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6-23\דיווח סופי לאינטרנט 06-23\אישית סופית לאינטרנט 06-23\"/>
    </mc:Choice>
  </mc:AlternateContent>
  <xr:revisionPtr revIDLastSave="0" documentId="8_{E06247CE-8DCA-4D80-92B8-4793F3AB651C}" xr6:coauthVersionLast="47" xr6:coauthVersionMax="47" xr10:uidLastSave="{00000000-0000-0000-0000-000000000000}"/>
  <workbookProtection lockStructure="1"/>
  <bookViews>
    <workbookView xWindow="-120" yWindow="-120" windowWidth="23280" windowHeight="1260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אופציות!$B$8:$L$15</definedName>
    <definedName name="_xlnm._FilterDatabase" localSheetId="21" hidden="1">הלוואות!$B$7:$R$980</definedName>
    <definedName name="_xlnm._FilterDatabase" localSheetId="25" hidden="1">'השקעות אחרות '!$B$7:$K$612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מניות'!$B$8:$M$197</definedName>
    <definedName name="_xlnm._FilterDatabase" localSheetId="16" hidden="1">'לא סחיר - קרנות השקעה'!$B$8:$K$400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'!$B$6:$K$16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מניות'!$B$6:$M$19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88" l="1"/>
  <c r="P33" i="78" l="1"/>
  <c r="P12" i="78"/>
  <c r="O28" i="78"/>
  <c r="M22" i="71" l="1"/>
  <c r="P22" i="71"/>
  <c r="P31" i="71"/>
  <c r="R31" i="71" s="1"/>
  <c r="J31" i="71"/>
  <c r="M31" i="71"/>
  <c r="M19" i="69" l="1"/>
  <c r="M13" i="69"/>
  <c r="O19" i="69"/>
  <c r="O13" i="69"/>
  <c r="J13" i="69"/>
  <c r="G13" i="69"/>
  <c r="J19" i="69"/>
  <c r="G19" i="69"/>
  <c r="I11" i="81" l="1"/>
  <c r="R13" i="61"/>
  <c r="R169" i="61"/>
  <c r="I10" i="81"/>
  <c r="R12" i="61" l="1"/>
  <c r="R11" i="61" s="1"/>
  <c r="C15" i="88" s="1"/>
  <c r="C37" i="88"/>
  <c r="J12" i="81"/>
  <c r="J11" i="81"/>
  <c r="J10" i="81"/>
  <c r="J12" i="58"/>
  <c r="C38" i="88" l="1"/>
  <c r="C23" i="88"/>
  <c r="C12" i="88"/>
  <c r="Q346" i="78" l="1"/>
  <c r="Q345" i="78"/>
  <c r="Q344" i="78"/>
  <c r="Q343" i="78"/>
  <c r="Q342" i="78"/>
  <c r="Q341" i="78"/>
  <c r="Q340" i="78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5" i="78"/>
  <c r="Q264" i="78"/>
  <c r="Q263" i="78"/>
  <c r="Q262" i="78"/>
  <c r="Q261" i="78"/>
  <c r="Q260" i="78"/>
  <c r="Q259" i="78"/>
  <c r="Q258" i="78"/>
  <c r="Q257" i="78"/>
  <c r="Q256" i="78"/>
  <c r="Q255" i="78"/>
  <c r="Q254" i="78"/>
  <c r="Q253" i="78"/>
  <c r="Q252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110" i="76"/>
  <c r="J109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J26" i="73"/>
  <c r="J25" i="73"/>
  <c r="J24" i="73"/>
  <c r="J23" i="73"/>
  <c r="J22" i="73"/>
  <c r="J21" i="73"/>
  <c r="J20" i="73"/>
  <c r="J19" i="73"/>
  <c r="J18" i="73"/>
  <c r="J17" i="73"/>
  <c r="J16" i="73"/>
  <c r="J15" i="73"/>
  <c r="J14" i="73"/>
  <c r="J13" i="73"/>
  <c r="J12" i="73"/>
  <c r="J11" i="73"/>
  <c r="R37" i="71"/>
  <c r="R36" i="71"/>
  <c r="R35" i="71"/>
  <c r="R34" i="71"/>
  <c r="R24" i="71"/>
  <c r="R23" i="71"/>
  <c r="R32" i="71"/>
  <c r="R26" i="71"/>
  <c r="R25" i="71"/>
  <c r="R27" i="71"/>
  <c r="R29" i="71"/>
  <c r="R28" i="71"/>
  <c r="R22" i="71"/>
  <c r="R20" i="71"/>
  <c r="R19" i="71"/>
  <c r="R18" i="71"/>
  <c r="R17" i="71"/>
  <c r="R16" i="71"/>
  <c r="R15" i="71"/>
  <c r="R14" i="71"/>
  <c r="R13" i="71"/>
  <c r="R12" i="71"/>
  <c r="R11" i="71"/>
  <c r="O158" i="69"/>
  <c r="O157" i="69"/>
  <c r="O156" i="69"/>
  <c r="O155" i="69"/>
  <c r="O154" i="69"/>
  <c r="O153" i="69"/>
  <c r="O152" i="69"/>
  <c r="O151" i="69"/>
  <c r="O150" i="69"/>
  <c r="O149" i="69"/>
  <c r="O148" i="69"/>
  <c r="O147" i="69"/>
  <c r="O146" i="69"/>
  <c r="O145" i="69"/>
  <c r="O144" i="69"/>
  <c r="O143" i="69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7" i="69"/>
  <c r="O16" i="69"/>
  <c r="O15" i="69"/>
  <c r="O14" i="69"/>
  <c r="O12" i="69"/>
  <c r="O11" i="69"/>
  <c r="J13" i="67"/>
  <c r="J12" i="67"/>
  <c r="J11" i="67"/>
  <c r="N20" i="64"/>
  <c r="N19" i="64"/>
  <c r="N18" i="64"/>
  <c r="N17" i="64"/>
  <c r="N16" i="64"/>
  <c r="N15" i="64"/>
  <c r="N14" i="64"/>
  <c r="N13" i="64"/>
  <c r="N12" i="64"/>
  <c r="N11" i="64"/>
  <c r="M21" i="63"/>
  <c r="M20" i="63"/>
  <c r="M19" i="63"/>
  <c r="M17" i="63"/>
  <c r="M16" i="63"/>
  <c r="M15" i="63"/>
  <c r="M14" i="63"/>
  <c r="M13" i="63"/>
  <c r="M12" i="63"/>
  <c r="M11" i="63"/>
  <c r="T372" i="61"/>
  <c r="T371" i="61"/>
  <c r="T370" i="61"/>
  <c r="T369" i="61"/>
  <c r="T368" i="61"/>
  <c r="T367" i="61"/>
  <c r="T366" i="61"/>
  <c r="T365" i="61"/>
  <c r="T364" i="61"/>
  <c r="T363" i="61"/>
  <c r="T362" i="61"/>
  <c r="T361" i="61"/>
  <c r="T360" i="61"/>
  <c r="T359" i="61"/>
  <c r="T358" i="61"/>
  <c r="T357" i="61"/>
  <c r="T356" i="61"/>
  <c r="T355" i="61"/>
  <c r="T354" i="61"/>
  <c r="T353" i="61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2" i="61"/>
  <c r="T291" i="61"/>
  <c r="T290" i="61"/>
  <c r="T289" i="61"/>
  <c r="T288" i="61"/>
  <c r="T287" i="61"/>
  <c r="T286" i="61"/>
  <c r="T285" i="61"/>
  <c r="T284" i="61"/>
  <c r="T283" i="61"/>
  <c r="T282" i="61"/>
  <c r="T281" i="61"/>
  <c r="T280" i="61"/>
  <c r="T279" i="61"/>
  <c r="T278" i="61"/>
  <c r="T277" i="61"/>
  <c r="T276" i="61"/>
  <c r="T275" i="61"/>
  <c r="T274" i="61"/>
  <c r="T273" i="61"/>
  <c r="T272" i="61"/>
  <c r="T270" i="61"/>
  <c r="T269" i="61"/>
  <c r="T268" i="61"/>
  <c r="T267" i="61"/>
  <c r="T266" i="61"/>
  <c r="T265" i="61"/>
  <c r="T264" i="61"/>
  <c r="T263" i="61"/>
  <c r="T262" i="61"/>
  <c r="T261" i="61"/>
  <c r="T260" i="61"/>
  <c r="T259" i="61"/>
  <c r="T257" i="61"/>
  <c r="T256" i="61"/>
  <c r="T255" i="61"/>
  <c r="T254" i="61"/>
  <c r="T253" i="61"/>
  <c r="T252" i="61"/>
  <c r="T251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9" i="61"/>
  <c r="T167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62" i="59"/>
  <c r="Q61" i="59"/>
  <c r="Q60" i="59"/>
  <c r="Q58" i="59"/>
  <c r="Q57" i="59"/>
  <c r="Q56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21" i="58" l="1"/>
  <c r="J11" i="58" s="1"/>
  <c r="J10" i="58" s="1"/>
  <c r="K35" i="58" l="1"/>
  <c r="K13" i="58"/>
  <c r="K22" i="58"/>
  <c r="K17" i="58"/>
  <c r="K38" i="58"/>
  <c r="K16" i="58"/>
  <c r="K25" i="58"/>
  <c r="K26" i="58"/>
  <c r="K37" i="58"/>
  <c r="K19" i="58"/>
  <c r="K28" i="58"/>
  <c r="K24" i="58"/>
  <c r="K39" i="58"/>
  <c r="K27" i="58"/>
  <c r="K31" i="58"/>
  <c r="K30" i="58"/>
  <c r="K36" i="58"/>
  <c r="K23" i="58"/>
  <c r="K18" i="58"/>
  <c r="K12" i="58"/>
  <c r="K33" i="58"/>
  <c r="K29" i="58"/>
  <c r="K14" i="58"/>
  <c r="K15" i="58"/>
  <c r="K32" i="58"/>
  <c r="K10" i="58"/>
  <c r="K40" i="58"/>
  <c r="K21" i="58"/>
  <c r="K11" i="58"/>
  <c r="C11" i="88"/>
  <c r="K34" i="58"/>
  <c r="C10" i="88" l="1"/>
  <c r="C42" i="88" l="1"/>
  <c r="D37" i="88" l="1"/>
  <c r="R334" i="78"/>
  <c r="R225" i="78"/>
  <c r="R117" i="78"/>
  <c r="U315" i="61"/>
  <c r="R245" i="78"/>
  <c r="R76" i="78"/>
  <c r="K66" i="76"/>
  <c r="P145" i="69"/>
  <c r="R169" i="78"/>
  <c r="K109" i="76"/>
  <c r="K15" i="73"/>
  <c r="R100" i="78"/>
  <c r="R254" i="78"/>
  <c r="D26" i="88"/>
  <c r="R259" i="78"/>
  <c r="R150" i="78"/>
  <c r="D22" i="88"/>
  <c r="R328" i="78"/>
  <c r="R219" i="78"/>
  <c r="R343" i="78"/>
  <c r="R141" i="78"/>
  <c r="R342" i="78"/>
  <c r="R212" i="78"/>
  <c r="R18" i="78"/>
  <c r="S32" i="71"/>
  <c r="R194" i="78"/>
  <c r="K96" i="76"/>
  <c r="R323" i="78"/>
  <c r="R89" i="78"/>
  <c r="R148" i="78"/>
  <c r="P64" i="69"/>
  <c r="U159" i="61"/>
  <c r="U332" i="61"/>
  <c r="U187" i="61"/>
  <c r="K95" i="76"/>
  <c r="P30" i="69"/>
  <c r="P83" i="69"/>
  <c r="U231" i="61"/>
  <c r="R268" i="78"/>
  <c r="O18" i="64"/>
  <c r="R294" i="78"/>
  <c r="R127" i="78"/>
  <c r="K72" i="76"/>
  <c r="P130" i="69"/>
  <c r="R78" i="78"/>
  <c r="K47" i="76"/>
  <c r="R179" i="78"/>
  <c r="R272" i="78"/>
  <c r="K73" i="76"/>
  <c r="P25" i="69"/>
  <c r="U78" i="61"/>
  <c r="D40" i="88"/>
  <c r="R228" i="78"/>
  <c r="U360" i="61"/>
  <c r="R270" i="78"/>
  <c r="R79" i="78"/>
  <c r="K45" i="76"/>
  <c r="P103" i="69"/>
  <c r="R54" i="78"/>
  <c r="K23" i="76"/>
  <c r="R107" i="78"/>
  <c r="R196" i="78"/>
  <c r="K26" i="73"/>
  <c r="U347" i="61"/>
  <c r="P156" i="69"/>
  <c r="D41" i="88"/>
  <c r="R180" i="78"/>
  <c r="U336" i="61"/>
  <c r="R242" i="78"/>
  <c r="R52" i="78"/>
  <c r="K21" i="76"/>
  <c r="P79" i="69"/>
  <c r="R29" i="78"/>
  <c r="K12" i="73"/>
  <c r="R182" i="78"/>
  <c r="D31" i="88"/>
  <c r="R147" i="78"/>
  <c r="U309" i="61"/>
  <c r="R218" i="78"/>
  <c r="R27" i="78"/>
  <c r="R316" i="78"/>
  <c r="R207" i="78"/>
  <c r="R99" i="78"/>
  <c r="R336" i="78"/>
  <c r="R227" i="78"/>
  <c r="R58" i="78"/>
  <c r="K48" i="76"/>
  <c r="P127" i="69"/>
  <c r="R115" i="78"/>
  <c r="K90" i="76"/>
  <c r="S20" i="71"/>
  <c r="R200" i="78"/>
  <c r="P13" i="69"/>
  <c r="D28" i="88"/>
  <c r="R240" i="78"/>
  <c r="R132" i="78"/>
  <c r="K10" i="81"/>
  <c r="R310" i="78"/>
  <c r="R201" i="78"/>
  <c r="R307" i="78"/>
  <c r="R111" i="78"/>
  <c r="R321" i="78"/>
  <c r="R199" i="78"/>
  <c r="K97" i="76"/>
  <c r="P154" i="69"/>
  <c r="R133" i="78"/>
  <c r="K74" i="76"/>
  <c r="R250" i="78"/>
  <c r="R68" i="78"/>
  <c r="R38" i="78"/>
  <c r="P46" i="69"/>
  <c r="U120" i="61"/>
  <c r="U298" i="61"/>
  <c r="U147" i="61"/>
  <c r="K40" i="76"/>
  <c r="N11" i="63"/>
  <c r="U353" i="61"/>
  <c r="D30" i="88"/>
  <c r="R231" i="78"/>
  <c r="U363" i="61"/>
  <c r="R273" i="78"/>
  <c r="R82" i="78"/>
  <c r="K51" i="76"/>
  <c r="P106" i="69"/>
  <c r="R57" i="78"/>
  <c r="K26" i="76"/>
  <c r="R118" i="78"/>
  <c r="R208" i="78"/>
  <c r="K19" i="76"/>
  <c r="U355" i="61"/>
  <c r="U51" i="61"/>
  <c r="D13" i="88"/>
  <c r="R192" i="78"/>
  <c r="U339" i="61"/>
  <c r="R248" i="78"/>
  <c r="R55" i="78"/>
  <c r="K24" i="76"/>
  <c r="P82" i="69"/>
  <c r="R33" i="78"/>
  <c r="K18" i="73"/>
  <c r="R193" i="78"/>
  <c r="R142" i="78"/>
  <c r="P146" i="69"/>
  <c r="U211" i="61"/>
  <c r="P102" i="69"/>
  <c r="D24" i="88"/>
  <c r="R156" i="78"/>
  <c r="U312" i="61"/>
  <c r="R221" i="78"/>
  <c r="R30" i="78"/>
  <c r="D20" i="88"/>
  <c r="R298" i="78"/>
  <c r="R189" i="78"/>
  <c r="O15" i="64"/>
  <c r="R318" i="78"/>
  <c r="R209" i="78"/>
  <c r="R40" i="78"/>
  <c r="K30" i="76"/>
  <c r="P109" i="69"/>
  <c r="R81" i="78"/>
  <c r="K71" i="76"/>
  <c r="R314" i="78"/>
  <c r="R146" i="78"/>
  <c r="D27" i="88"/>
  <c r="R331" i="78"/>
  <c r="R222" i="78"/>
  <c r="R114" i="78"/>
  <c r="K11" i="81"/>
  <c r="R292" i="78"/>
  <c r="R183" i="78"/>
  <c r="R271" i="78"/>
  <c r="K11" i="67"/>
  <c r="R297" i="78"/>
  <c r="R134" i="78"/>
  <c r="K75" i="76"/>
  <c r="P133" i="69"/>
  <c r="R84" i="78"/>
  <c r="K50" i="76"/>
  <c r="R190" i="78"/>
  <c r="R281" i="78"/>
  <c r="K82" i="76"/>
  <c r="P28" i="69"/>
  <c r="U84" i="61"/>
  <c r="U280" i="61"/>
  <c r="U111" i="61"/>
  <c r="S25" i="71"/>
  <c r="U310" i="61"/>
  <c r="U306" i="61"/>
  <c r="D42" i="88"/>
  <c r="R195" i="78"/>
  <c r="U342" i="61"/>
  <c r="R252" i="78"/>
  <c r="R61" i="78"/>
  <c r="K27" i="76"/>
  <c r="P85" i="69"/>
  <c r="R36" i="78"/>
  <c r="K21" i="73"/>
  <c r="U352" i="61"/>
  <c r="R149" i="78"/>
  <c r="P153" i="69"/>
  <c r="U229" i="61"/>
  <c r="P113" i="69"/>
  <c r="D25" i="88"/>
  <c r="R159" i="78"/>
  <c r="U318" i="61"/>
  <c r="R224" i="78"/>
  <c r="R34" i="78"/>
  <c r="K19" i="73"/>
  <c r="R311" i="78"/>
  <c r="R11" i="78"/>
  <c r="D32" i="88"/>
  <c r="R280" i="78"/>
  <c r="R171" i="78"/>
  <c r="U369" i="61"/>
  <c r="R300" i="78"/>
  <c r="R338" i="78"/>
  <c r="R21" i="78"/>
  <c r="K12" i="76"/>
  <c r="P91" i="69"/>
  <c r="R63" i="78"/>
  <c r="K53" i="76"/>
  <c r="R260" i="78"/>
  <c r="R92" i="78"/>
  <c r="D16" i="88"/>
  <c r="R313" i="78"/>
  <c r="R204" i="78"/>
  <c r="R96" i="78"/>
  <c r="K12" i="81"/>
  <c r="R274" i="78"/>
  <c r="D23" i="88"/>
  <c r="R234" i="78"/>
  <c r="U366" i="61"/>
  <c r="R276" i="78"/>
  <c r="R85" i="78"/>
  <c r="K54" i="76"/>
  <c r="P112" i="69"/>
  <c r="R60" i="78"/>
  <c r="K29" i="76"/>
  <c r="R125" i="78"/>
  <c r="R217" i="78"/>
  <c r="K28" i="76"/>
  <c r="N12" i="63"/>
  <c r="U57" i="61"/>
  <c r="U261" i="61"/>
  <c r="U72" i="61"/>
  <c r="P116" i="69"/>
  <c r="U113" i="61"/>
  <c r="U288" i="61"/>
  <c r="D33" i="88"/>
  <c r="R162" i="78"/>
  <c r="U321" i="61"/>
  <c r="R230" i="78"/>
  <c r="R37" i="78"/>
  <c r="K22" i="73"/>
  <c r="R320" i="78"/>
  <c r="R14" i="78"/>
  <c r="S29" i="71"/>
  <c r="D38" i="88"/>
  <c r="R262" i="78"/>
  <c r="R153" i="78"/>
  <c r="U351" i="61"/>
  <c r="R282" i="78"/>
  <c r="R152" i="78"/>
  <c r="K103" i="76"/>
  <c r="S37" i="71"/>
  <c r="P73" i="69"/>
  <c r="R45" i="78"/>
  <c r="K35" i="76"/>
  <c r="R205" i="78"/>
  <c r="R74" i="78"/>
  <c r="D34" i="88"/>
  <c r="R295" i="78"/>
  <c r="R186" i="78"/>
  <c r="O12" i="64"/>
  <c r="D17" i="88"/>
  <c r="R256" i="78"/>
  <c r="D35" i="88"/>
  <c r="R198" i="78"/>
  <c r="U345" i="61"/>
  <c r="R255" i="78"/>
  <c r="R64" i="78"/>
  <c r="K33" i="76"/>
  <c r="P88" i="69"/>
  <c r="R39" i="78"/>
  <c r="K24" i="73"/>
  <c r="U359" i="61"/>
  <c r="R160" i="78"/>
  <c r="S13" i="71"/>
  <c r="U311" i="61"/>
  <c r="P120" i="69"/>
  <c r="U241" i="61"/>
  <c r="R211" i="78"/>
  <c r="P66" i="69"/>
  <c r="D39" i="88"/>
  <c r="K85" i="76"/>
  <c r="R308" i="78"/>
  <c r="R237" i="78"/>
  <c r="K25" i="73"/>
  <c r="P110" i="69"/>
  <c r="U83" i="61"/>
  <c r="R138" i="78"/>
  <c r="R15" i="78"/>
  <c r="K93" i="76"/>
  <c r="R335" i="78"/>
  <c r="P43" i="69"/>
  <c r="U295" i="61"/>
  <c r="N20" i="63"/>
  <c r="R116" i="78"/>
  <c r="P124" i="69"/>
  <c r="K44" i="76"/>
  <c r="R83" i="78"/>
  <c r="K64" i="76"/>
  <c r="U144" i="61"/>
  <c r="D29" i="88"/>
  <c r="R102" i="78"/>
  <c r="R267" i="78"/>
  <c r="K88" i="76"/>
  <c r="P121" i="69"/>
  <c r="R51" i="78"/>
  <c r="S14" i="71"/>
  <c r="R80" i="78"/>
  <c r="R249" i="78"/>
  <c r="U354" i="61"/>
  <c r="R239" i="78"/>
  <c r="K106" i="76"/>
  <c r="D12" i="88"/>
  <c r="R210" i="78"/>
  <c r="U348" i="61"/>
  <c r="R258" i="78"/>
  <c r="R67" i="78"/>
  <c r="K36" i="76"/>
  <c r="P94" i="69"/>
  <c r="R48" i="78"/>
  <c r="R226" i="78"/>
  <c r="N21" i="63"/>
  <c r="U270" i="61"/>
  <c r="R266" i="78"/>
  <c r="P51" i="69"/>
  <c r="P72" i="69"/>
  <c r="U210" i="61"/>
  <c r="R166" i="78"/>
  <c r="P65" i="69"/>
  <c r="U319" i="61"/>
  <c r="U200" i="61"/>
  <c r="R53" i="59"/>
  <c r="U32" i="61"/>
  <c r="U127" i="61"/>
  <c r="U103" i="61"/>
  <c r="L13" i="58"/>
  <c r="U27" i="61"/>
  <c r="L12" i="58"/>
  <c r="U62" i="61"/>
  <c r="R151" i="78"/>
  <c r="R71" i="78"/>
  <c r="P37" i="69"/>
  <c r="U289" i="61"/>
  <c r="U87" i="61"/>
  <c r="P69" i="69"/>
  <c r="P126" i="69"/>
  <c r="U225" i="61"/>
  <c r="U80" i="61"/>
  <c r="P104" i="69"/>
  <c r="U371" i="61"/>
  <c r="U215" i="61"/>
  <c r="U29" i="61"/>
  <c r="U70" i="61"/>
  <c r="U25" i="61"/>
  <c r="U47" i="61"/>
  <c r="U299" i="61"/>
  <c r="U136" i="61"/>
  <c r="R214" i="78"/>
  <c r="S35" i="71"/>
  <c r="P138" i="69"/>
  <c r="U165" i="61"/>
  <c r="K20" i="73"/>
  <c r="U119" i="61"/>
  <c r="U266" i="61"/>
  <c r="U146" i="61"/>
  <c r="K16" i="76"/>
  <c r="P132" i="69"/>
  <c r="U248" i="61"/>
  <c r="R243" i="78"/>
  <c r="S15" i="71"/>
  <c r="D14" i="88"/>
  <c r="D18" i="88"/>
  <c r="R329" i="78"/>
  <c r="U190" i="61"/>
  <c r="P137" i="69"/>
  <c r="R108" i="78"/>
  <c r="K94" i="76"/>
  <c r="K68" i="76"/>
  <c r="R95" i="78"/>
  <c r="U184" i="61"/>
  <c r="R337" i="78"/>
  <c r="R333" i="78"/>
  <c r="R12" i="78"/>
  <c r="R176" i="78"/>
  <c r="S17" i="71"/>
  <c r="R326" i="78"/>
  <c r="P92" i="69"/>
  <c r="U108" i="61"/>
  <c r="R325" i="78"/>
  <c r="N16" i="63"/>
  <c r="K13" i="67"/>
  <c r="K63" i="76"/>
  <c r="P100" i="69"/>
  <c r="K105" i="76"/>
  <c r="R287" i="78"/>
  <c r="R317" i="78"/>
  <c r="R213" i="78"/>
  <c r="U330" i="61"/>
  <c r="R344" i="78"/>
  <c r="K81" i="76"/>
  <c r="D19" i="88"/>
  <c r="R174" i="78"/>
  <c r="U327" i="61"/>
  <c r="R236" i="78"/>
  <c r="R46" i="78"/>
  <c r="K15" i="76"/>
  <c r="P70" i="69"/>
  <c r="K80" i="76"/>
  <c r="R113" i="78"/>
  <c r="U196" i="61"/>
  <c r="U247" i="61"/>
  <c r="R59" i="78"/>
  <c r="P27" i="69"/>
  <c r="U338" i="61"/>
  <c r="U192" i="61"/>
  <c r="R44" i="78"/>
  <c r="P47" i="69"/>
  <c r="U293" i="61"/>
  <c r="U182" i="61"/>
  <c r="R18" i="59"/>
  <c r="R44" i="59"/>
  <c r="U37" i="61"/>
  <c r="U52" i="61"/>
  <c r="U118" i="61"/>
  <c r="R42" i="59"/>
  <c r="U76" i="61"/>
  <c r="R33" i="59"/>
  <c r="R42" i="78"/>
  <c r="R185" i="78"/>
  <c r="U340" i="61"/>
  <c r="U267" i="61"/>
  <c r="R238" i="78"/>
  <c r="P45" i="69"/>
  <c r="N19" i="63"/>
  <c r="U207" i="61"/>
  <c r="R155" i="78"/>
  <c r="P62" i="69"/>
  <c r="U308" i="61"/>
  <c r="U197" i="61"/>
  <c r="R47" i="59"/>
  <c r="U26" i="61"/>
  <c r="U22" i="61"/>
  <c r="L37" i="58"/>
  <c r="U242" i="61"/>
  <c r="P139" i="69"/>
  <c r="R175" i="78"/>
  <c r="P74" i="69"/>
  <c r="U350" i="61"/>
  <c r="U123" i="61"/>
  <c r="P123" i="69"/>
  <c r="U77" i="61"/>
  <c r="U243" i="61"/>
  <c r="R135" i="78"/>
  <c r="R293" i="78"/>
  <c r="R277" i="78"/>
  <c r="R165" i="78"/>
  <c r="R17" i="78"/>
  <c r="O17" i="64"/>
  <c r="U269" i="61"/>
  <c r="R339" i="78"/>
  <c r="S27" i="71"/>
  <c r="R305" i="78"/>
  <c r="R137" i="78"/>
  <c r="U153" i="61"/>
  <c r="R301" i="78"/>
  <c r="R312" i="78"/>
  <c r="K91" i="76"/>
  <c r="R104" i="78"/>
  <c r="R296" i="78"/>
  <c r="R263" i="78"/>
  <c r="P58" i="69"/>
  <c r="U75" i="61"/>
  <c r="R289" i="78"/>
  <c r="U357" i="61"/>
  <c r="R170" i="78"/>
  <c r="K42" i="76"/>
  <c r="R302" i="78"/>
  <c r="K84" i="76"/>
  <c r="R223" i="78"/>
  <c r="D36" i="88"/>
  <c r="R177" i="78"/>
  <c r="R327" i="78"/>
  <c r="R163" i="78"/>
  <c r="K60" i="76"/>
  <c r="D21" i="88"/>
  <c r="R144" i="78"/>
  <c r="R345" i="78"/>
  <c r="R215" i="78"/>
  <c r="R24" i="78"/>
  <c r="S34" i="71"/>
  <c r="R275" i="78"/>
  <c r="K14" i="76"/>
  <c r="R47" i="78"/>
  <c r="U126" i="61"/>
  <c r="U223" i="61"/>
  <c r="U333" i="61"/>
  <c r="R26" i="78"/>
  <c r="R168" i="78"/>
  <c r="U324" i="61"/>
  <c r="S26" i="71"/>
  <c r="U220" i="61"/>
  <c r="U249" i="61"/>
  <c r="R315" i="78"/>
  <c r="P151" i="69"/>
  <c r="R241" i="78"/>
  <c r="R28" i="78"/>
  <c r="U114" i="61"/>
  <c r="R265" i="78"/>
  <c r="R291" i="78"/>
  <c r="K69" i="76"/>
  <c r="R75" i="78"/>
  <c r="R232" i="78"/>
  <c r="R257" i="78"/>
  <c r="P40" i="69"/>
  <c r="U362" i="61"/>
  <c r="R253" i="78"/>
  <c r="R330" i="78"/>
  <c r="R109" i="78"/>
  <c r="K16" i="73"/>
  <c r="R158" i="78"/>
  <c r="K62" i="76"/>
  <c r="R161" i="78"/>
  <c r="D15" i="88"/>
  <c r="R123" i="78"/>
  <c r="R306" i="78"/>
  <c r="R91" i="78"/>
  <c r="K39" i="76"/>
  <c r="R319" i="78"/>
  <c r="R120" i="78"/>
  <c r="R324" i="78"/>
  <c r="R341" i="78"/>
  <c r="K100" i="76"/>
  <c r="P157" i="69"/>
  <c r="R140" i="78"/>
  <c r="R278" i="78"/>
  <c r="K37" i="76"/>
  <c r="U60" i="61"/>
  <c r="U181" i="61"/>
  <c r="K22" i="76"/>
  <c r="U131" i="61"/>
  <c r="U276" i="61"/>
  <c r="U155" i="61"/>
  <c r="R264" i="78"/>
  <c r="K17" i="76"/>
  <c r="P12" i="69"/>
  <c r="R233" i="78"/>
  <c r="R157" i="78"/>
  <c r="R50" i="78"/>
  <c r="R340" i="78"/>
  <c r="R206" i="78"/>
  <c r="R187" i="78"/>
  <c r="R139" i="78"/>
  <c r="P99" i="69"/>
  <c r="O13" i="64"/>
  <c r="R129" i="78"/>
  <c r="R203" i="78"/>
  <c r="S22" i="71"/>
  <c r="K87" i="76"/>
  <c r="R172" i="78"/>
  <c r="R94" i="78"/>
  <c r="P22" i="69"/>
  <c r="U314" i="61"/>
  <c r="R216" i="78"/>
  <c r="R309" i="78"/>
  <c r="R73" i="78"/>
  <c r="S18" i="71"/>
  <c r="R97" i="78"/>
  <c r="K41" i="76"/>
  <c r="O16" i="64"/>
  <c r="R322" i="78"/>
  <c r="R93" i="78"/>
  <c r="R285" i="78"/>
  <c r="R70" i="78"/>
  <c r="K18" i="76"/>
  <c r="R283" i="78"/>
  <c r="P11" i="69"/>
  <c r="R303" i="78"/>
  <c r="R145" i="78"/>
  <c r="K78" i="76"/>
  <c r="P136" i="69"/>
  <c r="K13" i="73"/>
  <c r="N15" i="63"/>
  <c r="P117" i="69"/>
  <c r="P77" i="69"/>
  <c r="U135" i="61"/>
  <c r="P141" i="69"/>
  <c r="U92" i="61"/>
  <c r="U253" i="61"/>
  <c r="U128" i="61"/>
  <c r="S19" i="71"/>
  <c r="P96" i="69"/>
  <c r="U236" i="61"/>
  <c r="L39" i="58"/>
  <c r="U133" i="61"/>
  <c r="L36" i="58"/>
  <c r="L27" i="58"/>
  <c r="R45" i="59"/>
  <c r="L31" i="58"/>
  <c r="U14" i="61"/>
  <c r="U262" i="61"/>
  <c r="U121" i="61"/>
  <c r="R269" i="78"/>
  <c r="K17" i="73"/>
  <c r="P149" i="69"/>
  <c r="U172" i="61"/>
  <c r="K13" i="76"/>
  <c r="U125" i="61"/>
  <c r="U273" i="61"/>
  <c r="U149" i="61"/>
  <c r="K25" i="76"/>
  <c r="R106" i="78"/>
  <c r="P61" i="69"/>
  <c r="R128" i="78"/>
  <c r="K110" i="76"/>
  <c r="N13" i="63"/>
  <c r="R279" i="78"/>
  <c r="P49" i="69"/>
  <c r="P144" i="69"/>
  <c r="K34" i="76"/>
  <c r="U255" i="61"/>
  <c r="R11" i="59"/>
  <c r="U43" i="61"/>
  <c r="R25" i="59"/>
  <c r="P15" i="69"/>
  <c r="K11" i="76"/>
  <c r="U102" i="61"/>
  <c r="K76" i="76"/>
  <c r="U294" i="61"/>
  <c r="K79" i="76"/>
  <c r="U290" i="61"/>
  <c r="U142" i="61"/>
  <c r="R37" i="59"/>
  <c r="R34" i="59"/>
  <c r="U151" i="61"/>
  <c r="K59" i="76"/>
  <c r="P34" i="69"/>
  <c r="U238" i="61"/>
  <c r="P63" i="69"/>
  <c r="U320" i="61"/>
  <c r="U116" i="61"/>
  <c r="P93" i="69"/>
  <c r="U305" i="61"/>
  <c r="U176" i="61"/>
  <c r="L15" i="58"/>
  <c r="R28" i="59"/>
  <c r="U16" i="61"/>
  <c r="U42" i="61"/>
  <c r="R55" i="59"/>
  <c r="U206" i="61"/>
  <c r="U356" i="61"/>
  <c r="S24" i="71"/>
  <c r="K92" i="76"/>
  <c r="U90" i="61"/>
  <c r="U205" i="61"/>
  <c r="K58" i="76"/>
  <c r="U317" i="61"/>
  <c r="U285" i="61"/>
  <c r="U164" i="61"/>
  <c r="K61" i="76"/>
  <c r="P20" i="69"/>
  <c r="U265" i="61"/>
  <c r="U154" i="61"/>
  <c r="L22" i="58"/>
  <c r="R17" i="59"/>
  <c r="S11" i="71"/>
  <c r="K55" i="76"/>
  <c r="U69" i="61"/>
  <c r="U199" i="61"/>
  <c r="K49" i="76"/>
  <c r="U152" i="61"/>
  <c r="U282" i="61"/>
  <c r="U161" i="61"/>
  <c r="K52" i="76"/>
  <c r="U224" i="61"/>
  <c r="R332" i="78"/>
  <c r="K46" i="76"/>
  <c r="U66" i="61"/>
  <c r="U193" i="61"/>
  <c r="K31" i="76"/>
  <c r="U137" i="61"/>
  <c r="U279" i="61"/>
  <c r="U158" i="61"/>
  <c r="K43" i="76"/>
  <c r="O19" i="64"/>
  <c r="U259" i="61"/>
  <c r="U148" i="61"/>
  <c r="R23" i="59"/>
  <c r="R49" i="59"/>
  <c r="U334" i="61"/>
  <c r="U59" i="61"/>
  <c r="U18" i="61"/>
  <c r="L34" i="58"/>
  <c r="U65" i="61"/>
  <c r="P76" i="69"/>
  <c r="U304" i="61"/>
  <c r="P155" i="69"/>
  <c r="U95" i="61"/>
  <c r="P122" i="69"/>
  <c r="U50" i="61"/>
  <c r="R27" i="59"/>
  <c r="R235" i="78"/>
  <c r="U48" i="61"/>
  <c r="P54" i="69"/>
  <c r="R220" i="78"/>
  <c r="U326" i="61"/>
  <c r="U38" i="61"/>
  <c r="U112" i="61"/>
  <c r="R86" i="78"/>
  <c r="K89" i="76"/>
  <c r="R54" i="59"/>
  <c r="R35" i="78"/>
  <c r="P19" i="69"/>
  <c r="P48" i="69"/>
  <c r="U325" i="61"/>
  <c r="R19" i="78"/>
  <c r="P142" i="69"/>
  <c r="R261" i="78"/>
  <c r="R88" i="78"/>
  <c r="U301" i="61"/>
  <c r="U297" i="61"/>
  <c r="P111" i="69"/>
  <c r="U218" i="61"/>
  <c r="U79" i="61"/>
  <c r="U323" i="61"/>
  <c r="U45" i="61"/>
  <c r="U188" i="61"/>
  <c r="U370" i="61"/>
  <c r="U358" i="61"/>
  <c r="P134" i="69"/>
  <c r="U246" i="61"/>
  <c r="P158" i="69"/>
  <c r="U272" i="61"/>
  <c r="L35" i="58"/>
  <c r="U40" i="61"/>
  <c r="U106" i="61"/>
  <c r="R31" i="59"/>
  <c r="S36" i="71"/>
  <c r="U329" i="61"/>
  <c r="U214" i="61"/>
  <c r="P42" i="69"/>
  <c r="U291" i="61"/>
  <c r="U74" i="61"/>
  <c r="P59" i="69"/>
  <c r="U287" i="61"/>
  <c r="U157" i="61"/>
  <c r="R52" i="59"/>
  <c r="U31" i="61"/>
  <c r="R22" i="59"/>
  <c r="U24" i="61"/>
  <c r="U130" i="61"/>
  <c r="U170" i="61"/>
  <c r="U36" i="61"/>
  <c r="R197" i="78"/>
  <c r="S28" i="71"/>
  <c r="P131" i="69"/>
  <c r="U156" i="61"/>
  <c r="K11" i="73"/>
  <c r="U107" i="61"/>
  <c r="U263" i="61"/>
  <c r="U143" i="61"/>
  <c r="K23" i="73"/>
  <c r="P125" i="69"/>
  <c r="U245" i="61"/>
  <c r="U316" i="61"/>
  <c r="U337" i="61"/>
  <c r="U67" i="61"/>
  <c r="R143" i="78"/>
  <c r="P135" i="69"/>
  <c r="P95" i="69"/>
  <c r="U150" i="61"/>
  <c r="S16" i="71"/>
  <c r="U101" i="61"/>
  <c r="U260" i="61"/>
  <c r="U140" i="61"/>
  <c r="K14" i="73"/>
  <c r="U11" i="61"/>
  <c r="R136" i="78"/>
  <c r="P128" i="69"/>
  <c r="P84" i="69"/>
  <c r="U141" i="61"/>
  <c r="P152" i="69"/>
  <c r="U98" i="61"/>
  <c r="U256" i="61"/>
  <c r="U134" i="61"/>
  <c r="S23" i="71"/>
  <c r="P107" i="69"/>
  <c r="U239" i="61"/>
  <c r="U55" i="61"/>
  <c r="U364" i="61"/>
  <c r="U49" i="61"/>
  <c r="R51" i="59"/>
  <c r="R32" i="59"/>
  <c r="U105" i="61"/>
  <c r="U104" i="61"/>
  <c r="P129" i="69"/>
  <c r="P52" i="69"/>
  <c r="U99" i="61"/>
  <c r="U234" i="61"/>
  <c r="U221" i="61"/>
  <c r="U44" i="61"/>
  <c r="U88" i="61"/>
  <c r="L18" i="58"/>
  <c r="R43" i="78"/>
  <c r="U346" i="61"/>
  <c r="K77" i="76"/>
  <c r="R98" i="78"/>
  <c r="R304" i="78"/>
  <c r="R105" i="78"/>
  <c r="U178" i="61"/>
  <c r="R72" i="78"/>
  <c r="R49" i="78"/>
  <c r="K57" i="76"/>
  <c r="U93" i="61"/>
  <c r="U228" i="61"/>
  <c r="P29" i="69"/>
  <c r="U163" i="61"/>
  <c r="U64" i="61"/>
  <c r="U30" i="61"/>
  <c r="R57" i="59"/>
  <c r="R56" i="59"/>
  <c r="R229" i="78"/>
  <c r="U244" i="61"/>
  <c r="P24" i="69"/>
  <c r="U189" i="61"/>
  <c r="P44" i="69"/>
  <c r="U252" i="61"/>
  <c r="R12" i="59"/>
  <c r="R30" i="59"/>
  <c r="U100" i="61"/>
  <c r="U41" i="61"/>
  <c r="R299" i="78"/>
  <c r="U169" i="61"/>
  <c r="U81" i="61"/>
  <c r="P21" i="69"/>
  <c r="U222" i="61"/>
  <c r="R112" i="78"/>
  <c r="P41" i="69"/>
  <c r="U268" i="61"/>
  <c r="U139" i="61"/>
  <c r="L32" i="58"/>
  <c r="R20" i="59"/>
  <c r="R58" i="59"/>
  <c r="R38" i="59"/>
  <c r="U21" i="61"/>
  <c r="U46" i="61"/>
  <c r="P118" i="69"/>
  <c r="R164" i="78"/>
  <c r="P67" i="69"/>
  <c r="U343" i="61"/>
  <c r="U117" i="61"/>
  <c r="P105" i="69"/>
  <c r="U71" i="61"/>
  <c r="U240" i="61"/>
  <c r="U110" i="61"/>
  <c r="P140" i="69"/>
  <c r="P71" i="69"/>
  <c r="U227" i="61"/>
  <c r="L26" i="58"/>
  <c r="L16" i="58"/>
  <c r="P97" i="69"/>
  <c r="R110" i="78"/>
  <c r="P55" i="69"/>
  <c r="U307" i="61"/>
  <c r="P98" i="69"/>
  <c r="U237" i="61"/>
  <c r="R103" i="78"/>
  <c r="P87" i="69"/>
  <c r="O14" i="64"/>
  <c r="U53" i="61"/>
  <c r="P14" i="69"/>
  <c r="P90" i="69"/>
  <c r="P68" i="69"/>
  <c r="U203" i="61"/>
  <c r="U33" i="61"/>
  <c r="K65" i="76"/>
  <c r="U372" i="61"/>
  <c r="U275" i="61"/>
  <c r="L23" i="58"/>
  <c r="U331" i="61"/>
  <c r="R154" i="78"/>
  <c r="R188" i="78"/>
  <c r="R181" i="78"/>
  <c r="U292" i="61"/>
  <c r="K20" i="76"/>
  <c r="S31" i="71"/>
  <c r="P115" i="69"/>
  <c r="K86" i="76"/>
  <c r="U174" i="61"/>
  <c r="P150" i="69"/>
  <c r="U145" i="61"/>
  <c r="R39" i="59"/>
  <c r="U12" i="61"/>
  <c r="U73" i="61"/>
  <c r="L19" i="58"/>
  <c r="R10" i="78"/>
  <c r="U217" i="61"/>
  <c r="U335" i="61"/>
  <c r="U171" i="61"/>
  <c r="P26" i="69"/>
  <c r="U233" i="61"/>
  <c r="U13" i="61"/>
  <c r="L33" i="58"/>
  <c r="R36" i="59"/>
  <c r="L28" i="58"/>
  <c r="R178" i="78"/>
  <c r="U96" i="61"/>
  <c r="R184" i="78"/>
  <c r="U328" i="61"/>
  <c r="U204" i="61"/>
  <c r="R25" i="78"/>
  <c r="P23" i="69"/>
  <c r="U230" i="61"/>
  <c r="L30" i="58"/>
  <c r="U115" i="61"/>
  <c r="R16" i="59"/>
  <c r="L40" i="58"/>
  <c r="L17" i="58"/>
  <c r="R35" i="59"/>
  <c r="U97" i="61"/>
  <c r="R87" i="78"/>
  <c r="R290" i="78"/>
  <c r="P31" i="69"/>
  <c r="U283" i="61"/>
  <c r="U63" i="61"/>
  <c r="P60" i="69"/>
  <c r="P108" i="69"/>
  <c r="U219" i="61"/>
  <c r="U68" i="61"/>
  <c r="P86" i="69"/>
  <c r="U344" i="61"/>
  <c r="U209" i="61"/>
  <c r="U17" i="61"/>
  <c r="R13" i="59"/>
  <c r="R69" i="78"/>
  <c r="R244" i="78"/>
  <c r="P17" i="69"/>
  <c r="U277" i="61"/>
  <c r="U54" i="61"/>
  <c r="P57" i="69"/>
  <c r="P101" i="69"/>
  <c r="U216" i="61"/>
  <c r="R247" i="78"/>
  <c r="P35" i="69"/>
  <c r="R66" i="78"/>
  <c r="U274" i="61"/>
  <c r="U213" i="61"/>
  <c r="R60" i="59"/>
  <c r="R288" i="78"/>
  <c r="R77" i="78"/>
  <c r="R14" i="59"/>
  <c r="R41" i="78"/>
  <c r="P89" i="69"/>
  <c r="R346" i="78"/>
  <c r="R122" i="78"/>
  <c r="P148" i="69"/>
  <c r="R126" i="78"/>
  <c r="R121" i="78"/>
  <c r="R246" i="78"/>
  <c r="R284" i="78"/>
  <c r="P80" i="69"/>
  <c r="U89" i="61"/>
  <c r="N17" i="63"/>
  <c r="U35" i="61"/>
  <c r="L38" i="58"/>
  <c r="R19" i="59"/>
  <c r="U341" i="61"/>
  <c r="S12" i="71"/>
  <c r="P81" i="69"/>
  <c r="U129" i="61"/>
  <c r="U86" i="61"/>
  <c r="U122" i="61"/>
  <c r="P143" i="69"/>
  <c r="U179" i="61"/>
  <c r="U56" i="61"/>
  <c r="U94" i="61"/>
  <c r="U39" i="61"/>
  <c r="R90" i="78"/>
  <c r="R202" i="78"/>
  <c r="U286" i="61"/>
  <c r="R31" i="78"/>
  <c r="P119" i="69"/>
  <c r="U186" i="61"/>
  <c r="K70" i="76"/>
  <c r="P78" i="69"/>
  <c r="U212" i="61"/>
  <c r="U23" i="61"/>
  <c r="U58" i="61"/>
  <c r="L29" i="58"/>
  <c r="O11" i="64"/>
  <c r="U19" i="61"/>
  <c r="P53" i="69"/>
  <c r="R62" i="59"/>
  <c r="R20" i="78"/>
  <c r="R167" i="78"/>
  <c r="U322" i="61"/>
  <c r="U257" i="61"/>
  <c r="R173" i="78"/>
  <c r="P39" i="69"/>
  <c r="U368" i="61"/>
  <c r="U201" i="61"/>
  <c r="R101" i="78"/>
  <c r="P56" i="69"/>
  <c r="U302" i="61"/>
  <c r="U191" i="61"/>
  <c r="R46" i="59"/>
  <c r="R15" i="59"/>
  <c r="K102" i="76"/>
  <c r="R131" i="78"/>
  <c r="U208" i="61"/>
  <c r="U254" i="61"/>
  <c r="R130" i="78"/>
  <c r="P36" i="69"/>
  <c r="U361" i="61"/>
  <c r="U198" i="61"/>
  <c r="R62" i="78"/>
  <c r="P114" i="69"/>
  <c r="K99" i="76"/>
  <c r="R124" i="78"/>
  <c r="U202" i="61"/>
  <c r="U251" i="61"/>
  <c r="R119" i="78"/>
  <c r="P33" i="69"/>
  <c r="U349" i="61"/>
  <c r="U195" i="61"/>
  <c r="R53" i="78"/>
  <c r="P50" i="69"/>
  <c r="U296" i="61"/>
  <c r="U185" i="61"/>
  <c r="R24" i="59"/>
  <c r="R50" i="59"/>
  <c r="U15" i="61"/>
  <c r="R48" i="59"/>
  <c r="R29" i="59"/>
  <c r="R286" i="78"/>
  <c r="U28" i="61"/>
  <c r="U175" i="61"/>
  <c r="K101" i="76"/>
  <c r="U367" i="61"/>
  <c r="L24" i="58"/>
  <c r="U235" i="61"/>
  <c r="P38" i="69"/>
  <c r="R65" i="78"/>
  <c r="U180" i="61"/>
  <c r="U226" i="61"/>
  <c r="P32" i="69"/>
  <c r="R43" i="59"/>
  <c r="U160" i="61"/>
  <c r="U264" i="61"/>
  <c r="U194" i="61"/>
  <c r="U281" i="61"/>
  <c r="R22" i="78"/>
  <c r="U284" i="61"/>
  <c r="U138" i="61"/>
  <c r="K107" i="76"/>
  <c r="K104" i="76"/>
  <c r="U278" i="61"/>
  <c r="U91" i="61"/>
  <c r="U124" i="61"/>
  <c r="K67" i="76"/>
  <c r="R41" i="59"/>
  <c r="U82" i="61"/>
  <c r="P16" i="69"/>
  <c r="U173" i="61"/>
  <c r="U232" i="61"/>
  <c r="K12" i="67"/>
  <c r="U365" i="61"/>
  <c r="U166" i="61"/>
  <c r="L21" i="58"/>
  <c r="R61" i="59"/>
  <c r="K56" i="76"/>
  <c r="U313" i="61"/>
  <c r="R21" i="59"/>
  <c r="R13" i="78"/>
  <c r="K32" i="76"/>
  <c r="U300" i="61"/>
  <c r="U34" i="61"/>
  <c r="U183" i="61"/>
  <c r="U61" i="61"/>
  <c r="U177" i="61"/>
  <c r="L25" i="58"/>
  <c r="R23" i="78"/>
  <c r="K38" i="76"/>
  <c r="U132" i="61"/>
  <c r="N14" i="63"/>
  <c r="O20" i="64"/>
  <c r="P147" i="69"/>
  <c r="K98" i="76"/>
  <c r="R16" i="78"/>
  <c r="U20" i="61"/>
  <c r="U162" i="61"/>
  <c r="U303" i="61"/>
  <c r="P75" i="69"/>
  <c r="U167" i="61"/>
  <c r="U109" i="61"/>
  <c r="R191" i="78"/>
  <c r="R56" i="78"/>
  <c r="U85" i="61"/>
  <c r="L14" i="58"/>
  <c r="L11" i="58"/>
  <c r="L10" i="58"/>
  <c r="D11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9">
    <s v="Migdal Hashkaot Neches Boded"/>
    <s v="{[Time].[Hie Time].[Yom].&amp;[20230630]}"/>
    <s v="{[Medida].[Medida].&amp;[2]}"/>
    <s v="{[Keren].[Keren].[All]}"/>
    <s v="{[Cheshbon KM].[Hie Peilut].[Chevra].&amp;[383]&amp;[Kod_Peilut_L7_625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6]&amp;[NechesBoded_L2_103]&amp;[NechesBoded_L1_101]"/>
    <s v="[Neches].[Hie Neches Boded].[Neches Boded L3].&amp;[NechesBoded_L3_118]&amp;[NechesBoded_L2_103]&amp;[NechesBoded_L1_101]"/>
    <s v="[Neches].[Hie Neches Boded].[Neches Boded L3].&amp;[NechesBoded_L3_121]&amp;[NechesBoded_L2_103]&amp;[NechesBoded_L1_101]"/>
    <s v="[Neches].[Hie Neches Boded].[Neches Boded L2].&amp;[NechesBoded_L2_104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0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3" si="19">
        <n x="1" s="1"/>
        <n x="17"/>
        <n x="18"/>
      </t>
    </mdx>
    <mdx n="0" f="v">
      <t c="3" si="19">
        <n x="1" s="1"/>
        <n x="20"/>
        <n x="18"/>
      </t>
    </mdx>
    <mdx n="0" f="v">
      <t c="3" si="19">
        <n x="1" s="1"/>
        <n x="21"/>
        <n x="18"/>
      </t>
    </mdx>
    <mdx n="0" f="v">
      <t c="3" si="19">
        <n x="1" s="1"/>
        <n x="22"/>
        <n x="18"/>
      </t>
    </mdx>
    <mdx n="0" f="v">
      <t c="3" si="19">
        <n x="1" s="1"/>
        <n x="23"/>
        <n x="18"/>
      </t>
    </mdx>
    <mdx n="0" f="v">
      <t c="3" si="19">
        <n x="1" s="1"/>
        <n x="24"/>
        <n x="18"/>
      </t>
    </mdx>
    <mdx n="0" f="v">
      <t c="3" si="19">
        <n x="1" s="1"/>
        <n x="25"/>
        <n x="18"/>
      </t>
    </mdx>
    <mdx n="0" f="v">
      <t c="3" si="19">
        <n x="1" s="1"/>
        <n x="26"/>
        <n x="18"/>
      </t>
    </mdx>
    <mdx n="0" f="v">
      <t c="3" si="19">
        <n x="1" s="1"/>
        <n x="27"/>
        <n x="18"/>
      </t>
    </mdx>
    <mdx n="0" f="v">
      <t c="3" si="19">
        <n x="1" s="1"/>
        <n x="28"/>
        <n x="18"/>
      </t>
    </mdx>
  </mdxMetadata>
  <valueMetadata count="2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</valueMetadata>
</metadata>
</file>

<file path=xl/sharedStrings.xml><?xml version="1.0" encoding="utf-8"?>
<sst xmlns="http://schemas.openxmlformats.org/spreadsheetml/2006/main" count="7598" uniqueCount="1699">
  <si>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</si>
  <si>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</si>
  <si>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</si>
  <si>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</si>
  <si>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</si>
  <si>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</si>
  <si>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</si>
  <si>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</si>
  <si>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</si>
  <si>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</si>
  <si>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</si>
  <si>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</si>
  <si>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</si>
  <si>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</si>
  <si>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</si>
  <si>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</si>
  <si>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</si>
  <si>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</si>
  <si>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</si>
  <si>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</si>
  <si>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</si>
  <si>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</si>
  <si>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</si>
  <si>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</si>
  <si>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</si>
  <si>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</si>
  <si>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</si>
  <si>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אחר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</si>
  <si>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</si>
  <si>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</si>
  <si>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</si>
  <si>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</si>
  <si>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</si>
  <si>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</si>
  <si>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</si>
  <si>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</si>
  <si>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</si>
  <si>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</si>
  <si>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</si>
  <si>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</si>
  <si>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</si>
  <si>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</si>
  <si>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</si>
  <si>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</si>
  <si>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</si>
  <si>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</si>
  <si>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</si>
  <si>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</si>
  <si>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</si>
  <si>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</si>
  <si>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</si>
  <si>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</si>
  <si>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</si>
  <si>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</si>
  <si>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</si>
  <si>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</si>
  <si>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</si>
  <si>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</si>
  <si>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</si>
  <si>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</si>
  <si>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</si>
  <si>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</si>
  <si>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</si>
  <si>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</si>
  <si>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</si>
  <si>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</si>
  <si>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</si>
  <si>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</si>
  <si>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</si>
  <si>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</si>
  <si>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</si>
  <si>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</si>
  <si>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</si>
  <si>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</si>
  <si>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</si>
  <si>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</si>
  <si>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</si>
  <si>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</si>
  <si>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</si>
  <si>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</si>
  <si>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</si>
  <si>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</si>
  <si>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</si>
  <si>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</si>
  <si>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</si>
  <si>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</si>
  <si>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</si>
  <si>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</si>
  <si>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</si>
  <si>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</si>
  <si>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</si>
  <si>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</si>
  <si>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</si>
  <si>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</si>
  <si>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</si>
  <si>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</si>
  <si>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</si>
  <si>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</si>
  <si>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</si>
  <si>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</si>
  <si>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</si>
  <si>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</si>
  <si>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</si>
  <si>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</si>
  <si>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</si>
  <si>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</si>
  <si>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</si>
  <si>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</si>
  <si>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</si>
  <si>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</si>
  <si>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</si>
  <si>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</si>
  <si>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</si>
  <si>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</si>
  <si>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</si>
  <si>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</si>
  <si>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</si>
  <si>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</si>
  <si>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</si>
  <si>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</si>
  <si>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</si>
  <si>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</si>
  <si>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</si>
  <si>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</si>
  <si>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</si>
  <si>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</si>
  <si>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</si>
  <si>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</si>
  <si>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</si>
  <si>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</si>
  <si>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</si>
  <si>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</si>
  <si>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</si>
  <si>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</si>
  <si>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</si>
  <si>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</si>
  <si>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</si>
  <si>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</si>
  <si>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</si>
  <si>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</si>
  <si>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</si>
  <si>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</si>
  <si>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תקשורת ומדיה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</si>
  <si>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</si>
  <si>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</si>
  <si>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</si>
  <si>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</si>
  <si>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</si>
  <si>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</si>
  <si>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</si>
  <si>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</si>
  <si>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</si>
  <si>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</si>
  <si>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</si>
  <si>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</si>
  <si>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</si>
  <si>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</si>
  <si>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</si>
  <si>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</si>
  <si>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</si>
  <si>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</si>
  <si>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</si>
  <si>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</si>
  <si>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</si>
  <si>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</si>
  <si>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</si>
  <si>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</si>
  <si>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</si>
  <si>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</si>
  <si>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</si>
  <si>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</si>
  <si>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</si>
  <si>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</si>
  <si>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</si>
  <si>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</si>
  <si>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</si>
  <si>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</si>
  <si>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</si>
  <si>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קרנות השקעה אחרות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</si>
  <si>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</si>
  <si>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</si>
  <si>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</si>
  <si>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</si>
  <si>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</si>
  <si>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</si>
  <si>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</si>
  <si>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</si>
  <si>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</si>
  <si>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</si>
  <si>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</si>
  <si>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</si>
  <si>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</si>
  <si>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</si>
  <si>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</si>
  <si>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</si>
  <si>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</si>
  <si>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</si>
  <si>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</si>
  <si>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</si>
  <si>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</si>
  <si>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</si>
  <si>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</si>
  <si>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מדדים אחרים בישראל</t>
  </si>
  <si>
    <t>סה"כ שעוקבות אחר מדדים אחרים</t>
  </si>
  <si>
    <t>5. קרנות סל</t>
  </si>
  <si>
    <t>ענף משק</t>
  </si>
  <si>
    <t>30/06/2023</t>
  </si>
  <si>
    <t>מגדל מקפת קרנות פנסיה וקופות גמל בע"מ</t>
  </si>
  <si>
    <t>מגדל מקפת אישית (מספר אוצר 162) - מסלול אג"ח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</si>
  <si>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</si>
  <si>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</si>
  <si>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</si>
  <si>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</si>
  <si>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</si>
  <si>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</si>
  <si>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</si>
  <si>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</si>
  <si>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</si>
  <si>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</si>
  <si>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</si>
  <si>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</si>
  <si>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</si>
  <si>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</si>
  <si>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</si>
  <si>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</si>
  <si>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</si>
  <si>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</si>
  <si>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</si>
  <si>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</si>
  <si>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</si>
  <si>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</si>
  <si>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</si>
  <si>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</si>
  <si>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</si>
  <si>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</si>
  <si>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</si>
  <si>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</si>
  <si>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</si>
  <si>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414</t>
  </si>
  <si>
    <t>8240418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</si>
  <si>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</si>
  <si>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</si>
  <si>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</si>
  <si>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</si>
  <si>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</si>
  <si>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</si>
  <si>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</si>
  <si>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</si>
  <si>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</si>
  <si>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</si>
  <si>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</si>
  <si>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</si>
  <si>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</si>
  <si>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</si>
  <si>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</si>
  <si>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</si>
  <si>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</si>
  <si>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</si>
  <si>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</si>
  <si>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</si>
  <si>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</si>
  <si>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</si>
  <si>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</si>
  <si>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</si>
  <si>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</si>
  <si>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</si>
  <si>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</si>
  <si>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</si>
  <si>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</si>
  <si>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</si>
  <si>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</si>
  <si>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</si>
  <si>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</si>
  <si>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</si>
  <si>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</si>
  <si>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</si>
  <si>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</si>
  <si>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</si>
  <si>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</si>
  <si>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</si>
  <si>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</si>
  <si>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</si>
  <si>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</si>
  <si>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</si>
  <si>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</si>
  <si>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</si>
  <si>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</si>
  <si>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</si>
  <si>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</si>
  <si>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</si>
  <si>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</si>
  <si>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</si>
  <si>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</si>
  <si>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מגמה</t>
  </si>
  <si>
    <t>520018078</t>
  </si>
  <si>
    <t>בנקים</t>
  </si>
  <si>
    <t>Aaa.il</t>
  </si>
  <si>
    <t>מז טפ הנפק 45</t>
  </si>
  <si>
    <t>מז טפ הנפק 49</t>
  </si>
  <si>
    <t>מז טפ הנפק 52</t>
  </si>
  <si>
    <t>מקורות אגח 11</t>
  </si>
  <si>
    <t>520010869</t>
  </si>
  <si>
    <t>ilAAA</t>
  </si>
  <si>
    <t>מעלות S&amp;P</t>
  </si>
  <si>
    <t>מרכנתיל הנ אגחג</t>
  </si>
  <si>
    <t>נמלי ישראל אגחא</t>
  </si>
  <si>
    <t>נדל"ן מניב בישראל</t>
  </si>
  <si>
    <t>פועלים אגח 200</t>
  </si>
  <si>
    <t>פועלים הנ אגח32</t>
  </si>
  <si>
    <t>פועלים הנ אגח35</t>
  </si>
  <si>
    <t>פועלים הנ אגח36</t>
  </si>
  <si>
    <t>חשמל אגח 27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</si>
  <si>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</si>
  <si>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</si>
  <si>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</si>
  <si>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</si>
  <si>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</si>
  <si>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</si>
  <si>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חשמל אגח 35</t>
  </si>
  <si>
    <t>נתיבי גז אגח ד</t>
  </si>
  <si>
    <t>513436394</t>
  </si>
  <si>
    <t>עזריאלי אגח ב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</si>
  <si>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</si>
  <si>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</si>
  <si>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</si>
  <si>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</si>
  <si>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</si>
  <si>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</si>
  <si>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אמות אגח ד</t>
  </si>
  <si>
    <t>Aa2.il</t>
  </si>
  <si>
    <t>אמות אגח ו</t>
  </si>
  <si>
    <t>אמות אגח ח</t>
  </si>
  <si>
    <t>ארפורט אגח ה</t>
  </si>
  <si>
    <t>ilAA</t>
  </si>
  <si>
    <t>ארפורט אגח ט</t>
  </si>
  <si>
    <t>ארפורט אגח יא</t>
  </si>
  <si>
    <t>ביג אגח ח*</t>
  </si>
  <si>
    <t>ביג אגח יא*</t>
  </si>
  <si>
    <t>ביג אגח יד*</t>
  </si>
  <si>
    <t>גב ים אגח ו</t>
  </si>
  <si>
    <t>גב ים אגח ט</t>
  </si>
  <si>
    <t>גב ים אגח י</t>
  </si>
  <si>
    <t>ישרס אגח טו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</si>
  <si>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</si>
  <si>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</si>
  <si>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</si>
  <si>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</si>
  <si>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</si>
  <si>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</si>
  <si>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</si>
  <si>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מבנה אגח כ*</t>
  </si>
  <si>
    <t>מבנה אגח כג*</t>
  </si>
  <si>
    <t>מבנה אגח כד*</t>
  </si>
  <si>
    <t>מבנה אגח כה*</t>
  </si>
  <si>
    <t>מליסרון אגח ו*</t>
  </si>
  <si>
    <t>מליסרון אגח טז*</t>
  </si>
  <si>
    <t>מליסרון אגח י*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</si>
  <si>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</si>
  <si>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</si>
  <si>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</si>
  <si>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</si>
  <si>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</si>
  <si>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</si>
  <si>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</si>
  <si>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</si>
  <si>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</si>
  <si>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</si>
  <si>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</si>
  <si>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</si>
  <si>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</si>
  <si>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ריט 1 אגח ד*</t>
  </si>
  <si>
    <t>ריט 1 אגח ה*</t>
  </si>
  <si>
    <t>ריט 1 אגח ו*</t>
  </si>
  <si>
    <t>ריט 1 אגח ז*</t>
  </si>
  <si>
    <t>שלמה החז אגח יח</t>
  </si>
  <si>
    <t>שלמה החז אגח כ</t>
  </si>
  <si>
    <t>אדמה אגח ב</t>
  </si>
  <si>
    <t>כימיה, גומי ופלסטיק</t>
  </si>
  <si>
    <t>ilAA-</t>
  </si>
  <si>
    <t>בזק אגח 10</t>
  </si>
  <si>
    <t>Aa3.il</t>
  </si>
  <si>
    <t>בזק אגח 12</t>
  </si>
  <si>
    <t>בזק אגח 14</t>
  </si>
  <si>
    <t>ביג אגח ז*</t>
  </si>
  <si>
    <t>ביג אגח ט*</t>
  </si>
  <si>
    <t>ביג אגח טו*</t>
  </si>
  <si>
    <t>ביג אגח יב*</t>
  </si>
  <si>
    <t>ביג אגח יח*</t>
  </si>
  <si>
    <t>ביג אגח כ*</t>
  </si>
  <si>
    <t>בינל הנפ התח כו</t>
  </si>
  <si>
    <t>בינל הנפק התחכד</t>
  </si>
  <si>
    <t>בינל הנפק התחכה</t>
  </si>
  <si>
    <t>בינל הנפקות כז</t>
  </si>
  <si>
    <t>דיסקונט מנ נד ו</t>
  </si>
  <si>
    <t>דיסקונט מנ נד ז</t>
  </si>
  <si>
    <t>דיסקונט מנ נד ח</t>
  </si>
  <si>
    <t>דיסקונט מנ נד ט</t>
  </si>
  <si>
    <t>הפניקס אגח 5</t>
  </si>
  <si>
    <t>ביטוח</t>
  </si>
  <si>
    <t>הראל הנפק אגח ז</t>
  </si>
  <si>
    <t>ישרס אגח טז</t>
  </si>
  <si>
    <t>ישרס אגח יג</t>
  </si>
  <si>
    <t>ישרס אגח יט</t>
  </si>
  <si>
    <t>כלל מימון אגח ט</t>
  </si>
  <si>
    <t>מגה אור אגח ח*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</si>
  <si>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</si>
  <si>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</si>
  <si>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</si>
  <si>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</si>
  <si>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</si>
  <si>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סלע נדלן אגח ג</t>
  </si>
  <si>
    <t>סלע נדלן אגח ד</t>
  </si>
  <si>
    <t>פניקס הון אגח ה</t>
  </si>
  <si>
    <t>רבוע נדלן אגח ו*</t>
  </si>
  <si>
    <t>רבוע נדלן אגח ט*</t>
  </si>
  <si>
    <t>אלבר אגח יז'</t>
  </si>
  <si>
    <t>ilA+</t>
  </si>
  <si>
    <t>אלבר אגח יט</t>
  </si>
  <si>
    <t>אלדן תחבו אגח ה</t>
  </si>
  <si>
    <t>אלדן תחבו אגח ז</t>
  </si>
  <si>
    <t>אלדן תחבו אגח ח</t>
  </si>
  <si>
    <t>גירון אגח ו</t>
  </si>
  <si>
    <t>A1.il</t>
  </si>
  <si>
    <t>גירון אגח ז</t>
  </si>
  <si>
    <t>גירון אגח ח</t>
  </si>
  <si>
    <t>ג'נרישן קפ אגחב*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</si>
  <si>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</si>
  <si>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</si>
  <si>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</si>
  <si>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</si>
  <si>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</si>
  <si>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</si>
  <si>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</si>
  <si>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</si>
  <si>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אגחג*</t>
  </si>
  <si>
    <t>אשראי חוץ בנקאי</t>
  </si>
  <si>
    <t>מימון ישיר אגחד*</t>
  </si>
  <si>
    <t>מימון ישיר אגחה*</t>
  </si>
  <si>
    <t>מימון ישיר אגחו*</t>
  </si>
  <si>
    <t>פז נפט אגח ו*</t>
  </si>
  <si>
    <t>פז נפט אגח ז*</t>
  </si>
  <si>
    <t>אפי נכסים אגח ח</t>
  </si>
  <si>
    <t>נדל"ן מניב בחו"ל</t>
  </si>
  <si>
    <t>A2.il</t>
  </si>
  <si>
    <t>אפי נכסים אגחיא</t>
  </si>
  <si>
    <t>אפי נכסים אגחיג</t>
  </si>
  <si>
    <t>אפי נכסים אגחיד</t>
  </si>
  <si>
    <t>אשטרום קבוצה אגח ד</t>
  </si>
  <si>
    <t>בנייה</t>
  </si>
  <si>
    <t>ilA</t>
  </si>
  <si>
    <t>ג'י סיטי אגח טו*</t>
  </si>
  <si>
    <t>הכשרת ישוב אג21</t>
  </si>
  <si>
    <t>נכסים ובנין אגח י</t>
  </si>
  <si>
    <t>סלקום אגח ח*</t>
  </si>
  <si>
    <t>או פי סי אגח ב*</t>
  </si>
  <si>
    <t>ilA-</t>
  </si>
  <si>
    <t>או פי סי אגח ג*</t>
  </si>
  <si>
    <t>ג'י סיטי אגח יב*</t>
  </si>
  <si>
    <t>A3.il</t>
  </si>
  <si>
    <t>ג'י סיטי אגח יג*</t>
  </si>
  <si>
    <t>ג'י סיטי אגח יד*</t>
  </si>
  <si>
    <t>הכשרת ישוב אג23</t>
  </si>
  <si>
    <t>מגוריט אגח ב</t>
  </si>
  <si>
    <t>מגוריט אגח ג</t>
  </si>
  <si>
    <t>מגוריט אגח ד</t>
  </si>
  <si>
    <t>מגוריט אגח ה</t>
  </si>
  <si>
    <t>פתאל החזקות אגח ד*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</si>
  <si>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</si>
  <si>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</si>
  <si>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</si>
  <si>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</si>
  <si>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</si>
  <si>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</si>
  <si>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מניבים ריט אגחב*</t>
  </si>
  <si>
    <t>מניבים ריט אגחג*</t>
  </si>
  <si>
    <t>מניבים ריט אגחד*</t>
  </si>
  <si>
    <t>משק אנרג אגח א</t>
  </si>
  <si>
    <t>נופר אנרג אגח א*</t>
  </si>
  <si>
    <t>אנרגיה מתחדשת</t>
  </si>
  <si>
    <t>קרדן אןוי אגח ב*</t>
  </si>
  <si>
    <t>NV1239114</t>
  </si>
  <si>
    <t>דיסק מנ אגח יד</t>
  </si>
  <si>
    <t>פועלים אגח 100</t>
  </si>
  <si>
    <t>תעש אוירית אגחד</t>
  </si>
  <si>
    <t>ביטחוניות</t>
  </si>
  <si>
    <t>אייסיאל אגח ז*</t>
  </si>
  <si>
    <t>אמות אגח ה</t>
  </si>
  <si>
    <t>אמות אגח ז</t>
  </si>
  <si>
    <t>ביג אגח ו*</t>
  </si>
  <si>
    <t>גב ים אגח ח</t>
  </si>
  <si>
    <t>הראל השקעות אגח א</t>
  </si>
  <si>
    <t>וילאר אגח ח</t>
  </si>
  <si>
    <t>ישראמקו אגח ג*</t>
  </si>
  <si>
    <t>מנורה הון התח ד</t>
  </si>
  <si>
    <t>שופרסל אגח ז*</t>
  </si>
  <si>
    <t>רשתות שיווק</t>
  </si>
  <si>
    <t>שלמה החז אגח יז</t>
  </si>
  <si>
    <t>שלמה החז אגח יט</t>
  </si>
  <si>
    <t>בזק אגח 13</t>
  </si>
  <si>
    <t>בזק אגח 9</t>
  </si>
  <si>
    <t>גמא אגח 3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</si>
  <si>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</si>
  <si>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</si>
  <si>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</si>
  <si>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</si>
  <si>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</si>
  <si>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</si>
  <si>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כלל ביטוח אגח א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</si>
  <si>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</si>
  <si>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</si>
  <si>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</si>
  <si>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</si>
  <si>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</si>
  <si>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</si>
  <si>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</si>
  <si>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</si>
  <si>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</si>
  <si>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</si>
  <si>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</si>
  <si>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</si>
  <si>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</si>
  <si>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</si>
  <si>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</si>
  <si>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</si>
  <si>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</si>
  <si>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אלקטרה אגח ה*</t>
  </si>
  <si>
    <t>בזן אגח ה</t>
  </si>
  <si>
    <t>בזן אגח י</t>
  </si>
  <si>
    <t>דמרי אגח ז*</t>
  </si>
  <si>
    <t>דמרי אגח ט*</t>
  </si>
  <si>
    <t>דמרי אגח י*</t>
  </si>
  <si>
    <t>ממן אגח ב</t>
  </si>
  <si>
    <t>פז נפט ד*</t>
  </si>
  <si>
    <t>פז נפט אגח ח*</t>
  </si>
  <si>
    <t>פרטנר אגח ו*</t>
  </si>
  <si>
    <t>פרטנר אגח ז*</t>
  </si>
  <si>
    <t>שפיר הנדס אגח א*</t>
  </si>
  <si>
    <t>מתכת ומוצרי בניה</t>
  </si>
  <si>
    <t>שפיר הנדס אגח ב*</t>
  </si>
  <si>
    <t>אזורים אגח 13*</t>
  </si>
  <si>
    <t>אזורים אגח 14*</t>
  </si>
  <si>
    <t>איידיאייהנ הת ה</t>
  </si>
  <si>
    <t>אנלייט אנר אג ג*</t>
  </si>
  <si>
    <t>אנלייט אנר אגחו*</t>
  </si>
  <si>
    <t>אנרג'יקס אג ב*</t>
  </si>
  <si>
    <t>אנרג'יקס אגח א*</t>
  </si>
  <si>
    <t>אפריקה מג אגח ה*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</si>
  <si>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</si>
  <si>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</si>
  <si>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</si>
  <si>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</si>
  <si>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</si>
  <si>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</si>
  <si>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פתאל אירו אגח ג</t>
  </si>
  <si>
    <t>פתאל אירו אגח ד</t>
  </si>
  <si>
    <t>קרסו נדלן אגח א*</t>
  </si>
  <si>
    <t>אקרו אגח א</t>
  </si>
  <si>
    <t>פתאל החז אגח ב*</t>
  </si>
  <si>
    <t>פתאל החז אגח ג*</t>
  </si>
  <si>
    <t>קרדן נדלן אגח ה</t>
  </si>
  <si>
    <t>אלומיי אגח ג</t>
  </si>
  <si>
    <t>אלומיי קפיטל אגח ה</t>
  </si>
  <si>
    <t>אנלייט אנר אגחה*</t>
  </si>
  <si>
    <t>ריט אזורים אג ב*</t>
  </si>
  <si>
    <t>אלביט מע' אגח ג</t>
  </si>
  <si>
    <t>אלביט מע' אגח ד</t>
  </si>
  <si>
    <t>ישראמקו אגח א*</t>
  </si>
  <si>
    <t>ישראמקו אגח ב*</t>
  </si>
  <si>
    <t>תמר פטרו אגח א*</t>
  </si>
  <si>
    <t>תמר פטרו אגח ב*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</si>
  <si>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</si>
  <si>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</si>
  <si>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</si>
  <si>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</si>
  <si>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</si>
  <si>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</si>
  <si>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</si>
  <si>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</si>
  <si>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</si>
  <si>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</si>
  <si>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</si>
  <si>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</si>
  <si>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</si>
  <si>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</si>
  <si>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</si>
  <si>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</si>
  <si>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</si>
  <si>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</si>
  <si>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</si>
  <si>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</si>
  <si>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</si>
  <si>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</si>
  <si>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</si>
  <si>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</si>
  <si>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פארמה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</si>
  <si>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</si>
  <si>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</si>
  <si>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</si>
  <si>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</si>
  <si>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</si>
  <si>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</si>
  <si>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</si>
  <si>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</si>
  <si>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</si>
  <si>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</si>
  <si>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</si>
  <si>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</si>
  <si>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</si>
  <si>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</si>
  <si>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</si>
  <si>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</si>
  <si>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</si>
  <si>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</si>
  <si>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</si>
  <si>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</si>
  <si>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</si>
  <si>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</si>
  <si>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FABSJV 5.875 01/34</t>
  </si>
  <si>
    <t>US350930AA10</t>
  </si>
  <si>
    <t>Other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</si>
  <si>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</si>
  <si>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</si>
  <si>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</si>
  <si>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</si>
  <si>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</si>
  <si>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</si>
  <si>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</si>
  <si>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</si>
  <si>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</si>
  <si>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</si>
  <si>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</si>
  <si>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</si>
  <si>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</si>
  <si>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</si>
  <si>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</si>
  <si>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</si>
  <si>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</si>
  <si>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</si>
  <si>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</si>
  <si>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</si>
  <si>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</si>
  <si>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</si>
  <si>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C 6.174 05/34</t>
  </si>
  <si>
    <t>US17327CAR43</t>
  </si>
  <si>
    <t>HPQ 5.5 01/33</t>
  </si>
  <si>
    <t>US40434LAN55</t>
  </si>
  <si>
    <t>Technology Hardware &amp; Equipment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</si>
  <si>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</si>
  <si>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</si>
  <si>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</si>
  <si>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</si>
  <si>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</si>
  <si>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</si>
  <si>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</si>
  <si>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</si>
  <si>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</si>
  <si>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</si>
  <si>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</si>
  <si>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</si>
  <si>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</si>
  <si>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</si>
  <si>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</si>
  <si>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</si>
  <si>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</si>
  <si>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</si>
  <si>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</si>
  <si>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</si>
  <si>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BOOZ ALLEN HAMILTON INC 07/29</t>
  </si>
  <si>
    <t>US09951LAB99</t>
  </si>
  <si>
    <t>Commercial &amp; Professional Services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</si>
  <si>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</si>
  <si>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</si>
  <si>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</si>
  <si>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</si>
  <si>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</si>
  <si>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</si>
  <si>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</si>
  <si>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</si>
  <si>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</si>
  <si>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</si>
  <si>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</si>
  <si>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</si>
  <si>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</si>
  <si>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</si>
  <si>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GM 6.4 01/09/2033</t>
  </si>
  <si>
    <t>US37045XED49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</si>
  <si>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</si>
  <si>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</si>
  <si>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</si>
  <si>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</si>
  <si>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</si>
  <si>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</si>
  <si>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</si>
  <si>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</si>
  <si>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</si>
  <si>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</si>
  <si>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</si>
  <si>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</si>
  <si>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</si>
  <si>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</si>
  <si>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</si>
  <si>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</si>
  <si>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</si>
  <si>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</si>
  <si>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NWG 7.416 06/33</t>
  </si>
  <si>
    <t>XS2563349765</t>
  </si>
  <si>
    <t>ORCINC 4.7 02/27</t>
  </si>
  <si>
    <t>US69120VAF85</t>
  </si>
  <si>
    <t>Baa3</t>
  </si>
  <si>
    <t>OWL ROCK 3.75 07/25</t>
  </si>
  <si>
    <t>US69121KAC80</t>
  </si>
  <si>
    <t>owl rock 7.95 06/28</t>
  </si>
  <si>
    <t>US69120VAR24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</si>
  <si>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</si>
  <si>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</si>
  <si>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</si>
  <si>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</si>
  <si>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</si>
  <si>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</si>
  <si>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</si>
  <si>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</si>
  <si>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</si>
  <si>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</si>
  <si>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</si>
  <si>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</si>
  <si>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</si>
  <si>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</si>
  <si>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</si>
  <si>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</si>
  <si>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</si>
  <si>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</si>
  <si>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</si>
  <si>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</si>
  <si>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</si>
  <si>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</si>
  <si>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</si>
  <si>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</si>
  <si>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</si>
  <si>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FR001400BBL21</t>
  </si>
  <si>
    <t>Ba1</t>
  </si>
  <si>
    <t>BNP 7.75 PERP</t>
  </si>
  <si>
    <t>USF1067PAC08</t>
  </si>
  <si>
    <t>BRITEL 8.375 09/28</t>
  </si>
  <si>
    <t>XS2636324274</t>
  </si>
  <si>
    <t>CDW   3.25 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</si>
  <si>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</si>
  <si>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</si>
  <si>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</si>
  <si>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</si>
  <si>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</si>
  <si>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</si>
  <si>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</si>
  <si>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F 6.125 05/15/28</t>
  </si>
  <si>
    <t>XS2623496085</t>
  </si>
  <si>
    <t>MATERIALS</t>
  </si>
  <si>
    <t>INTNED 7.5 PERP</t>
  </si>
  <si>
    <t>XS2585240984</t>
  </si>
  <si>
    <t>MATTEL 3.75 04/29</t>
  </si>
  <si>
    <t>US577081BF84</t>
  </si>
  <si>
    <t>MSCI 3.625 09/30 03/28</t>
  </si>
  <si>
    <t>US55354GAK67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</si>
  <si>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</si>
  <si>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</si>
  <si>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</si>
  <si>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</si>
  <si>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</si>
  <si>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</si>
  <si>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</si>
  <si>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</si>
  <si>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</si>
  <si>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</si>
  <si>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</si>
  <si>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</si>
  <si>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</si>
  <si>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</si>
  <si>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</si>
  <si>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</si>
  <si>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</si>
  <si>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</si>
  <si>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</si>
  <si>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</si>
  <si>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</si>
  <si>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</si>
  <si>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</si>
  <si>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</si>
  <si>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</si>
  <si>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</si>
  <si>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</si>
  <si>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</si>
  <si>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</si>
  <si>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</si>
  <si>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</si>
  <si>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</si>
  <si>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SOCGEN 7.875 PERP</t>
  </si>
  <si>
    <t>FR001400F877</t>
  </si>
  <si>
    <t>TELEFO 6.135 PER</t>
  </si>
  <si>
    <t>XS2582389156</t>
  </si>
  <si>
    <t>TELEFO 7.125 PERP</t>
  </si>
  <si>
    <t>XS2462605671</t>
  </si>
  <si>
    <t>UAL 4.375 04/26</t>
  </si>
  <si>
    <t>US90932LAG23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</si>
  <si>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</si>
  <si>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</si>
  <si>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</si>
  <si>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</si>
  <si>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</si>
  <si>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</si>
  <si>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</si>
  <si>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</si>
  <si>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</si>
  <si>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</si>
  <si>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</si>
  <si>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</si>
  <si>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</si>
  <si>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</si>
  <si>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</si>
  <si>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</si>
  <si>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</si>
  <si>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</si>
  <si>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</si>
  <si>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</si>
  <si>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</si>
  <si>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</si>
  <si>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</si>
  <si>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</si>
  <si>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</si>
  <si>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</si>
  <si>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</si>
  <si>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</si>
  <si>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</si>
  <si>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</si>
  <si>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הראל סל תל בונד תשואות</t>
  </si>
  <si>
    <t>1150622</t>
  </si>
  <si>
    <t>511776783</t>
  </si>
  <si>
    <t>אג"ח</t>
  </si>
  <si>
    <t>הראל סל תלבונד 60</t>
  </si>
  <si>
    <t>1150473</t>
  </si>
  <si>
    <t>קסם תשואות</t>
  </si>
  <si>
    <t>1146950</t>
  </si>
  <si>
    <t>510938608</t>
  </si>
  <si>
    <t>תכלית סל תל בונד תשואות</t>
  </si>
  <si>
    <t>1145259</t>
  </si>
  <si>
    <t>513534974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</si>
  <si>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</si>
  <si>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</si>
  <si>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</si>
  <si>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</si>
  <si>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</si>
  <si>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</si>
  <si>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</si>
  <si>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</si>
  <si>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</si>
  <si>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</si>
  <si>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</si>
  <si>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</si>
  <si>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</si>
  <si>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</si>
  <si>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</si>
  <si>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</si>
  <si>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</si>
  <si>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</si>
  <si>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US 10YR ULTRA FUT SEP23</t>
  </si>
  <si>
    <t>UXYU3</t>
  </si>
  <si>
    <t>מבטיח תשואה 01.02.2028</t>
  </si>
  <si>
    <t>מבטיח תשואה 01.03.2028</t>
  </si>
  <si>
    <t>מבטיח תשואה 01.05.2028</t>
  </si>
  <si>
    <t>מבטיח תשואה 01.06.2028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</si>
  <si>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</si>
  <si>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</si>
  <si>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</si>
  <si>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</si>
  <si>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</si>
  <si>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</si>
  <si>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</si>
  <si>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</si>
  <si>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</si>
  <si>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</si>
  <si>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</si>
  <si>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</si>
  <si>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</si>
  <si>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</si>
  <si>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</si>
  <si>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</si>
  <si>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</si>
  <si>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</si>
  <si>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</si>
  <si>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</si>
  <si>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</si>
  <si>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</si>
  <si>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</si>
  <si>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</si>
  <si>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</si>
  <si>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</si>
  <si>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</si>
  <si>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</si>
  <si>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</si>
  <si>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</si>
  <si>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</si>
  <si>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</si>
  <si>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</si>
  <si>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</si>
  <si>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</si>
  <si>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</si>
  <si>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</si>
  <si>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</si>
  <si>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</si>
  <si>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</si>
  <si>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</si>
  <si>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</si>
  <si>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</si>
  <si>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</si>
  <si>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</si>
  <si>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</si>
  <si>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</si>
  <si>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</si>
  <si>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</si>
  <si>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</si>
  <si>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</si>
  <si>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</si>
  <si>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</si>
  <si>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</si>
  <si>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</si>
  <si>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</si>
  <si>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</si>
  <si>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</si>
  <si>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</si>
  <si>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</si>
  <si>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</si>
  <si>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</si>
  <si>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</si>
  <si>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</si>
  <si>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</si>
  <si>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</si>
  <si>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</si>
  <si>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</si>
  <si>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</si>
  <si>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</si>
  <si>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</si>
  <si>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</si>
  <si>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</si>
  <si>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</si>
  <si>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</si>
  <si>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</si>
  <si>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</si>
  <si>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</si>
  <si>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</si>
  <si>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</si>
  <si>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</si>
  <si>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</si>
  <si>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</si>
  <si>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</si>
  <si>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</si>
  <si>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</si>
  <si>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</si>
  <si>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</si>
  <si>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</si>
  <si>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</si>
  <si>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</si>
  <si>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</si>
  <si>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</si>
  <si>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</si>
  <si>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</si>
  <si>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</si>
  <si>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</si>
  <si>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</si>
  <si>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</si>
  <si>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</si>
  <si>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</si>
  <si>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</si>
  <si>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</si>
  <si>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</si>
  <si>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</si>
  <si>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</si>
  <si>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</si>
  <si>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</si>
  <si>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</si>
  <si>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</si>
  <si>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</si>
  <si>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</si>
  <si>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</si>
  <si>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</si>
  <si>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</si>
  <si>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</si>
  <si>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</si>
  <si>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</si>
  <si>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</si>
  <si>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</si>
  <si>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</si>
  <si>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</si>
  <si>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</si>
  <si>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</si>
  <si>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</si>
  <si>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</si>
  <si>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</si>
  <si>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</si>
  <si>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</si>
  <si>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</si>
  <si>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</si>
  <si>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</si>
  <si>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</si>
  <si>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</si>
  <si>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</si>
  <si>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</si>
  <si>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</si>
  <si>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</si>
  <si>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</si>
  <si>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</si>
  <si>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</si>
  <si>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</si>
  <si>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</si>
  <si>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</si>
  <si>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</si>
  <si>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</si>
  <si>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</si>
  <si>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</si>
  <si>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</si>
  <si>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</si>
  <si>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</si>
  <si>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</si>
  <si>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</si>
  <si>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</si>
  <si>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</si>
  <si>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</si>
  <si>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</si>
  <si>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</si>
  <si>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</si>
  <si>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</si>
  <si>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</si>
  <si>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</si>
  <si>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</si>
  <si>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</si>
  <si>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</si>
  <si>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</si>
  <si>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</si>
  <si>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</si>
  <si>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</si>
  <si>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</si>
  <si>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</si>
  <si>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</si>
  <si>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</si>
  <si>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</si>
  <si>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</si>
  <si>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</si>
  <si>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</si>
  <si>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</si>
  <si>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</si>
  <si>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</si>
  <si>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</si>
  <si>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</si>
  <si>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</si>
  <si>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</si>
  <si>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</si>
  <si>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</si>
  <si>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</si>
  <si>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</si>
  <si>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</si>
  <si>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</si>
  <si>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</si>
  <si>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</si>
  <si>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</si>
  <si>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</si>
  <si>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</si>
  <si>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</si>
  <si>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</si>
  <si>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</si>
  <si>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</si>
  <si>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</si>
  <si>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</si>
  <si>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</si>
  <si>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</si>
  <si>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</si>
  <si>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</si>
  <si>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</si>
  <si>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</si>
  <si>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</si>
  <si>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</si>
  <si>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</si>
  <si>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</si>
  <si>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</si>
  <si>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</si>
  <si>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</si>
  <si>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</si>
  <si>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</si>
  <si>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</si>
  <si>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</si>
  <si>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</si>
  <si>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</si>
  <si>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</si>
  <si>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</si>
  <si>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</si>
  <si>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</si>
  <si>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</si>
  <si>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</si>
  <si>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</si>
  <si>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</si>
  <si>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</si>
  <si>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</si>
  <si>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</si>
  <si>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</si>
  <si>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</si>
  <si>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</si>
  <si>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</si>
  <si>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</si>
  <si>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</si>
  <si>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</si>
  <si>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</si>
  <si>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</si>
  <si>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</si>
  <si>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</si>
  <si>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</si>
  <si>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</si>
  <si>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</si>
  <si>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</si>
  <si>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</si>
  <si>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</si>
  <si>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</si>
  <si>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</si>
  <si>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</si>
  <si>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</si>
  <si>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</si>
  <si>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</si>
  <si>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</si>
  <si>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</si>
  <si>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</si>
  <si>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</si>
  <si>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</si>
  <si>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</si>
  <si>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</si>
  <si>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</si>
  <si>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</si>
  <si>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</si>
  <si>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</si>
  <si>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</si>
  <si>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</si>
  <si>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</si>
  <si>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</si>
  <si>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</si>
  <si>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</si>
  <si>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</si>
  <si>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</si>
  <si>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</si>
  <si>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</si>
  <si>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</si>
  <si>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</si>
  <si>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</si>
  <si>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</si>
  <si>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</si>
  <si>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</si>
  <si>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</si>
  <si>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</si>
  <si>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</si>
  <si>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</si>
  <si>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</si>
  <si>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</si>
  <si>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</si>
  <si>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</si>
  <si>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</si>
  <si>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</si>
  <si>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</si>
  <si>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</si>
  <si>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</si>
  <si>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</si>
  <si>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</si>
  <si>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</si>
  <si>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</si>
  <si>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</si>
  <si>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</si>
  <si>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</si>
  <si>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</si>
  <si>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880326081</t>
  </si>
  <si>
    <t>גב ים נגב אגח א</t>
  </si>
  <si>
    <t>1151141</t>
  </si>
  <si>
    <t>514189596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</si>
  <si>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</si>
  <si>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</si>
  <si>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</si>
  <si>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</si>
  <si>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</si>
  <si>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</si>
  <si>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</si>
  <si>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</si>
  <si>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</si>
  <si>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סה"כ קרנות השקעה</t>
  </si>
  <si>
    <t>סה"כ קרנות השקעה בחו"ל</t>
  </si>
  <si>
    <t>Ambition HOLDINGS OFFSHORE LP</t>
  </si>
  <si>
    <t>Cheyne Real Estate Credit Holdings VII</t>
  </si>
  <si>
    <t>DIRECT LENDING FUND IV (EUR) SLP</t>
  </si>
  <si>
    <t>Kartesia Senior Opportunities II</t>
  </si>
  <si>
    <t>KASS Unlevered II S.a r.l</t>
  </si>
  <si>
    <t>KCO VI</t>
  </si>
  <si>
    <t>Klirmark Opportunity Fund IV</t>
  </si>
  <si>
    <t>ORCC III</t>
  </si>
  <si>
    <t>PCSIII LP</t>
  </si>
  <si>
    <t>PORCUPINE HOLDINGS (OFFSHORE) LP</t>
  </si>
  <si>
    <t>PPCSIV</t>
  </si>
  <si>
    <t>SDP IV</t>
  </si>
  <si>
    <t>SDPIII</t>
  </si>
  <si>
    <t>₪ / מט"ח</t>
  </si>
  <si>
    <t>+ILS/-USD 3.3115 11-10-23 (20) -435</t>
  </si>
  <si>
    <t>10000110</t>
  </si>
  <si>
    <t>+ILS/-USD 3.374 19-10-23 (10) -420</t>
  </si>
  <si>
    <t>10000837</t>
  </si>
  <si>
    <t>+ILS/-USD 3.393 18-10-23 (12) -456</t>
  </si>
  <si>
    <t>10000833</t>
  </si>
  <si>
    <t>+ILS/-USD 3.3933 18-10-23 (10) -457</t>
  </si>
  <si>
    <t>10000831</t>
  </si>
  <si>
    <t>+ILS/-USD 3.3954 19-10-23 (20) -446</t>
  </si>
  <si>
    <t>10000839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</si>
  <si>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</si>
  <si>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</si>
  <si>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</si>
  <si>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</si>
  <si>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</si>
  <si>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</si>
  <si>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10000845</t>
  </si>
  <si>
    <t>+ILS/-USD 3.4262 25-10-23 (93) -448</t>
  </si>
  <si>
    <t>10000847</t>
  </si>
  <si>
    <t>+ILS/-USD 3.432 24-10-23 (10) -448</t>
  </si>
  <si>
    <t>10000197</t>
  </si>
  <si>
    <t>10000841</t>
  </si>
  <si>
    <t>+ILS/-USD 3.488 26-10-23 (12) -481</t>
  </si>
  <si>
    <t>10000864</t>
  </si>
  <si>
    <t>+ILS/-USD 3.49 26-10-23 (20) -480</t>
  </si>
  <si>
    <t>10000862</t>
  </si>
  <si>
    <t>+ILS/-USD 3.547 30-11-23 (10) -264</t>
  </si>
  <si>
    <t>10000249</t>
  </si>
  <si>
    <t>+ILS/-USD 3.55 15-11-23 (12) -462</t>
  </si>
  <si>
    <t>10000887</t>
  </si>
  <si>
    <t>+ILS/-USD 3.5568 22-11-23 (10) -397</t>
  </si>
  <si>
    <t>10000223</t>
  </si>
  <si>
    <t>+ILS/-USD 3.56 16-10-23 (20) -179</t>
  </si>
  <si>
    <t>10000976</t>
  </si>
  <si>
    <t>+ILS/-USD 3.5603 22-11-23 (12) -397</t>
  </si>
  <si>
    <t>10000912</t>
  </si>
  <si>
    <t>+ILS/-USD 3.5657 14-11-23 (10) -473</t>
  </si>
  <si>
    <t>10000213</t>
  </si>
  <si>
    <t>+ILS/-USD 3.5662 08-11-23 (10) -438</t>
  </si>
  <si>
    <t>10000209</t>
  </si>
  <si>
    <t>+ILS/-USD 3.5689 06-09-23 (20) -311</t>
  </si>
  <si>
    <t>10000889</t>
  </si>
  <si>
    <t>+ILS/-USD 3.5717 06-11-23 (11) -483</t>
  </si>
  <si>
    <t>10000869</t>
  </si>
  <si>
    <t>+ILS/-USD 3.5759 14-11-23 (11) -441</t>
  </si>
  <si>
    <t>10000883</t>
  </si>
  <si>
    <t>+ILS/-USD 3.58 10-10-23 (20) -365</t>
  </si>
  <si>
    <t>10000885</t>
  </si>
  <si>
    <t>+ILS/-USD 3.5911 18-07-23 (11) -39</t>
  </si>
  <si>
    <t>10000972</t>
  </si>
  <si>
    <t>+ILS/-USD 3.595 26-10-23 (11) -420</t>
  </si>
  <si>
    <t>10000875</t>
  </si>
  <si>
    <t>+ILS/-USD 3.596 26-10-23 (20) -420</t>
  </si>
  <si>
    <t>10000877</t>
  </si>
  <si>
    <t>+ILS/-USD 3.602 06-09-23 (10) -340</t>
  </si>
  <si>
    <t>10000216</t>
  </si>
  <si>
    <t>+ILS/-USD 3.602 06-09-23 (20) -355</t>
  </si>
  <si>
    <t>10000895</t>
  </si>
  <si>
    <t>+ILS/-USD 3.603 08-11-23 (10) -430</t>
  </si>
  <si>
    <t>10000211</t>
  </si>
  <si>
    <t>+ILS/-USD 3.611 19-07-23 (10) -28</t>
  </si>
  <si>
    <t>10000251</t>
  </si>
  <si>
    <t>+ILS/-USD 3.6125 07-11-23 (12) -450</t>
  </si>
  <si>
    <t>10000871</t>
  </si>
  <si>
    <t>+ILS/-USD 3.6125 13-11-23 (12) -445</t>
  </si>
  <si>
    <t>10000879</t>
  </si>
  <si>
    <t>+ILS/-USD 3.616 28-11-23 (10) -368</t>
  </si>
  <si>
    <t>10000117</t>
  </si>
  <si>
    <t>10000227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</si>
  <si>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</si>
  <si>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</si>
  <si>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</si>
  <si>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</si>
  <si>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</si>
  <si>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10000910</t>
  </si>
  <si>
    <t>10000218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</si>
  <si>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</si>
  <si>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</si>
  <si>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</si>
  <si>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</si>
  <si>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</si>
  <si>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10000926</t>
  </si>
  <si>
    <t>+ILS/-USD 3.62 29-11-23 (20) -371</t>
  </si>
  <si>
    <t>10000928</t>
  </si>
  <si>
    <t>+ILS/-USD 3.62 30-11-23 (11) -330</t>
  </si>
  <si>
    <t>10000950</t>
  </si>
  <si>
    <t>+ILS/-USD 3.621 05-12-23 (20) -373</t>
  </si>
  <si>
    <t>10000940</t>
  </si>
  <si>
    <t>+ILS/-USD 3.63 30-11-23 (20) -327</t>
  </si>
  <si>
    <t>10000948</t>
  </si>
  <si>
    <t>+ILS/-USD 3.634 03-07-23 (20) -72</t>
  </si>
  <si>
    <t>10000946</t>
  </si>
  <si>
    <t>+ILS/-USD 3.635 03-07-23 (10) -73</t>
  </si>
  <si>
    <t>10000944</t>
  </si>
  <si>
    <t>+ILS/-USD 3.636 07-09-23 (10) -170</t>
  </si>
  <si>
    <t>10000236</t>
  </si>
  <si>
    <t>+ILS/-USD 3.643 11-10-23 (20) -145</t>
  </si>
  <si>
    <t>10000981</t>
  </si>
  <si>
    <t>+ILS/-USD 3.646 07-12-23 (20) -264</t>
  </si>
  <si>
    <t>10000985</t>
  </si>
  <si>
    <t>+ILS/-USD 3.6496 12-09-23 (10) -174</t>
  </si>
  <si>
    <t>10000243</t>
  </si>
  <si>
    <t>+ILS/-USD 3.65 05-07-23 (10) -74</t>
  </si>
  <si>
    <t>10000952</t>
  </si>
  <si>
    <t>+ILS/-USD 3.6506 05-07-23 (11) -74</t>
  </si>
  <si>
    <t>10000954</t>
  </si>
  <si>
    <t>+ILS/-USD 3.6584 06-07-23 (20) -66</t>
  </si>
  <si>
    <t>10000119</t>
  </si>
  <si>
    <t>+ILS/-USD 3.663 07-12-23 (10) -271</t>
  </si>
  <si>
    <t>10000983</t>
  </si>
  <si>
    <t>+ILS/-USD 3.664 06-07-23 (12) -29</t>
  </si>
  <si>
    <t>10000970</t>
  </si>
  <si>
    <t>+ILS/-USD 3.7028 25-07-23 (20) -92</t>
  </si>
  <si>
    <t>10000958</t>
  </si>
  <si>
    <t>+ILS/-USD 3.703 13-09-23 (10) -181</t>
  </si>
  <si>
    <t>10000246</t>
  </si>
  <si>
    <t>+ILS/-USD 3.7068 25-07-23 (11) -92</t>
  </si>
  <si>
    <t>10000956</t>
  </si>
  <si>
    <t>+ILS/-USD 3.7247 12-07-23 (11) -53</t>
  </si>
  <si>
    <t>10000962</t>
  </si>
  <si>
    <t>+ILS/-USD 3.7256 12-07-23 (20) -54</t>
  </si>
  <si>
    <t>10000964</t>
  </si>
  <si>
    <t>+USD/-ILS 3.567 16-11-23 (10) -230</t>
  </si>
  <si>
    <t>10000974</t>
  </si>
  <si>
    <t>+USD/-ILS 3.6223 04-12-23 (10) -377</t>
  </si>
  <si>
    <t>10000440</t>
  </si>
  <si>
    <t>+USD/-ILS 3.643 11-10-23 (20) -145</t>
  </si>
  <si>
    <t>10000120</t>
  </si>
  <si>
    <t>+USD/-ILS 3.713 24-10-23 (10) -242</t>
  </si>
  <si>
    <t>10000968</t>
  </si>
  <si>
    <t>פורוורד ש"ח-מט"ח</t>
  </si>
  <si>
    <t>10000982</t>
  </si>
  <si>
    <t>10000984</t>
  </si>
  <si>
    <t>+AUD/-USD 0.66938 24-07-23 (10) +4.8</t>
  </si>
  <si>
    <t>10000443</t>
  </si>
  <si>
    <t>+EUR/-USD 1.06502 07-08-23 (10) +91.2</t>
  </si>
  <si>
    <t>10000436</t>
  </si>
  <si>
    <t>+GBP/-USD 1.23965 15-08-23 (10) +16.5</t>
  </si>
  <si>
    <t>10000966</t>
  </si>
  <si>
    <t>+USD/-AUD 0.7006 24-07-23 (10) +39</t>
  </si>
  <si>
    <t>10000431</t>
  </si>
  <si>
    <t>+USD/-EUR 1.06517 07-08-23 (10) +86.7</t>
  </si>
  <si>
    <t>10000435</t>
  </si>
  <si>
    <t>+USD/-EUR 1.07155 24-07-23 (10) +82.5</t>
  </si>
  <si>
    <t>10000873</t>
  </si>
  <si>
    <t>+USD/-EUR 1.0759 06-11-23 (10) +89</t>
  </si>
  <si>
    <t>10000960</t>
  </si>
  <si>
    <t>+USD/-EUR 1.0805 14-08-23 (20) +83</t>
  </si>
  <si>
    <t>10000908</t>
  </si>
  <si>
    <t>+USD/-EUR 1.0808 14-08-23 (10) +83</t>
  </si>
  <si>
    <t>10000906</t>
  </si>
  <si>
    <t>+USD/-EUR 1.0915 07-08-23 (10) +22</t>
  </si>
  <si>
    <t>10000441</t>
  </si>
  <si>
    <t>+USD/-EUR 1.0979 11-09-23 (20) +89</t>
  </si>
  <si>
    <t>10000914</t>
  </si>
  <si>
    <t>+USD/-EUR 1.1009 01-08-23 (11) +56</t>
  </si>
  <si>
    <t>10000930</t>
  </si>
  <si>
    <t>+USD/-EUR 1.10115 01-08-23 (20) +55.5</t>
  </si>
  <si>
    <t>10000932</t>
  </si>
  <si>
    <t>+USD/-EUR 1.10285 13-09-23 (10) +72.5</t>
  </si>
  <si>
    <t>10000234</t>
  </si>
  <si>
    <t>10000942</t>
  </si>
  <si>
    <t>+USD/-EUR 1.10963 18-09-23 (10) +82.3</t>
  </si>
  <si>
    <t>10000918</t>
  </si>
  <si>
    <t>+USD/-EUR 1.1098 18-09-23 (20) +83</t>
  </si>
  <si>
    <t>10000920</t>
  </si>
  <si>
    <t>+USD/-EUR 1.11079 10-01-24 (10) +112.9</t>
  </si>
  <si>
    <t>10000253</t>
  </si>
  <si>
    <t>10000979</t>
  </si>
  <si>
    <t>+USD/-GBP 1.21697 10-07-23 (10) +39.7</t>
  </si>
  <si>
    <t>10000849</t>
  </si>
  <si>
    <t>10000429</t>
  </si>
  <si>
    <t>+USD/-GBP 1.24513 15-08-23 (10) +28.3</t>
  </si>
  <si>
    <t>10000922</t>
  </si>
  <si>
    <t>+USD/-GBP 1.27368 10-07-23 (10) +0.8</t>
  </si>
  <si>
    <t>10000442</t>
  </si>
  <si>
    <t>SW0229__3.56/TELBOR3M</t>
  </si>
  <si>
    <t>10000031</t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</si>
  <si>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</si>
  <si>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</si>
  <si>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</si>
  <si>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</si>
  <si>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</si>
  <si>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</si>
  <si>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בנק הפועלים בע"מ</t>
  </si>
  <si>
    <t>בנק לאומי לישראל בע"מ</t>
  </si>
  <si>
    <t>בנק מזרחי טפחות בע"מ</t>
  </si>
  <si>
    <t>יו בנק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</si>
  <si>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</si>
  <si>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</si>
  <si>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</si>
  <si>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</si>
  <si>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</si>
  <si>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</si>
  <si>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</si>
  <si>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</si>
  <si>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</si>
  <si>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</si>
  <si>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</si>
  <si>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</si>
  <si>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</si>
  <si>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</si>
  <si>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</si>
  <si>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</si>
  <si>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</si>
  <si>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</si>
  <si>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</si>
  <si>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</si>
  <si>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</si>
  <si>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</si>
  <si>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</si>
  <si>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</si>
  <si>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</si>
  <si>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</si>
  <si>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</si>
  <si>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</si>
  <si>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</si>
  <si>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</si>
  <si>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</si>
  <si>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</si>
  <si>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</si>
  <si>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</si>
  <si>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</si>
  <si>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</si>
  <si>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</si>
  <si>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</si>
  <si>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</si>
  <si>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</si>
  <si>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</si>
  <si>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</si>
  <si>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</si>
  <si>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</si>
  <si>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</si>
  <si>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</si>
  <si>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</si>
  <si>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</si>
  <si>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</si>
  <si>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</si>
  <si>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</si>
  <si>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</si>
  <si>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</si>
  <si>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</si>
  <si>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</si>
  <si>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</si>
  <si>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</si>
  <si>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</si>
  <si>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</si>
  <si>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</si>
  <si>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</si>
  <si>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</si>
  <si>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</si>
  <si>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</si>
  <si>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</si>
  <si>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</si>
  <si>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</si>
  <si>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</si>
  <si>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</si>
  <si>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</si>
  <si>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</si>
  <si>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</si>
  <si>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</si>
  <si>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</si>
  <si>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</si>
  <si>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</si>
  <si>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</si>
  <si>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</si>
  <si>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</si>
  <si>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</si>
  <si>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</si>
  <si>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</si>
  <si>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</si>
  <si>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</si>
  <si>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</si>
  <si>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</si>
  <si>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</si>
  <si>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</si>
  <si>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</si>
  <si>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</si>
  <si>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</si>
  <si>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</si>
  <si>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</si>
  <si>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</si>
  <si>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</si>
  <si>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</si>
  <si>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</si>
  <si>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</si>
  <si>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</si>
  <si>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</si>
  <si>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</si>
  <si>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</si>
  <si>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</si>
  <si>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</si>
  <si>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</si>
  <si>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</si>
  <si>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</si>
  <si>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</si>
  <si>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</si>
  <si>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</si>
  <si>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</si>
  <si>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</si>
  <si>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</si>
  <si>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</si>
  <si>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</si>
  <si>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</si>
  <si>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</si>
  <si>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</si>
  <si>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</si>
  <si>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</si>
  <si>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</si>
  <si>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</si>
  <si>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</si>
  <si>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</si>
  <si>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</si>
  <si>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</si>
  <si>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</si>
  <si>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</si>
  <si>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</si>
  <si>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</si>
  <si>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</si>
  <si>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</si>
  <si>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</si>
  <si>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</si>
  <si>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</si>
  <si>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</si>
  <si>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</si>
  <si>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</si>
  <si>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</si>
  <si>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</si>
  <si>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</si>
  <si>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</si>
  <si>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90000104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</si>
  <si>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</si>
  <si>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</si>
  <si>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</si>
  <si>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</si>
  <si>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</si>
  <si>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</si>
  <si>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</si>
  <si>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</si>
  <si>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</si>
  <si>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</si>
  <si>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</si>
  <si>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</si>
  <si>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</si>
  <si>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</si>
  <si>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</si>
  <si>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Ba1.il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</si>
  <si>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</si>
  <si>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</si>
  <si>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</si>
  <si>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</si>
  <si>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</si>
  <si>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</si>
  <si>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</si>
  <si>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</si>
  <si>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</si>
  <si>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</si>
  <si>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</si>
  <si>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</si>
  <si>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</si>
  <si>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</si>
  <si>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</si>
  <si>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</si>
  <si>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</si>
  <si>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</si>
  <si>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</si>
  <si>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90000003</t>
  </si>
  <si>
    <t>66240</t>
  </si>
  <si>
    <t>508309</t>
  </si>
  <si>
    <t>464740</t>
  </si>
  <si>
    <t>491862</t>
  </si>
  <si>
    <t>491863</t>
  </si>
  <si>
    <t>491864</t>
  </si>
  <si>
    <t>469140</t>
  </si>
  <si>
    <t>475042</t>
  </si>
  <si>
    <t>95004024</t>
  </si>
  <si>
    <t>סה"כ תעודות חוב מסחריות</t>
  </si>
  <si>
    <t>סה"כ כתבי אופציה</t>
  </si>
  <si>
    <t>סה"כ אופציות</t>
  </si>
  <si>
    <t>סה"כ מוצרים מובנים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</si>
  <si>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</si>
  <si>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</si>
  <si>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</si>
  <si>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</si>
  <si>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</si>
  <si>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</si>
  <si>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</si>
  <si>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</si>
  <si>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</si>
  <si>
    <t>סה"כ בישראל</t>
  </si>
  <si>
    <t>סה"כ בחו"ל</t>
  </si>
  <si>
    <t>ICG Senior Debt Partners Fund 5-A (EUR) SCSp</t>
  </si>
  <si>
    <t>ICG Senior Debt Partners III</t>
  </si>
  <si>
    <t>ICG Senior Debt Partners IV</t>
  </si>
  <si>
    <t>Kartesia Credit Opportunities VI SCS</t>
  </si>
  <si>
    <t>Kartesia Senior Opportunities II SCS SICAV-RAIF</t>
  </si>
  <si>
    <t>KASS Unlevered II S,a.r.l</t>
  </si>
  <si>
    <t>Permira Credit Solutions III</t>
  </si>
  <si>
    <t>Permira Credit Solutions IV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</si>
  <si>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</si>
  <si>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</si>
  <si>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</si>
  <si>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</si>
  <si>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</si>
  <si>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</si>
  <si>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</si>
  <si>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</si>
  <si>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</si>
  <si>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</si>
  <si>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</si>
  <si>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</si>
  <si>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</si>
  <si>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</si>
  <si>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</si>
  <si>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</si>
  <si>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</si>
  <si>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</si>
  <si>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</si>
  <si>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</si>
  <si>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</si>
  <si>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</si>
  <si>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</si>
  <si>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</si>
  <si>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</si>
  <si>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</si>
  <si>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</si>
  <si>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</si>
  <si>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</si>
  <si>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</si>
  <si>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</si>
  <si>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</si>
  <si>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</si>
  <si>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</si>
  <si>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</si>
  <si>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</si>
  <si>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</si>
  <si>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</si>
  <si>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</si>
  <si>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</si>
  <si>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</si>
  <si>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78</t>
  </si>
  <si>
    <t>בבטחונות אחרים - גורם 77</t>
  </si>
  <si>
    <t>בבטחונות אחרים - גורם 189</t>
  </si>
  <si>
    <t>בבטחונות אחרים - גורם 184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</si>
  <si>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</si>
  <si>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</si>
  <si>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</si>
  <si>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</si>
  <si>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</si>
  <si>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173</t>
  </si>
  <si>
    <t>בבטחונות אחרים - גורם 161</t>
  </si>
  <si>
    <t>בבטחונות אחרים - גורם 115*</t>
  </si>
  <si>
    <t>בבטחונות אחרים - גורם 148</t>
  </si>
  <si>
    <t>בבטחונות אחרים - גורם 181</t>
  </si>
  <si>
    <t>בבטחונות אחרים - גורם 182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</si>
  <si>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</si>
  <si>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</si>
  <si>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</si>
  <si>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</si>
  <si>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</si>
  <si>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</si>
  <si>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</si>
  <si>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</si>
  <si>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</si>
  <si>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</si>
  <si>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</si>
  <si>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</si>
  <si>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</si>
  <si>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</si>
  <si>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</si>
  <si>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</si>
  <si>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</si>
  <si>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</si>
  <si>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</si>
  <si>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</si>
  <si>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</si>
  <si>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</si>
  <si>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</si>
  <si>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</si>
  <si>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</si>
  <si>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</si>
  <si>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</si>
  <si>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</si>
  <si>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</si>
  <si>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</si>
  <si>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</si>
  <si>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</si>
  <si>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</si>
  <si>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189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</si>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</sst>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5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14" fontId="26" fillId="0" borderId="0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2" fontId="29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166" fontId="2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10" fontId="26" fillId="0" borderId="0" xfId="14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right" indent="3"/>
    </xf>
    <xf numFmtId="10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43" fontId="28" fillId="0" borderId="0" xfId="13" applyFont="1" applyFill="1"/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10" fontId="31" fillId="0" borderId="0" xfId="14" applyNumberFormat="1" applyFont="1" applyFill="1"/>
    <xf numFmtId="0" fontId="26" fillId="0" borderId="0" xfId="0" applyFont="1" applyAlignment="1">
      <alignment horizontal="right" indent="3"/>
    </xf>
    <xf numFmtId="14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1"/>
    </xf>
    <xf numFmtId="14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4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zoomScale="85" zoomScaleNormal="85" workbookViewId="0">
      <selection activeCell="F10" sqref="F10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134</v>
      </c>
      <c r="C1" s="67" t="s" vm="1">
        <v>206</v>
      </c>
    </row>
    <row r="2" spans="1:4">
      <c r="B2" s="46" t="s">
        <v>133</v>
      </c>
      <c r="C2" s="67" t="s">
        <v>207</v>
      </c>
    </row>
    <row r="3" spans="1:4">
      <c r="B3" s="46" t="s">
        <v>135</v>
      </c>
      <c r="C3" s="67" t="s">
        <v>208</v>
      </c>
    </row>
    <row r="4" spans="1:4">
      <c r="B4" s="46" t="s">
        <v>136</v>
      </c>
      <c r="C4" s="67">
        <v>2144</v>
      </c>
    </row>
    <row r="6" spans="1:4" ht="26.25" customHeight="1">
      <c r="B6" s="137" t="s">
        <v>144</v>
      </c>
      <c r="C6" s="138"/>
      <c r="D6" s="139"/>
    </row>
    <row r="7" spans="1:4" s="9" customFormat="1">
      <c r="B7" s="21"/>
      <c r="C7" s="22" t="s">
        <v>103</v>
      </c>
      <c r="D7" s="23" t="s">
        <v>101</v>
      </c>
    </row>
    <row r="8" spans="1:4" s="9" customFormat="1">
      <c r="B8" s="21"/>
      <c r="C8" s="24" t="s">
        <v>187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143</v>
      </c>
      <c r="C10" s="102">
        <f>C11+C12+C23+C33+C34+C35+C36+C37</f>
        <v>260304.65021445966</v>
      </c>
      <c r="D10" s="103">
        <f>C10/$C$42</f>
        <v>1</v>
      </c>
    </row>
    <row r="11" spans="1:4">
      <c r="A11" s="42" t="s">
        <v>114</v>
      </c>
      <c r="B11" s="27" t="s">
        <v>145</v>
      </c>
      <c r="C11" s="102">
        <f>מזומנים!J10</f>
        <v>7391.3728994076555</v>
      </c>
      <c r="D11" s="103">
        <f t="shared" ref="D11:D42" si="0">C11/$C$42</f>
        <v>2.839508588616475E-2</v>
      </c>
    </row>
    <row r="12" spans="1:4">
      <c r="B12" s="27" t="s">
        <v>146</v>
      </c>
      <c r="C12" s="102">
        <f>SUM(C13:C22)</f>
        <v>152787.507133893</v>
      </c>
      <c r="D12" s="103">
        <f t="shared" si="0"/>
        <v>0.58695650272868538</v>
      </c>
    </row>
    <row r="13" spans="1:4">
      <c r="A13" s="44" t="s">
        <v>114</v>
      </c>
      <c r="B13" s="28" t="s">
        <v>64</v>
      </c>
      <c r="C13" s="102" vm="2">
        <v>73917.14960359699</v>
      </c>
      <c r="D13" s="103">
        <f t="shared" si="0"/>
        <v>0.28396399965462843</v>
      </c>
    </row>
    <row r="14" spans="1:4">
      <c r="A14" s="44" t="s">
        <v>114</v>
      </c>
      <c r="B14" s="28" t="s">
        <v>65</v>
      </c>
      <c r="C14" s="102">
        <v>0</v>
      </c>
      <c r="D14" s="103">
        <f t="shared" si="0"/>
        <v>0</v>
      </c>
    </row>
    <row r="15" spans="1:4">
      <c r="A15" s="44" t="s">
        <v>114</v>
      </c>
      <c r="B15" s="28" t="s">
        <v>66</v>
      </c>
      <c r="C15" s="102">
        <f>'אג"ח קונצרני'!R11</f>
        <v>73570.141086161006</v>
      </c>
      <c r="D15" s="103">
        <f t="shared" si="0"/>
        <v>0.28263091352977399</v>
      </c>
    </row>
    <row r="16" spans="1:4">
      <c r="A16" s="44" t="s">
        <v>114</v>
      </c>
      <c r="B16" s="28" t="s">
        <v>67</v>
      </c>
      <c r="C16" s="102">
        <v>0</v>
      </c>
      <c r="D16" s="103">
        <f t="shared" si="0"/>
        <v>0</v>
      </c>
    </row>
    <row r="17" spans="1:4">
      <c r="A17" s="44" t="s">
        <v>114</v>
      </c>
      <c r="B17" s="28" t="s">
        <v>200</v>
      </c>
      <c r="C17" s="102" vm="3">
        <v>2917.6281212360009</v>
      </c>
      <c r="D17" s="103">
        <f t="shared" si="0"/>
        <v>1.1208513251039607E-2</v>
      </c>
    </row>
    <row r="18" spans="1:4">
      <c r="A18" s="44" t="s">
        <v>114</v>
      </c>
      <c r="B18" s="28" t="s">
        <v>68</v>
      </c>
      <c r="C18" s="102" vm="4">
        <v>2389.8607823440002</v>
      </c>
      <c r="D18" s="103">
        <f t="shared" si="0"/>
        <v>9.1810145549648964E-3</v>
      </c>
    </row>
    <row r="19" spans="1:4">
      <c r="A19" s="44" t="s">
        <v>114</v>
      </c>
      <c r="B19" s="28" t="s">
        <v>69</v>
      </c>
      <c r="C19" s="102">
        <v>0</v>
      </c>
      <c r="D19" s="103">
        <f t="shared" si="0"/>
        <v>0</v>
      </c>
    </row>
    <row r="20" spans="1:4">
      <c r="A20" s="44" t="s">
        <v>114</v>
      </c>
      <c r="B20" s="28" t="s">
        <v>70</v>
      </c>
      <c r="C20" s="102">
        <v>0</v>
      </c>
      <c r="D20" s="103">
        <f t="shared" si="0"/>
        <v>0</v>
      </c>
    </row>
    <row r="21" spans="1:4">
      <c r="A21" s="44" t="s">
        <v>114</v>
      </c>
      <c r="B21" s="28" t="s">
        <v>71</v>
      </c>
      <c r="C21" s="102" vm="5">
        <v>-7.2724594450000017</v>
      </c>
      <c r="D21" s="103">
        <f t="shared" si="0"/>
        <v>-2.7938261721442054E-5</v>
      </c>
    </row>
    <row r="22" spans="1:4">
      <c r="A22" s="44" t="s">
        <v>114</v>
      </c>
      <c r="B22" s="28" t="s">
        <v>72</v>
      </c>
      <c r="C22" s="102">
        <v>0</v>
      </c>
      <c r="D22" s="103">
        <f t="shared" si="0"/>
        <v>0</v>
      </c>
    </row>
    <row r="23" spans="1:4">
      <c r="B23" s="27" t="s">
        <v>147</v>
      </c>
      <c r="C23" s="102">
        <f>SUM(C24:C32)</f>
        <v>73074.164540957994</v>
      </c>
      <c r="D23" s="103">
        <f t="shared" si="0"/>
        <v>0.28072554401449873</v>
      </c>
    </row>
    <row r="24" spans="1:4">
      <c r="A24" s="44" t="s">
        <v>114</v>
      </c>
      <c r="B24" s="28" t="s">
        <v>73</v>
      </c>
      <c r="C24" s="102" vm="6">
        <v>70288.212375184012</v>
      </c>
      <c r="D24" s="103">
        <f t="shared" si="0"/>
        <v>0.27002288402176067</v>
      </c>
    </row>
    <row r="25" spans="1:4">
      <c r="A25" s="44" t="s">
        <v>114</v>
      </c>
      <c r="B25" s="28" t="s">
        <v>74</v>
      </c>
      <c r="C25" s="102">
        <v>0</v>
      </c>
      <c r="D25" s="103">
        <f t="shared" si="0"/>
        <v>0</v>
      </c>
    </row>
    <row r="26" spans="1:4">
      <c r="A26" s="44" t="s">
        <v>114</v>
      </c>
      <c r="B26" s="28" t="s">
        <v>66</v>
      </c>
      <c r="C26" s="102" vm="7">
        <v>2605.9950061950003</v>
      </c>
      <c r="D26" s="103">
        <f t="shared" si="0"/>
        <v>1.00113271278403E-2</v>
      </c>
    </row>
    <row r="27" spans="1:4">
      <c r="A27" s="44" t="s">
        <v>114</v>
      </c>
      <c r="B27" s="28" t="s">
        <v>75</v>
      </c>
      <c r="C27" s="102">
        <v>0</v>
      </c>
      <c r="D27" s="103">
        <f t="shared" si="0"/>
        <v>0</v>
      </c>
    </row>
    <row r="28" spans="1:4">
      <c r="A28" s="44" t="s">
        <v>114</v>
      </c>
      <c r="B28" s="28" t="s">
        <v>76</v>
      </c>
      <c r="C28" s="102" vm="8">
        <v>585.27008534200002</v>
      </c>
      <c r="D28" s="103">
        <f t="shared" si="0"/>
        <v>2.2484042634651666E-3</v>
      </c>
    </row>
    <row r="29" spans="1:4">
      <c r="A29" s="44" t="s">
        <v>114</v>
      </c>
      <c r="B29" s="28" t="s">
        <v>77</v>
      </c>
      <c r="C29" s="102">
        <v>0</v>
      </c>
      <c r="D29" s="103">
        <f t="shared" si="0"/>
        <v>0</v>
      </c>
    </row>
    <row r="30" spans="1:4">
      <c r="A30" s="44" t="s">
        <v>114</v>
      </c>
      <c r="B30" s="28" t="s">
        <v>170</v>
      </c>
      <c r="C30" s="102">
        <v>0</v>
      </c>
      <c r="D30" s="103">
        <f t="shared" si="0"/>
        <v>0</v>
      </c>
    </row>
    <row r="31" spans="1:4">
      <c r="A31" s="44" t="s">
        <v>114</v>
      </c>
      <c r="B31" s="28" t="s">
        <v>98</v>
      </c>
      <c r="C31" s="102" vm="9">
        <v>-405.31292576300007</v>
      </c>
      <c r="D31" s="103">
        <f t="shared" si="0"/>
        <v>-1.5570713985672982E-3</v>
      </c>
    </row>
    <row r="32" spans="1:4">
      <c r="A32" s="44" t="s">
        <v>114</v>
      </c>
      <c r="B32" s="28" t="s">
        <v>78</v>
      </c>
      <c r="C32" s="102">
        <v>0</v>
      </c>
      <c r="D32" s="103">
        <f t="shared" si="0"/>
        <v>0</v>
      </c>
    </row>
    <row r="33" spans="1:4">
      <c r="A33" s="44" t="s">
        <v>114</v>
      </c>
      <c r="B33" s="27" t="s">
        <v>148</v>
      </c>
      <c r="C33" s="102" vm="10">
        <v>27093.988764438</v>
      </c>
      <c r="D33" s="103">
        <f t="shared" si="0"/>
        <v>0.10408568860416369</v>
      </c>
    </row>
    <row r="34" spans="1:4">
      <c r="A34" s="44" t="s">
        <v>114</v>
      </c>
      <c r="B34" s="27" t="s">
        <v>149</v>
      </c>
      <c r="C34" s="102">
        <v>0</v>
      </c>
      <c r="D34" s="103">
        <f t="shared" si="0"/>
        <v>0</v>
      </c>
    </row>
    <row r="35" spans="1:4">
      <c r="A35" s="44" t="s">
        <v>114</v>
      </c>
      <c r="B35" s="27" t="s">
        <v>150</v>
      </c>
      <c r="C35" s="102">
        <v>0</v>
      </c>
      <c r="D35" s="103">
        <f t="shared" si="0"/>
        <v>0</v>
      </c>
    </row>
    <row r="36" spans="1:4">
      <c r="A36" s="44" t="s">
        <v>114</v>
      </c>
      <c r="B36" s="45" t="s">
        <v>151</v>
      </c>
      <c r="C36" s="102">
        <v>0</v>
      </c>
      <c r="D36" s="103">
        <f t="shared" si="0"/>
        <v>0</v>
      </c>
    </row>
    <row r="37" spans="1:4">
      <c r="A37" s="44" t="s">
        <v>114</v>
      </c>
      <c r="B37" s="27" t="s">
        <v>152</v>
      </c>
      <c r="C37" s="102">
        <f>'השקעות אחרות '!I10</f>
        <v>-42.383124237000011</v>
      </c>
      <c r="D37" s="103">
        <f t="shared" si="0"/>
        <v>-1.6282123351266074E-4</v>
      </c>
    </row>
    <row r="38" spans="1:4">
      <c r="A38" s="44"/>
      <c r="B38" s="55" t="s">
        <v>154</v>
      </c>
      <c r="C38" s="102">
        <f>C39+C40+C41</f>
        <v>0</v>
      </c>
      <c r="D38" s="103">
        <f t="shared" si="0"/>
        <v>0</v>
      </c>
    </row>
    <row r="39" spans="1:4">
      <c r="A39" s="44" t="s">
        <v>114</v>
      </c>
      <c r="B39" s="56" t="s">
        <v>155</v>
      </c>
      <c r="C39" s="102">
        <v>0</v>
      </c>
      <c r="D39" s="103">
        <f t="shared" si="0"/>
        <v>0</v>
      </c>
    </row>
    <row r="40" spans="1:4">
      <c r="A40" s="44" t="s">
        <v>114</v>
      </c>
      <c r="B40" s="56" t="s">
        <v>185</v>
      </c>
      <c r="C40" s="102">
        <v>0</v>
      </c>
      <c r="D40" s="103">
        <f t="shared" si="0"/>
        <v>0</v>
      </c>
    </row>
    <row r="41" spans="1:4">
      <c r="A41" s="44" t="s">
        <v>114</v>
      </c>
      <c r="B41" s="56" t="s">
        <v>156</v>
      </c>
      <c r="C41" s="102">
        <v>0</v>
      </c>
      <c r="D41" s="103">
        <f t="shared" si="0"/>
        <v>0</v>
      </c>
    </row>
    <row r="42" spans="1:4">
      <c r="B42" s="56" t="s">
        <v>79</v>
      </c>
      <c r="C42" s="102">
        <f>C38+C10</f>
        <v>260304.65021445966</v>
      </c>
      <c r="D42" s="103">
        <f t="shared" si="0"/>
        <v>1</v>
      </c>
    </row>
    <row r="43" spans="1:4">
      <c r="A43" s="44" t="s">
        <v>114</v>
      </c>
      <c r="B43" s="56" t="s">
        <v>153</v>
      </c>
      <c r="C43" s="102">
        <f>'יתרת התחייבות להשקעה'!C10</f>
        <v>3729.2738814000586</v>
      </c>
      <c r="D43" s="103"/>
    </row>
    <row r="44" spans="1:4">
      <c r="B44" s="5" t="s">
        <v>102</v>
      </c>
    </row>
    <row r="45" spans="1:4">
      <c r="C45" s="62" t="s">
        <v>141</v>
      </c>
      <c r="D45" s="34" t="s">
        <v>97</v>
      </c>
    </row>
    <row r="46" spans="1:4">
      <c r="C46" s="63" t="s">
        <v>0</v>
      </c>
      <c r="D46" s="23" t="s">
        <v>1</v>
      </c>
    </row>
    <row r="47" spans="1:4">
      <c r="C47" s="104" t="s">
        <v>124</v>
      </c>
      <c r="D47" s="105" vm="11">
        <v>2.4517000000000002</v>
      </c>
    </row>
    <row r="48" spans="1:4">
      <c r="C48" s="104" t="s">
        <v>131</v>
      </c>
      <c r="D48" s="105">
        <v>0.77297511855767032</v>
      </c>
    </row>
    <row r="49" spans="2:4">
      <c r="C49" s="104" t="s">
        <v>128</v>
      </c>
      <c r="D49" s="105" vm="12">
        <v>2.7898000000000001</v>
      </c>
    </row>
    <row r="50" spans="2:4">
      <c r="B50" s="11"/>
      <c r="C50" s="104" t="s">
        <v>1376</v>
      </c>
      <c r="D50" s="105" vm="13">
        <v>4.1134000000000004</v>
      </c>
    </row>
    <row r="51" spans="2:4">
      <c r="C51" s="104" t="s">
        <v>122</v>
      </c>
      <c r="D51" s="105" vm="14">
        <v>4.0185000000000004</v>
      </c>
    </row>
    <row r="52" spans="2:4">
      <c r="C52" s="104" t="s">
        <v>123</v>
      </c>
      <c r="D52" s="105" vm="15">
        <v>4.6707000000000001</v>
      </c>
    </row>
    <row r="53" spans="2:4">
      <c r="C53" s="104" t="s">
        <v>125</v>
      </c>
      <c r="D53" s="105">
        <v>0.47218570936331505</v>
      </c>
    </row>
    <row r="54" spans="2:4">
      <c r="C54" s="104" t="s">
        <v>129</v>
      </c>
      <c r="D54" s="105">
        <v>2.5581999999999997E-2</v>
      </c>
    </row>
    <row r="55" spans="2:4">
      <c r="C55" s="104" t="s">
        <v>130</v>
      </c>
      <c r="D55" s="105">
        <v>0.21595372753643494</v>
      </c>
    </row>
    <row r="56" spans="2:4">
      <c r="C56" s="104" t="s">
        <v>127</v>
      </c>
      <c r="D56" s="105" vm="16">
        <v>0.53959999999999997</v>
      </c>
    </row>
    <row r="57" spans="2:4">
      <c r="C57" s="104" t="s">
        <v>1377</v>
      </c>
      <c r="D57" s="105">
        <v>2.2710600000000003</v>
      </c>
    </row>
    <row r="58" spans="2:4">
      <c r="C58" s="104" t="s">
        <v>126</v>
      </c>
      <c r="D58" s="105" vm="17">
        <v>0.34089999999999998</v>
      </c>
    </row>
    <row r="59" spans="2:4">
      <c r="C59" s="104" t="s">
        <v>120</v>
      </c>
      <c r="D59" s="105" vm="18">
        <v>3.7</v>
      </c>
    </row>
    <row r="60" spans="2:4">
      <c r="C60" s="104" t="s">
        <v>132</v>
      </c>
      <c r="D60" s="105" vm="19">
        <v>0.1968</v>
      </c>
    </row>
    <row r="61" spans="2:4">
      <c r="C61" s="104" t="s">
        <v>1378</v>
      </c>
      <c r="D61" s="105" vm="20">
        <v>0.34370000000000001</v>
      </c>
    </row>
    <row r="62" spans="2:4">
      <c r="C62" s="104" t="s">
        <v>1379</v>
      </c>
      <c r="D62" s="105">
        <v>4.1426504901763202E-2</v>
      </c>
    </row>
    <row r="63" spans="2:4">
      <c r="C63" s="104" t="s">
        <v>1380</v>
      </c>
      <c r="D63" s="105">
        <v>0.51008450859561327</v>
      </c>
    </row>
    <row r="64" spans="2:4">
      <c r="C64" s="104" t="s">
        <v>121</v>
      </c>
      <c r="D64" s="105">
        <v>1</v>
      </c>
    </row>
    <row r="65" spans="3:4">
      <c r="C65" s="106"/>
      <c r="D65" s="106"/>
    </row>
    <row r="66" spans="3:4">
      <c r="C66" s="106"/>
      <c r="D66" s="106"/>
    </row>
    <row r="67" spans="3:4">
      <c r="C67" s="107"/>
      <c r="D67" s="107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3">
      <c r="B1" s="46" t="s">
        <v>134</v>
      </c>
      <c r="C1" s="67" t="s" vm="1">
        <v>206</v>
      </c>
    </row>
    <row r="2" spans="2:13">
      <c r="B2" s="46" t="s">
        <v>133</v>
      </c>
      <c r="C2" s="67" t="s">
        <v>207</v>
      </c>
    </row>
    <row r="3" spans="2:13">
      <c r="B3" s="46" t="s">
        <v>135</v>
      </c>
      <c r="C3" s="67" t="s">
        <v>208</v>
      </c>
    </row>
    <row r="4" spans="2:13">
      <c r="B4" s="46" t="s">
        <v>136</v>
      </c>
      <c r="C4" s="67">
        <v>2144</v>
      </c>
    </row>
    <row r="6" spans="2:13" ht="26.25" customHeight="1">
      <c r="B6" s="140" t="s">
        <v>158</v>
      </c>
      <c r="C6" s="141"/>
      <c r="D6" s="141"/>
      <c r="E6" s="141"/>
      <c r="F6" s="141"/>
      <c r="G6" s="141"/>
      <c r="H6" s="141"/>
      <c r="I6" s="141"/>
      <c r="J6" s="141"/>
      <c r="K6" s="141"/>
      <c r="L6" s="142"/>
    </row>
    <row r="7" spans="2:13" ht="26.25" customHeight="1">
      <c r="B7" s="140" t="s">
        <v>87</v>
      </c>
      <c r="C7" s="141"/>
      <c r="D7" s="141"/>
      <c r="E7" s="141"/>
      <c r="F7" s="141"/>
      <c r="G7" s="141"/>
      <c r="H7" s="141"/>
      <c r="I7" s="141"/>
      <c r="J7" s="141"/>
      <c r="K7" s="141"/>
      <c r="L7" s="142"/>
      <c r="M7" s="3"/>
    </row>
    <row r="8" spans="2:13" s="3" customFormat="1" ht="78.75">
      <c r="B8" s="21" t="s">
        <v>108</v>
      </c>
      <c r="C8" s="29" t="s">
        <v>42</v>
      </c>
      <c r="D8" s="29" t="s">
        <v>111</v>
      </c>
      <c r="E8" s="29" t="s">
        <v>60</v>
      </c>
      <c r="F8" s="29" t="s">
        <v>95</v>
      </c>
      <c r="G8" s="29" t="s">
        <v>184</v>
      </c>
      <c r="H8" s="29" t="s">
        <v>183</v>
      </c>
      <c r="I8" s="29" t="s">
        <v>56</v>
      </c>
      <c r="J8" s="29" t="s">
        <v>53</v>
      </c>
      <c r="K8" s="29" t="s">
        <v>137</v>
      </c>
      <c r="L8" s="30" t="s">
        <v>139</v>
      </c>
    </row>
    <row r="9" spans="2:13" s="3" customFormat="1">
      <c r="B9" s="14"/>
      <c r="C9" s="29"/>
      <c r="D9" s="29"/>
      <c r="E9" s="29"/>
      <c r="F9" s="29"/>
      <c r="G9" s="15" t="s">
        <v>191</v>
      </c>
      <c r="H9" s="15"/>
      <c r="I9" s="15" t="s">
        <v>187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14" t="s">
        <v>1576</v>
      </c>
      <c r="C11" s="88"/>
      <c r="D11" s="88"/>
      <c r="E11" s="88"/>
      <c r="F11" s="88"/>
      <c r="G11" s="88"/>
      <c r="H11" s="88"/>
      <c r="I11" s="115">
        <v>0</v>
      </c>
      <c r="J11" s="88"/>
      <c r="K11" s="116">
        <v>0</v>
      </c>
      <c r="L11" s="116">
        <v>0</v>
      </c>
    </row>
    <row r="12" spans="2:13">
      <c r="B12" s="117" t="s">
        <v>199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3">
      <c r="B13" s="117" t="s">
        <v>104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3">
      <c r="B14" s="117" t="s">
        <v>182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3">
      <c r="B15" s="117" t="s">
        <v>190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3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10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</row>
    <row r="112" spans="2:12">
      <c r="B112" s="110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</row>
    <row r="113" spans="2:12">
      <c r="B113" s="110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</row>
    <row r="114" spans="2:12">
      <c r="B114" s="110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</row>
    <row r="115" spans="2:12">
      <c r="B115" s="110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</row>
    <row r="116" spans="2:12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</row>
    <row r="117" spans="2:12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</row>
    <row r="118" spans="2:12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</row>
    <row r="119" spans="2:12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</row>
    <row r="120" spans="2:12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</row>
    <row r="121" spans="2:12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</row>
    <row r="122" spans="2:12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</row>
    <row r="123" spans="2:12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</row>
    <row r="124" spans="2:12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</row>
    <row r="125" spans="2:12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2:12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</row>
    <row r="127" spans="2:12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</row>
    <row r="128" spans="2:12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2:12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</row>
    <row r="130" spans="2:12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</row>
    <row r="131" spans="2:12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</row>
    <row r="132" spans="2:12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</row>
    <row r="133" spans="2:12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</row>
    <row r="134" spans="2:12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</row>
    <row r="135" spans="2:12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</row>
    <row r="136" spans="2:12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2:12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</row>
    <row r="138" spans="2:12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</row>
    <row r="139" spans="2:12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</row>
    <row r="140" spans="2:12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</row>
    <row r="141" spans="2:12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</row>
    <row r="142" spans="2:12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</row>
    <row r="143" spans="2:12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2:12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</row>
    <row r="145" spans="2:12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</row>
    <row r="146" spans="2:12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</row>
    <row r="147" spans="2:12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</row>
    <row r="148" spans="2:12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</row>
    <row r="149" spans="2:12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2:12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</row>
    <row r="151" spans="2:12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</row>
    <row r="152" spans="2:12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</row>
    <row r="153" spans="2:12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</row>
    <row r="154" spans="2:12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</row>
    <row r="155" spans="2:12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</row>
    <row r="156" spans="2:12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</row>
    <row r="157" spans="2:12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</row>
    <row r="158" spans="2:12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</row>
    <row r="159" spans="2:12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</row>
    <row r="160" spans="2:12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</row>
    <row r="161" spans="2:12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</row>
    <row r="162" spans="2:12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</row>
    <row r="163" spans="2:12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</row>
    <row r="164" spans="2:12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</row>
    <row r="165" spans="2:12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</row>
    <row r="166" spans="2:12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</row>
    <row r="167" spans="2:12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</row>
    <row r="168" spans="2:12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</row>
    <row r="169" spans="2:12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</row>
    <row r="170" spans="2:12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</row>
    <row r="171" spans="2:12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</row>
    <row r="172" spans="2:12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</row>
    <row r="173" spans="2:12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</row>
    <row r="174" spans="2:12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</row>
    <row r="175" spans="2:12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</row>
    <row r="176" spans="2:12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</row>
    <row r="177" spans="2:12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</row>
    <row r="178" spans="2:12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</row>
    <row r="179" spans="2:12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</row>
    <row r="180" spans="2:12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</row>
    <row r="181" spans="2:12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</row>
    <row r="182" spans="2:12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</row>
    <row r="183" spans="2:12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</row>
    <row r="184" spans="2:12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</row>
    <row r="185" spans="2:12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</row>
    <row r="186" spans="2:12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</row>
    <row r="187" spans="2:12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</row>
    <row r="188" spans="2:12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</row>
    <row r="189" spans="2:12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</row>
    <row r="190" spans="2:12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</row>
    <row r="191" spans="2:12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</row>
    <row r="192" spans="2:12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</row>
    <row r="193" spans="2:12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</row>
    <row r="194" spans="2:12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</row>
    <row r="195" spans="2:12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</row>
    <row r="196" spans="2:12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</row>
    <row r="197" spans="2:12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</row>
    <row r="198" spans="2:12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</row>
    <row r="199" spans="2:12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</row>
    <row r="200" spans="2:12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</row>
    <row r="201" spans="2:12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</row>
    <row r="202" spans="2:12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</row>
    <row r="203" spans="2:12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</row>
    <row r="204" spans="2:12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</row>
    <row r="205" spans="2:12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</row>
    <row r="206" spans="2:12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</row>
    <row r="207" spans="2:12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</row>
    <row r="208" spans="2:12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</row>
    <row r="209" spans="2:12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</row>
    <row r="210" spans="2:12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</row>
    <row r="211" spans="2:12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</row>
    <row r="212" spans="2:12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</row>
    <row r="213" spans="2:12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</row>
    <row r="214" spans="2:12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</row>
    <row r="215" spans="2:12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</row>
    <row r="216" spans="2:12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2:12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</row>
    <row r="218" spans="2:12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</row>
    <row r="219" spans="2:12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</row>
    <row r="220" spans="2:12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</row>
    <row r="221" spans="2:12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</row>
    <row r="222" spans="2:12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</row>
    <row r="223" spans="2:12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</row>
    <row r="224" spans="2:12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</row>
    <row r="225" spans="2:12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</row>
    <row r="226" spans="2:12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</row>
    <row r="227" spans="2:12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</row>
    <row r="228" spans="2:12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</row>
    <row r="229" spans="2:12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</row>
    <row r="230" spans="2:12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</row>
    <row r="231" spans="2:12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</row>
    <row r="232" spans="2:12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</row>
    <row r="233" spans="2:12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</row>
    <row r="234" spans="2:12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</row>
    <row r="235" spans="2:12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</row>
    <row r="236" spans="2:12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</row>
    <row r="237" spans="2:12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</row>
    <row r="238" spans="2:12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</row>
    <row r="239" spans="2:12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</row>
    <row r="240" spans="2:12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</row>
    <row r="241" spans="2:12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</row>
    <row r="242" spans="2:12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</row>
    <row r="243" spans="2:12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</row>
    <row r="244" spans="2:12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</row>
    <row r="245" spans="2:12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</row>
    <row r="246" spans="2:12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</row>
    <row r="247" spans="2:12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</row>
    <row r="248" spans="2:12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</row>
    <row r="249" spans="2:12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</row>
    <row r="250" spans="2:12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</row>
    <row r="251" spans="2:12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</row>
    <row r="252" spans="2:12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</row>
    <row r="253" spans="2:12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</row>
    <row r="254" spans="2:12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</row>
    <row r="255" spans="2:12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</row>
    <row r="256" spans="2:12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</row>
    <row r="257" spans="2:12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</row>
    <row r="258" spans="2:12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</row>
    <row r="259" spans="2:12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</row>
    <row r="260" spans="2:12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</row>
    <row r="261" spans="2:12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</row>
    <row r="262" spans="2:12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</row>
    <row r="263" spans="2:12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</row>
    <row r="264" spans="2:12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2:12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</row>
    <row r="266" spans="2:12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</row>
    <row r="267" spans="2:12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</row>
    <row r="268" spans="2:12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</row>
    <row r="269" spans="2:12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</row>
    <row r="270" spans="2:12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</row>
    <row r="271" spans="2:12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</row>
    <row r="272" spans="2:12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</row>
    <row r="273" spans="2:12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</row>
    <row r="274" spans="2:12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</row>
    <row r="275" spans="2:12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</row>
    <row r="276" spans="2:12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</row>
    <row r="277" spans="2:12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</row>
    <row r="278" spans="2:12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</row>
    <row r="279" spans="2:12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</row>
    <row r="280" spans="2:12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</row>
    <row r="281" spans="2:12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</row>
    <row r="282" spans="2:12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</row>
    <row r="283" spans="2:12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</row>
    <row r="284" spans="2:12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</row>
    <row r="285" spans="2:12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</row>
    <row r="286" spans="2:12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</row>
    <row r="287" spans="2:12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</row>
    <row r="288" spans="2:12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</row>
    <row r="289" spans="2:12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</row>
    <row r="290" spans="2:12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</row>
    <row r="291" spans="2:12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</row>
    <row r="292" spans="2:12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</row>
    <row r="293" spans="2:12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</row>
    <row r="294" spans="2:12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</row>
    <row r="295" spans="2:12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</row>
    <row r="296" spans="2:12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</row>
    <row r="297" spans="2:12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</row>
    <row r="298" spans="2:12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</row>
    <row r="299" spans="2:12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</row>
    <row r="300" spans="2:12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</row>
    <row r="301" spans="2:12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</row>
    <row r="302" spans="2:12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</row>
    <row r="303" spans="2:12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</row>
    <row r="304" spans="2:12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</row>
    <row r="305" spans="2:12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</row>
    <row r="306" spans="2:12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</row>
    <row r="307" spans="2:12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</row>
    <row r="308" spans="2:12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</row>
    <row r="309" spans="2:12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</row>
    <row r="310" spans="2:12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</row>
    <row r="311" spans="2:12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</row>
    <row r="312" spans="2:12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</row>
    <row r="313" spans="2:12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</row>
    <row r="314" spans="2:12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</row>
    <row r="315" spans="2:12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</row>
    <row r="316" spans="2:12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</row>
    <row r="317" spans="2:12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</row>
    <row r="318" spans="2:12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</row>
    <row r="319" spans="2:12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</row>
    <row r="320" spans="2:12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</row>
    <row r="321" spans="2:12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</row>
    <row r="322" spans="2:12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</row>
    <row r="323" spans="2:12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</row>
    <row r="324" spans="2:12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</row>
    <row r="325" spans="2:12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</row>
    <row r="326" spans="2:12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</row>
    <row r="327" spans="2:12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</row>
    <row r="328" spans="2:12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</row>
    <row r="329" spans="2:12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</row>
    <row r="330" spans="2:12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</row>
    <row r="331" spans="2:12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</row>
    <row r="332" spans="2:12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</row>
    <row r="333" spans="2:12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</row>
    <row r="334" spans="2:12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</row>
    <row r="335" spans="2:12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</row>
    <row r="336" spans="2:12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</row>
    <row r="337" spans="2:12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</row>
    <row r="338" spans="2:12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</row>
    <row r="339" spans="2:12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</row>
    <row r="340" spans="2:12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</row>
    <row r="341" spans="2:12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</row>
    <row r="342" spans="2:12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</row>
    <row r="343" spans="2:12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</row>
    <row r="344" spans="2:12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</row>
    <row r="345" spans="2:12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</row>
    <row r="346" spans="2:12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</row>
    <row r="347" spans="2:12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</row>
    <row r="348" spans="2:12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</row>
    <row r="349" spans="2:12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</row>
    <row r="350" spans="2:12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</row>
    <row r="351" spans="2:12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</row>
    <row r="352" spans="2:12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</row>
    <row r="353" spans="2:12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</row>
    <row r="354" spans="2:12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</row>
    <row r="355" spans="2:12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</row>
    <row r="356" spans="2:12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</row>
    <row r="357" spans="2:12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</row>
    <row r="358" spans="2:12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</row>
    <row r="359" spans="2:12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</row>
    <row r="360" spans="2:12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</row>
    <row r="361" spans="2:12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</row>
    <row r="362" spans="2:12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</row>
    <row r="363" spans="2:12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</row>
    <row r="364" spans="2:12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</row>
    <row r="365" spans="2:12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</row>
    <row r="366" spans="2:12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</row>
    <row r="367" spans="2:12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</row>
    <row r="368" spans="2:12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</row>
    <row r="369" spans="2:12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</row>
    <row r="370" spans="2:12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</row>
    <row r="371" spans="2:12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</row>
    <row r="372" spans="2:12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</row>
    <row r="373" spans="2:12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</row>
    <row r="374" spans="2:12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</row>
    <row r="375" spans="2:12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</row>
    <row r="376" spans="2:12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</row>
    <row r="377" spans="2:12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</row>
    <row r="378" spans="2:12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</row>
    <row r="379" spans="2:12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</row>
    <row r="380" spans="2:12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</row>
    <row r="381" spans="2:12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</row>
    <row r="382" spans="2:12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</row>
    <row r="383" spans="2:12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</row>
    <row r="384" spans="2:12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</row>
    <row r="385" spans="2:12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</row>
    <row r="386" spans="2:12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</row>
    <row r="387" spans="2:12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</row>
    <row r="388" spans="2:12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</row>
    <row r="389" spans="2:12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</row>
    <row r="390" spans="2:12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</row>
    <row r="391" spans="2:12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</row>
    <row r="392" spans="2:12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</row>
    <row r="393" spans="2:12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</row>
    <row r="394" spans="2:12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</row>
    <row r="395" spans="2:12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</row>
    <row r="396" spans="2:12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</row>
    <row r="397" spans="2:12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</row>
    <row r="398" spans="2:12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</row>
    <row r="399" spans="2:12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</row>
    <row r="400" spans="2:12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</row>
    <row r="401" spans="2:12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</row>
    <row r="402" spans="2:12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</row>
    <row r="403" spans="2:12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</row>
    <row r="404" spans="2:12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</row>
    <row r="405" spans="2:12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</row>
    <row r="406" spans="2:12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</row>
    <row r="407" spans="2:12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</row>
    <row r="408" spans="2:12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</row>
    <row r="409" spans="2:12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</row>
    <row r="410" spans="2:12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</row>
    <row r="411" spans="2:12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</row>
    <row r="412" spans="2:12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</row>
    <row r="413" spans="2:12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</row>
    <row r="414" spans="2:12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</row>
    <row r="415" spans="2:12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</row>
    <row r="416" spans="2:12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</row>
    <row r="417" spans="2:12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</row>
    <row r="418" spans="2:12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</row>
    <row r="419" spans="2:12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</row>
    <row r="420" spans="2:12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</row>
    <row r="421" spans="2:12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</row>
    <row r="422" spans="2:12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</row>
    <row r="423" spans="2:12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</row>
    <row r="424" spans="2:12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</row>
    <row r="425" spans="2:12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</row>
    <row r="426" spans="2:12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</row>
    <row r="427" spans="2:12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</row>
    <row r="428" spans="2:12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</row>
    <row r="429" spans="2:12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</row>
    <row r="430" spans="2:12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</row>
    <row r="431" spans="2:12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</row>
    <row r="432" spans="2:12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</row>
    <row r="433" spans="2:12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</row>
    <row r="434" spans="2:12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</row>
    <row r="435" spans="2:12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</row>
    <row r="436" spans="2:12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</row>
    <row r="437" spans="2:12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</row>
    <row r="438" spans="2:12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</row>
    <row r="439" spans="2:12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</row>
    <row r="440" spans="2:12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</row>
    <row r="441" spans="2:12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</row>
    <row r="442" spans="2:12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</row>
    <row r="443" spans="2:12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</row>
    <row r="444" spans="2:12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</row>
    <row r="445" spans="2:12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</row>
    <row r="446" spans="2:12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</row>
    <row r="447" spans="2:12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</row>
    <row r="448" spans="2:12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</row>
    <row r="449" spans="2:12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</row>
    <row r="450" spans="2:12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</row>
    <row r="451" spans="2:12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</row>
    <row r="452" spans="2:12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</row>
    <row r="453" spans="2:12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</row>
    <row r="454" spans="2:12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</row>
    <row r="455" spans="2:12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</row>
    <row r="456" spans="2:12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</row>
    <row r="457" spans="2:12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</row>
    <row r="458" spans="2:12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</row>
    <row r="459" spans="2:12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</row>
    <row r="460" spans="2:12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</row>
    <row r="461" spans="2:12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</row>
    <row r="462" spans="2:12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</row>
    <row r="463" spans="2:12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</row>
    <row r="464" spans="2:12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</row>
    <row r="465" spans="2:12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</row>
    <row r="466" spans="2:12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</row>
    <row r="467" spans="2:12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</row>
    <row r="468" spans="2:12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</row>
    <row r="469" spans="2:12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</row>
    <row r="470" spans="2:12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</row>
    <row r="471" spans="2:12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</row>
    <row r="472" spans="2:12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</row>
    <row r="473" spans="2:12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</row>
    <row r="474" spans="2:12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</row>
    <row r="475" spans="2:12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</row>
    <row r="476" spans="2:12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</row>
    <row r="477" spans="2:12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</row>
    <row r="478" spans="2:12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</row>
    <row r="479" spans="2:12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</row>
    <row r="480" spans="2:12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</row>
    <row r="481" spans="2:12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</row>
    <row r="482" spans="2:12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</row>
    <row r="483" spans="2:12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</row>
    <row r="484" spans="2:12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</row>
    <row r="485" spans="2:12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</row>
    <row r="486" spans="2:12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</row>
    <row r="487" spans="2:12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</row>
    <row r="488" spans="2:12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</row>
    <row r="489" spans="2:12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</row>
    <row r="490" spans="2:12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</row>
    <row r="491" spans="2:12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</row>
    <row r="492" spans="2:12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</row>
    <row r="493" spans="2:12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</row>
    <row r="494" spans="2:12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</row>
    <row r="495" spans="2:12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</row>
    <row r="496" spans="2:12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</row>
    <row r="497" spans="2:12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</row>
    <row r="498" spans="2:12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</row>
    <row r="499" spans="2:12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</row>
    <row r="500" spans="2:12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</row>
    <row r="501" spans="2:12">
      <c r="B501" s="110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</row>
    <row r="502" spans="2:12">
      <c r="B502" s="110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</row>
    <row r="503" spans="2:12">
      <c r="B503" s="110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</row>
    <row r="504" spans="2:12">
      <c r="B504" s="110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</row>
    <row r="505" spans="2:12">
      <c r="B505" s="110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</row>
    <row r="506" spans="2:12">
      <c r="B506" s="110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</row>
    <row r="507" spans="2:12">
      <c r="B507" s="110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</row>
    <row r="508" spans="2:12">
      <c r="B508" s="110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</row>
    <row r="509" spans="2:12">
      <c r="B509" s="110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</row>
    <row r="510" spans="2:12">
      <c r="B510" s="110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</row>
    <row r="511" spans="2:12">
      <c r="B511" s="110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</row>
    <row r="512" spans="2:12">
      <c r="B512" s="110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</row>
    <row r="513" spans="2:12">
      <c r="B513" s="110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</row>
    <row r="514" spans="2:12">
      <c r="B514" s="110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</row>
    <row r="515" spans="2:12">
      <c r="B515" s="110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</row>
    <row r="516" spans="2:12">
      <c r="B516" s="110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</row>
    <row r="517" spans="2:12">
      <c r="B517" s="110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</row>
    <row r="518" spans="2:12">
      <c r="B518" s="110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</row>
    <row r="519" spans="2:12">
      <c r="B519" s="110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</row>
    <row r="520" spans="2:12">
      <c r="B520" s="110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</row>
    <row r="521" spans="2:12">
      <c r="B521" s="110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</row>
    <row r="522" spans="2:12">
      <c r="B522" s="110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</row>
    <row r="523" spans="2:12">
      <c r="B523" s="110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</row>
    <row r="524" spans="2:12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</row>
    <row r="525" spans="2:12">
      <c r="B525" s="110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</row>
    <row r="526" spans="2:12">
      <c r="B526" s="110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</row>
    <row r="527" spans="2:12">
      <c r="B527" s="110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</row>
    <row r="528" spans="2:12">
      <c r="B528" s="110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</row>
    <row r="529" spans="2:12">
      <c r="B529" s="110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</row>
    <row r="530" spans="2:12">
      <c r="B530" s="110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</row>
    <row r="531" spans="2:12">
      <c r="B531" s="110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</row>
    <row r="532" spans="2:12">
      <c r="B532" s="110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</row>
    <row r="533" spans="2:12">
      <c r="B533" s="110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</row>
    <row r="534" spans="2:12">
      <c r="B534" s="110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</row>
    <row r="535" spans="2:12">
      <c r="B535" s="110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</row>
    <row r="536" spans="2:12">
      <c r="B536" s="110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</row>
    <row r="537" spans="2:12">
      <c r="B537" s="110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</row>
    <row r="538" spans="2:12">
      <c r="B538" s="110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</row>
    <row r="539" spans="2:12">
      <c r="B539" s="110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</row>
    <row r="540" spans="2:12">
      <c r="B540" s="110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</row>
    <row r="541" spans="2:12">
      <c r="B541" s="110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</row>
    <row r="542" spans="2:12">
      <c r="B542" s="110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</row>
    <row r="543" spans="2:12">
      <c r="B543" s="110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</row>
    <row r="544" spans="2:12">
      <c r="B544" s="110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</row>
    <row r="545" spans="2:12">
      <c r="B545" s="110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</row>
    <row r="546" spans="2:12">
      <c r="B546" s="110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</row>
    <row r="547" spans="2:12">
      <c r="B547" s="110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</row>
    <row r="548" spans="2:12">
      <c r="B548" s="110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</row>
    <row r="549" spans="2:12">
      <c r="B549" s="110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</row>
    <row r="550" spans="2:12">
      <c r="B550" s="110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</row>
    <row r="551" spans="2:12">
      <c r="B551" s="110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</row>
    <row r="552" spans="2:12">
      <c r="B552" s="110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</row>
    <row r="553" spans="2:12">
      <c r="B553" s="110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</row>
    <row r="554" spans="2:12">
      <c r="B554" s="110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</row>
    <row r="555" spans="2:12">
      <c r="B555" s="110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</row>
    <row r="556" spans="2:12">
      <c r="B556" s="110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</row>
    <row r="557" spans="2:12">
      <c r="B557" s="110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</row>
    <row r="558" spans="2:12">
      <c r="B558" s="110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</row>
    <row r="559" spans="2:12">
      <c r="B559" s="110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</row>
    <row r="560" spans="2:12">
      <c r="B560" s="110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</row>
    <row r="561" spans="2:12">
      <c r="B561" s="110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</row>
    <row r="562" spans="2:12">
      <c r="B562" s="110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</row>
    <row r="563" spans="2:12">
      <c r="B563" s="110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</row>
    <row r="564" spans="2:12">
      <c r="B564" s="110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</row>
    <row r="565" spans="2:12">
      <c r="B565" s="110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</row>
    <row r="566" spans="2:12">
      <c r="B566" s="110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</row>
    <row r="567" spans="2:12">
      <c r="B567" s="110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</row>
    <row r="568" spans="2:12">
      <c r="B568" s="110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</row>
    <row r="569" spans="2:12">
      <c r="B569" s="110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</row>
    <row r="570" spans="2:12">
      <c r="B570" s="110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</row>
    <row r="571" spans="2:12">
      <c r="B571" s="110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</row>
    <row r="572" spans="2:12">
      <c r="B572" s="110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</row>
    <row r="573" spans="2:12">
      <c r="B573" s="110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</row>
    <row r="574" spans="2:12">
      <c r="B574" s="110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</row>
    <row r="575" spans="2:12">
      <c r="B575" s="110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</row>
    <row r="576" spans="2:12">
      <c r="B576" s="110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</row>
    <row r="577" spans="2:12">
      <c r="B577" s="110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</row>
    <row r="578" spans="2:12">
      <c r="B578" s="110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</row>
    <row r="579" spans="2:12">
      <c r="B579" s="110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</row>
    <row r="580" spans="2:12">
      <c r="B580" s="110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</row>
    <row r="581" spans="2:12">
      <c r="B581" s="110"/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</row>
    <row r="582" spans="2:12">
      <c r="B582" s="110"/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</row>
    <row r="583" spans="2:12">
      <c r="B583" s="110"/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</row>
    <row r="584" spans="2:12">
      <c r="B584" s="110"/>
      <c r="C584" s="111"/>
      <c r="D584" s="111"/>
      <c r="E584" s="111"/>
      <c r="F584" s="111"/>
      <c r="G584" s="111"/>
      <c r="H584" s="111"/>
      <c r="I584" s="111"/>
      <c r="J584" s="111"/>
      <c r="K584" s="111"/>
      <c r="L584" s="111"/>
    </row>
    <row r="585" spans="2:12">
      <c r="B585" s="110"/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</row>
    <row r="586" spans="2:12">
      <c r="B586" s="110"/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8.85546875" style="2" bestFit="1" customWidth="1"/>
    <col min="3" max="3" width="49.28515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9.570312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134</v>
      </c>
      <c r="C1" s="67" t="s" vm="1">
        <v>206</v>
      </c>
    </row>
    <row r="2" spans="1:11">
      <c r="B2" s="46" t="s">
        <v>133</v>
      </c>
      <c r="C2" s="67" t="s">
        <v>207</v>
      </c>
    </row>
    <row r="3" spans="1:11">
      <c r="B3" s="46" t="s">
        <v>135</v>
      </c>
      <c r="C3" s="67" t="s">
        <v>208</v>
      </c>
    </row>
    <row r="4" spans="1:11">
      <c r="B4" s="46" t="s">
        <v>136</v>
      </c>
      <c r="C4" s="67">
        <v>2144</v>
      </c>
    </row>
    <row r="6" spans="1:11" ht="26.25" customHeight="1">
      <c r="B6" s="140" t="s">
        <v>158</v>
      </c>
      <c r="C6" s="141"/>
      <c r="D6" s="141"/>
      <c r="E6" s="141"/>
      <c r="F6" s="141"/>
      <c r="G6" s="141"/>
      <c r="H6" s="141"/>
      <c r="I6" s="141"/>
      <c r="J6" s="141"/>
      <c r="K6" s="142"/>
    </row>
    <row r="7" spans="1:11" ht="26.25" customHeight="1">
      <c r="B7" s="140" t="s">
        <v>88</v>
      </c>
      <c r="C7" s="141"/>
      <c r="D7" s="141"/>
      <c r="E7" s="141"/>
      <c r="F7" s="141"/>
      <c r="G7" s="141"/>
      <c r="H7" s="141"/>
      <c r="I7" s="141"/>
      <c r="J7" s="141"/>
      <c r="K7" s="142"/>
    </row>
    <row r="8" spans="1:11" s="3" customFormat="1" ht="78.75">
      <c r="A8" s="2"/>
      <c r="B8" s="21" t="s">
        <v>108</v>
      </c>
      <c r="C8" s="29" t="s">
        <v>42</v>
      </c>
      <c r="D8" s="29" t="s">
        <v>111</v>
      </c>
      <c r="E8" s="29" t="s">
        <v>60</v>
      </c>
      <c r="F8" s="29" t="s">
        <v>95</v>
      </c>
      <c r="G8" s="29" t="s">
        <v>184</v>
      </c>
      <c r="H8" s="29" t="s">
        <v>183</v>
      </c>
      <c r="I8" s="29" t="s">
        <v>56</v>
      </c>
      <c r="J8" s="29" t="s">
        <v>137</v>
      </c>
      <c r="K8" s="30" t="s">
        <v>139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191</v>
      </c>
      <c r="H9" s="15"/>
      <c r="I9" s="15" t="s">
        <v>187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 t="s">
        <v>45</v>
      </c>
      <c r="C11" s="73"/>
      <c r="D11" s="73"/>
      <c r="E11" s="73"/>
      <c r="F11" s="73"/>
      <c r="G11" s="83"/>
      <c r="H11" s="85"/>
      <c r="I11" s="83">
        <v>-7.2724594450000017</v>
      </c>
      <c r="J11" s="84">
        <f>IFERROR(I11/$I$11,0)</f>
        <v>1</v>
      </c>
      <c r="K11" s="84">
        <f>I11/'סכום נכסי הקרן'!$C$42</f>
        <v>-2.7938261721442054E-5</v>
      </c>
    </row>
    <row r="12" spans="1:11">
      <c r="B12" s="92" t="s">
        <v>181</v>
      </c>
      <c r="C12" s="73"/>
      <c r="D12" s="73"/>
      <c r="E12" s="73"/>
      <c r="F12" s="73"/>
      <c r="G12" s="83"/>
      <c r="H12" s="85"/>
      <c r="I12" s="83">
        <v>-7.2724594450000017</v>
      </c>
      <c r="J12" s="84">
        <f t="shared" ref="J12:J13" si="0">IFERROR(I12/$I$11,0)</f>
        <v>1</v>
      </c>
      <c r="K12" s="84">
        <f>I12/'סכום נכסי הקרן'!$C$42</f>
        <v>-2.7938261721442054E-5</v>
      </c>
    </row>
    <row r="13" spans="1:11">
      <c r="B13" s="72" t="s">
        <v>861</v>
      </c>
      <c r="C13" s="73" t="s">
        <v>862</v>
      </c>
      <c r="D13" s="86" t="s">
        <v>27</v>
      </c>
      <c r="E13" s="86" t="s">
        <v>470</v>
      </c>
      <c r="F13" s="86" t="s">
        <v>120</v>
      </c>
      <c r="G13" s="83">
        <v>2.6939890000000006</v>
      </c>
      <c r="H13" s="85">
        <v>11843.75</v>
      </c>
      <c r="I13" s="83">
        <v>-7.2724594450000017</v>
      </c>
      <c r="J13" s="84">
        <f t="shared" si="0"/>
        <v>1</v>
      </c>
      <c r="K13" s="84">
        <f>I13/'סכום נכסי הקרן'!$C$42</f>
        <v>-2.7938261721442054E-5</v>
      </c>
    </row>
    <row r="14" spans="1:11">
      <c r="B14" s="72"/>
      <c r="C14" s="73"/>
      <c r="D14" s="86"/>
      <c r="E14" s="86"/>
      <c r="F14" s="86"/>
      <c r="G14" s="83"/>
      <c r="H14" s="85"/>
      <c r="I14" s="73"/>
      <c r="J14" s="84"/>
      <c r="K14" s="73"/>
    </row>
    <row r="15" spans="1:11">
      <c r="B15" s="92"/>
      <c r="C15" s="73"/>
      <c r="D15" s="73"/>
      <c r="E15" s="73"/>
      <c r="F15" s="73"/>
      <c r="G15" s="83"/>
      <c r="H15" s="85"/>
      <c r="I15" s="73"/>
      <c r="J15" s="84"/>
      <c r="K15" s="73"/>
    </row>
    <row r="16" spans="1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117" t="s">
        <v>199</v>
      </c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117" t="s">
        <v>104</v>
      </c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117" t="s">
        <v>182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17" t="s">
        <v>190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110"/>
      <c r="C115" s="120"/>
      <c r="D115" s="120"/>
      <c r="E115" s="120"/>
      <c r="F115" s="120"/>
      <c r="G115" s="120"/>
      <c r="H115" s="120"/>
      <c r="I115" s="111"/>
      <c r="J115" s="111"/>
      <c r="K115" s="120"/>
    </row>
    <row r="116" spans="2:11">
      <c r="B116" s="110"/>
      <c r="C116" s="120"/>
      <c r="D116" s="120"/>
      <c r="E116" s="120"/>
      <c r="F116" s="120"/>
      <c r="G116" s="120"/>
      <c r="H116" s="120"/>
      <c r="I116" s="111"/>
      <c r="J116" s="111"/>
      <c r="K116" s="120"/>
    </row>
    <row r="117" spans="2:11">
      <c r="B117" s="110"/>
      <c r="C117" s="120"/>
      <c r="D117" s="120"/>
      <c r="E117" s="120"/>
      <c r="F117" s="120"/>
      <c r="G117" s="120"/>
      <c r="H117" s="120"/>
      <c r="I117" s="111"/>
      <c r="J117" s="111"/>
      <c r="K117" s="120"/>
    </row>
    <row r="118" spans="2:11">
      <c r="B118" s="110"/>
      <c r="C118" s="120"/>
      <c r="D118" s="120"/>
      <c r="E118" s="120"/>
      <c r="F118" s="120"/>
      <c r="G118" s="120"/>
      <c r="H118" s="120"/>
      <c r="I118" s="111"/>
      <c r="J118" s="111"/>
      <c r="K118" s="120"/>
    </row>
    <row r="119" spans="2:11">
      <c r="B119" s="110"/>
      <c r="C119" s="120"/>
      <c r="D119" s="120"/>
      <c r="E119" s="120"/>
      <c r="F119" s="120"/>
      <c r="G119" s="120"/>
      <c r="H119" s="120"/>
      <c r="I119" s="111"/>
      <c r="J119" s="111"/>
      <c r="K119" s="120"/>
    </row>
    <row r="120" spans="2:11">
      <c r="B120" s="110"/>
      <c r="C120" s="120"/>
      <c r="D120" s="120"/>
      <c r="E120" s="120"/>
      <c r="F120" s="120"/>
      <c r="G120" s="120"/>
      <c r="H120" s="120"/>
      <c r="I120" s="111"/>
      <c r="J120" s="111"/>
      <c r="K120" s="120"/>
    </row>
    <row r="121" spans="2:11">
      <c r="B121" s="110"/>
      <c r="C121" s="120"/>
      <c r="D121" s="120"/>
      <c r="E121" s="120"/>
      <c r="F121" s="120"/>
      <c r="G121" s="120"/>
      <c r="H121" s="120"/>
      <c r="I121" s="111"/>
      <c r="J121" s="111"/>
      <c r="K121" s="120"/>
    </row>
    <row r="122" spans="2:11">
      <c r="B122" s="110"/>
      <c r="C122" s="120"/>
      <c r="D122" s="120"/>
      <c r="E122" s="120"/>
      <c r="F122" s="120"/>
      <c r="G122" s="120"/>
      <c r="H122" s="120"/>
      <c r="I122" s="111"/>
      <c r="J122" s="111"/>
      <c r="K122" s="120"/>
    </row>
    <row r="123" spans="2:11">
      <c r="B123" s="110"/>
      <c r="C123" s="120"/>
      <c r="D123" s="120"/>
      <c r="E123" s="120"/>
      <c r="F123" s="120"/>
      <c r="G123" s="120"/>
      <c r="H123" s="120"/>
      <c r="I123" s="111"/>
      <c r="J123" s="111"/>
      <c r="K123" s="120"/>
    </row>
    <row r="124" spans="2:11">
      <c r="B124" s="110"/>
      <c r="C124" s="120"/>
      <c r="D124" s="120"/>
      <c r="E124" s="120"/>
      <c r="F124" s="120"/>
      <c r="G124" s="120"/>
      <c r="H124" s="120"/>
      <c r="I124" s="111"/>
      <c r="J124" s="111"/>
      <c r="K124" s="120"/>
    </row>
    <row r="125" spans="2:11">
      <c r="B125" s="110"/>
      <c r="C125" s="120"/>
      <c r="D125" s="120"/>
      <c r="E125" s="120"/>
      <c r="F125" s="120"/>
      <c r="G125" s="120"/>
      <c r="H125" s="120"/>
      <c r="I125" s="111"/>
      <c r="J125" s="111"/>
      <c r="K125" s="120"/>
    </row>
    <row r="126" spans="2:11">
      <c r="B126" s="110"/>
      <c r="C126" s="120"/>
      <c r="D126" s="120"/>
      <c r="E126" s="120"/>
      <c r="F126" s="120"/>
      <c r="G126" s="120"/>
      <c r="H126" s="120"/>
      <c r="I126" s="111"/>
      <c r="J126" s="111"/>
      <c r="K126" s="120"/>
    </row>
    <row r="127" spans="2:11">
      <c r="B127" s="110"/>
      <c r="C127" s="120"/>
      <c r="D127" s="120"/>
      <c r="E127" s="120"/>
      <c r="F127" s="120"/>
      <c r="G127" s="120"/>
      <c r="H127" s="120"/>
      <c r="I127" s="111"/>
      <c r="J127" s="111"/>
      <c r="K127" s="120"/>
    </row>
    <row r="128" spans="2:11">
      <c r="B128" s="110"/>
      <c r="C128" s="120"/>
      <c r="D128" s="120"/>
      <c r="E128" s="120"/>
      <c r="F128" s="120"/>
      <c r="G128" s="120"/>
      <c r="H128" s="120"/>
      <c r="I128" s="111"/>
      <c r="J128" s="111"/>
      <c r="K128" s="120"/>
    </row>
    <row r="129" spans="2:11">
      <c r="B129" s="110"/>
      <c r="C129" s="120"/>
      <c r="D129" s="120"/>
      <c r="E129" s="120"/>
      <c r="F129" s="120"/>
      <c r="G129" s="120"/>
      <c r="H129" s="120"/>
      <c r="I129" s="111"/>
      <c r="J129" s="111"/>
      <c r="K129" s="120"/>
    </row>
    <row r="130" spans="2:11">
      <c r="B130" s="110"/>
      <c r="C130" s="120"/>
      <c r="D130" s="120"/>
      <c r="E130" s="120"/>
      <c r="F130" s="120"/>
      <c r="G130" s="120"/>
      <c r="H130" s="120"/>
      <c r="I130" s="111"/>
      <c r="J130" s="111"/>
      <c r="K130" s="120"/>
    </row>
    <row r="131" spans="2:11">
      <c r="B131" s="110"/>
      <c r="C131" s="120"/>
      <c r="D131" s="120"/>
      <c r="E131" s="120"/>
      <c r="F131" s="120"/>
      <c r="G131" s="120"/>
      <c r="H131" s="120"/>
      <c r="I131" s="111"/>
      <c r="J131" s="111"/>
      <c r="K131" s="120"/>
    </row>
    <row r="132" spans="2:11">
      <c r="B132" s="110"/>
      <c r="C132" s="120"/>
      <c r="D132" s="120"/>
      <c r="E132" s="120"/>
      <c r="F132" s="120"/>
      <c r="G132" s="120"/>
      <c r="H132" s="120"/>
      <c r="I132" s="111"/>
      <c r="J132" s="111"/>
      <c r="K132" s="120"/>
    </row>
    <row r="133" spans="2:11">
      <c r="B133" s="110"/>
      <c r="C133" s="120"/>
      <c r="D133" s="120"/>
      <c r="E133" s="120"/>
      <c r="F133" s="120"/>
      <c r="G133" s="120"/>
      <c r="H133" s="120"/>
      <c r="I133" s="111"/>
      <c r="J133" s="111"/>
      <c r="K133" s="120"/>
    </row>
    <row r="134" spans="2:11">
      <c r="B134" s="110"/>
      <c r="C134" s="120"/>
      <c r="D134" s="120"/>
      <c r="E134" s="120"/>
      <c r="F134" s="120"/>
      <c r="G134" s="120"/>
      <c r="H134" s="120"/>
      <c r="I134" s="111"/>
      <c r="J134" s="111"/>
      <c r="K134" s="120"/>
    </row>
    <row r="135" spans="2:11">
      <c r="B135" s="110"/>
      <c r="C135" s="120"/>
      <c r="D135" s="120"/>
      <c r="E135" s="120"/>
      <c r="F135" s="120"/>
      <c r="G135" s="120"/>
      <c r="H135" s="120"/>
      <c r="I135" s="111"/>
      <c r="J135" s="111"/>
      <c r="K135" s="120"/>
    </row>
    <row r="136" spans="2:11">
      <c r="B136" s="110"/>
      <c r="C136" s="120"/>
      <c r="D136" s="120"/>
      <c r="E136" s="120"/>
      <c r="F136" s="120"/>
      <c r="G136" s="120"/>
      <c r="H136" s="120"/>
      <c r="I136" s="111"/>
      <c r="J136" s="111"/>
      <c r="K136" s="120"/>
    </row>
    <row r="137" spans="2:11">
      <c r="B137" s="110"/>
      <c r="C137" s="120"/>
      <c r="D137" s="120"/>
      <c r="E137" s="120"/>
      <c r="F137" s="120"/>
      <c r="G137" s="120"/>
      <c r="H137" s="120"/>
      <c r="I137" s="111"/>
      <c r="J137" s="111"/>
      <c r="K137" s="120"/>
    </row>
    <row r="138" spans="2:11">
      <c r="B138" s="110"/>
      <c r="C138" s="120"/>
      <c r="D138" s="120"/>
      <c r="E138" s="120"/>
      <c r="F138" s="120"/>
      <c r="G138" s="120"/>
      <c r="H138" s="120"/>
      <c r="I138" s="111"/>
      <c r="J138" s="111"/>
      <c r="K138" s="120"/>
    </row>
    <row r="139" spans="2:11">
      <c r="B139" s="110"/>
      <c r="C139" s="120"/>
      <c r="D139" s="120"/>
      <c r="E139" s="120"/>
      <c r="F139" s="120"/>
      <c r="G139" s="120"/>
      <c r="H139" s="120"/>
      <c r="I139" s="111"/>
      <c r="J139" s="111"/>
      <c r="K139" s="120"/>
    </row>
    <row r="140" spans="2:11">
      <c r="B140" s="110"/>
      <c r="C140" s="120"/>
      <c r="D140" s="120"/>
      <c r="E140" s="120"/>
      <c r="F140" s="120"/>
      <c r="G140" s="120"/>
      <c r="H140" s="120"/>
      <c r="I140" s="111"/>
      <c r="J140" s="111"/>
      <c r="K140" s="120"/>
    </row>
    <row r="141" spans="2:11">
      <c r="B141" s="110"/>
      <c r="C141" s="120"/>
      <c r="D141" s="120"/>
      <c r="E141" s="120"/>
      <c r="F141" s="120"/>
      <c r="G141" s="120"/>
      <c r="H141" s="120"/>
      <c r="I141" s="111"/>
      <c r="J141" s="111"/>
      <c r="K141" s="120"/>
    </row>
    <row r="142" spans="2:11">
      <c r="B142" s="110"/>
      <c r="C142" s="120"/>
      <c r="D142" s="120"/>
      <c r="E142" s="120"/>
      <c r="F142" s="120"/>
      <c r="G142" s="120"/>
      <c r="H142" s="120"/>
      <c r="I142" s="111"/>
      <c r="J142" s="111"/>
      <c r="K142" s="120"/>
    </row>
    <row r="143" spans="2:11">
      <c r="B143" s="110"/>
      <c r="C143" s="120"/>
      <c r="D143" s="120"/>
      <c r="E143" s="120"/>
      <c r="F143" s="120"/>
      <c r="G143" s="120"/>
      <c r="H143" s="120"/>
      <c r="I143" s="111"/>
      <c r="J143" s="111"/>
      <c r="K143" s="120"/>
    </row>
    <row r="144" spans="2:11">
      <c r="B144" s="110"/>
      <c r="C144" s="120"/>
      <c r="D144" s="120"/>
      <c r="E144" s="120"/>
      <c r="F144" s="120"/>
      <c r="G144" s="120"/>
      <c r="H144" s="120"/>
      <c r="I144" s="111"/>
      <c r="J144" s="111"/>
      <c r="K144" s="120"/>
    </row>
    <row r="145" spans="2:11">
      <c r="B145" s="110"/>
      <c r="C145" s="120"/>
      <c r="D145" s="120"/>
      <c r="E145" s="120"/>
      <c r="F145" s="120"/>
      <c r="G145" s="120"/>
      <c r="H145" s="120"/>
      <c r="I145" s="111"/>
      <c r="J145" s="111"/>
      <c r="K145" s="120"/>
    </row>
    <row r="146" spans="2:11">
      <c r="B146" s="110"/>
      <c r="C146" s="120"/>
      <c r="D146" s="120"/>
      <c r="E146" s="120"/>
      <c r="F146" s="120"/>
      <c r="G146" s="120"/>
      <c r="H146" s="120"/>
      <c r="I146" s="111"/>
      <c r="J146" s="111"/>
      <c r="K146" s="120"/>
    </row>
    <row r="147" spans="2:11">
      <c r="B147" s="110"/>
      <c r="C147" s="120"/>
      <c r="D147" s="120"/>
      <c r="E147" s="120"/>
      <c r="F147" s="120"/>
      <c r="G147" s="120"/>
      <c r="H147" s="120"/>
      <c r="I147" s="111"/>
      <c r="J147" s="111"/>
      <c r="K147" s="120"/>
    </row>
    <row r="148" spans="2:11">
      <c r="B148" s="110"/>
      <c r="C148" s="120"/>
      <c r="D148" s="120"/>
      <c r="E148" s="120"/>
      <c r="F148" s="120"/>
      <c r="G148" s="120"/>
      <c r="H148" s="120"/>
      <c r="I148" s="111"/>
      <c r="J148" s="111"/>
      <c r="K148" s="120"/>
    </row>
    <row r="149" spans="2:11">
      <c r="B149" s="110"/>
      <c r="C149" s="120"/>
      <c r="D149" s="120"/>
      <c r="E149" s="120"/>
      <c r="F149" s="120"/>
      <c r="G149" s="120"/>
      <c r="H149" s="120"/>
      <c r="I149" s="111"/>
      <c r="J149" s="111"/>
      <c r="K149" s="120"/>
    </row>
    <row r="150" spans="2:11">
      <c r="B150" s="110"/>
      <c r="C150" s="120"/>
      <c r="D150" s="120"/>
      <c r="E150" s="120"/>
      <c r="F150" s="120"/>
      <c r="G150" s="120"/>
      <c r="H150" s="120"/>
      <c r="I150" s="111"/>
      <c r="J150" s="111"/>
      <c r="K150" s="120"/>
    </row>
    <row r="151" spans="2:11">
      <c r="B151" s="110"/>
      <c r="C151" s="120"/>
      <c r="D151" s="120"/>
      <c r="E151" s="120"/>
      <c r="F151" s="120"/>
      <c r="G151" s="120"/>
      <c r="H151" s="120"/>
      <c r="I151" s="111"/>
      <c r="J151" s="111"/>
      <c r="K151" s="120"/>
    </row>
    <row r="152" spans="2:11">
      <c r="B152" s="110"/>
      <c r="C152" s="120"/>
      <c r="D152" s="120"/>
      <c r="E152" s="120"/>
      <c r="F152" s="120"/>
      <c r="G152" s="120"/>
      <c r="H152" s="120"/>
      <c r="I152" s="111"/>
      <c r="J152" s="111"/>
      <c r="K152" s="120"/>
    </row>
    <row r="153" spans="2:11">
      <c r="B153" s="110"/>
      <c r="C153" s="120"/>
      <c r="D153" s="120"/>
      <c r="E153" s="120"/>
      <c r="F153" s="120"/>
      <c r="G153" s="120"/>
      <c r="H153" s="120"/>
      <c r="I153" s="111"/>
      <c r="J153" s="111"/>
      <c r="K153" s="120"/>
    </row>
    <row r="154" spans="2:11">
      <c r="B154" s="110"/>
      <c r="C154" s="120"/>
      <c r="D154" s="120"/>
      <c r="E154" s="120"/>
      <c r="F154" s="120"/>
      <c r="G154" s="120"/>
      <c r="H154" s="120"/>
      <c r="I154" s="111"/>
      <c r="J154" s="111"/>
      <c r="K154" s="120"/>
    </row>
    <row r="155" spans="2:11">
      <c r="B155" s="110"/>
      <c r="C155" s="120"/>
      <c r="D155" s="120"/>
      <c r="E155" s="120"/>
      <c r="F155" s="120"/>
      <c r="G155" s="120"/>
      <c r="H155" s="120"/>
      <c r="I155" s="111"/>
      <c r="J155" s="111"/>
      <c r="K155" s="120"/>
    </row>
    <row r="156" spans="2:11">
      <c r="B156" s="110"/>
      <c r="C156" s="120"/>
      <c r="D156" s="120"/>
      <c r="E156" s="120"/>
      <c r="F156" s="120"/>
      <c r="G156" s="120"/>
      <c r="H156" s="120"/>
      <c r="I156" s="111"/>
      <c r="J156" s="111"/>
      <c r="K156" s="120"/>
    </row>
    <row r="157" spans="2:11">
      <c r="B157" s="110"/>
      <c r="C157" s="120"/>
      <c r="D157" s="120"/>
      <c r="E157" s="120"/>
      <c r="F157" s="120"/>
      <c r="G157" s="120"/>
      <c r="H157" s="120"/>
      <c r="I157" s="111"/>
      <c r="J157" s="111"/>
      <c r="K157" s="120"/>
    </row>
    <row r="158" spans="2:11">
      <c r="B158" s="110"/>
      <c r="C158" s="120"/>
      <c r="D158" s="120"/>
      <c r="E158" s="120"/>
      <c r="F158" s="120"/>
      <c r="G158" s="120"/>
      <c r="H158" s="120"/>
      <c r="I158" s="111"/>
      <c r="J158" s="111"/>
      <c r="K158" s="120"/>
    </row>
    <row r="159" spans="2:11">
      <c r="B159" s="110"/>
      <c r="C159" s="120"/>
      <c r="D159" s="120"/>
      <c r="E159" s="120"/>
      <c r="F159" s="120"/>
      <c r="G159" s="120"/>
      <c r="H159" s="120"/>
      <c r="I159" s="111"/>
      <c r="J159" s="111"/>
      <c r="K159" s="120"/>
    </row>
    <row r="160" spans="2:11">
      <c r="B160" s="110"/>
      <c r="C160" s="120"/>
      <c r="D160" s="120"/>
      <c r="E160" s="120"/>
      <c r="F160" s="120"/>
      <c r="G160" s="120"/>
      <c r="H160" s="120"/>
      <c r="I160" s="111"/>
      <c r="J160" s="111"/>
      <c r="K160" s="120"/>
    </row>
    <row r="161" spans="2:11">
      <c r="B161" s="110"/>
      <c r="C161" s="120"/>
      <c r="D161" s="120"/>
      <c r="E161" s="120"/>
      <c r="F161" s="120"/>
      <c r="G161" s="120"/>
      <c r="H161" s="120"/>
      <c r="I161" s="111"/>
      <c r="J161" s="111"/>
      <c r="K161" s="120"/>
    </row>
    <row r="162" spans="2:11">
      <c r="B162" s="110"/>
      <c r="C162" s="120"/>
      <c r="D162" s="120"/>
      <c r="E162" s="120"/>
      <c r="F162" s="120"/>
      <c r="G162" s="120"/>
      <c r="H162" s="120"/>
      <c r="I162" s="111"/>
      <c r="J162" s="111"/>
      <c r="K162" s="120"/>
    </row>
    <row r="163" spans="2:11">
      <c r="B163" s="110"/>
      <c r="C163" s="120"/>
      <c r="D163" s="120"/>
      <c r="E163" s="120"/>
      <c r="F163" s="120"/>
      <c r="G163" s="120"/>
      <c r="H163" s="120"/>
      <c r="I163" s="111"/>
      <c r="J163" s="111"/>
      <c r="K163" s="120"/>
    </row>
    <row r="164" spans="2:11">
      <c r="B164" s="110"/>
      <c r="C164" s="120"/>
      <c r="D164" s="120"/>
      <c r="E164" s="120"/>
      <c r="F164" s="120"/>
      <c r="G164" s="120"/>
      <c r="H164" s="120"/>
      <c r="I164" s="111"/>
      <c r="J164" s="111"/>
      <c r="K164" s="120"/>
    </row>
    <row r="165" spans="2:11">
      <c r="B165" s="110"/>
      <c r="C165" s="120"/>
      <c r="D165" s="120"/>
      <c r="E165" s="120"/>
      <c r="F165" s="120"/>
      <c r="G165" s="120"/>
      <c r="H165" s="120"/>
      <c r="I165" s="111"/>
      <c r="J165" s="111"/>
      <c r="K165" s="120"/>
    </row>
    <row r="166" spans="2:11">
      <c r="B166" s="110"/>
      <c r="C166" s="120"/>
      <c r="D166" s="120"/>
      <c r="E166" s="120"/>
      <c r="F166" s="120"/>
      <c r="G166" s="120"/>
      <c r="H166" s="120"/>
      <c r="I166" s="111"/>
      <c r="J166" s="111"/>
      <c r="K166" s="120"/>
    </row>
    <row r="167" spans="2:11">
      <c r="B167" s="110"/>
      <c r="C167" s="120"/>
      <c r="D167" s="120"/>
      <c r="E167" s="120"/>
      <c r="F167" s="120"/>
      <c r="G167" s="120"/>
      <c r="H167" s="120"/>
      <c r="I167" s="111"/>
      <c r="J167" s="111"/>
      <c r="K167" s="120"/>
    </row>
    <row r="168" spans="2:11">
      <c r="B168" s="110"/>
      <c r="C168" s="120"/>
      <c r="D168" s="120"/>
      <c r="E168" s="120"/>
      <c r="F168" s="120"/>
      <c r="G168" s="120"/>
      <c r="H168" s="120"/>
      <c r="I168" s="111"/>
      <c r="J168" s="111"/>
      <c r="K168" s="120"/>
    </row>
    <row r="169" spans="2:11">
      <c r="B169" s="110"/>
      <c r="C169" s="120"/>
      <c r="D169" s="120"/>
      <c r="E169" s="120"/>
      <c r="F169" s="120"/>
      <c r="G169" s="120"/>
      <c r="H169" s="120"/>
      <c r="I169" s="111"/>
      <c r="J169" s="111"/>
      <c r="K169" s="120"/>
    </row>
    <row r="170" spans="2:11">
      <c r="B170" s="110"/>
      <c r="C170" s="120"/>
      <c r="D170" s="120"/>
      <c r="E170" s="120"/>
      <c r="F170" s="120"/>
      <c r="G170" s="120"/>
      <c r="H170" s="120"/>
      <c r="I170" s="111"/>
      <c r="J170" s="111"/>
      <c r="K170" s="120"/>
    </row>
    <row r="171" spans="2:11">
      <c r="B171" s="110"/>
      <c r="C171" s="120"/>
      <c r="D171" s="120"/>
      <c r="E171" s="120"/>
      <c r="F171" s="120"/>
      <c r="G171" s="120"/>
      <c r="H171" s="120"/>
      <c r="I171" s="111"/>
      <c r="J171" s="111"/>
      <c r="K171" s="120"/>
    </row>
    <row r="172" spans="2:11">
      <c r="B172" s="110"/>
      <c r="C172" s="120"/>
      <c r="D172" s="120"/>
      <c r="E172" s="120"/>
      <c r="F172" s="120"/>
      <c r="G172" s="120"/>
      <c r="H172" s="120"/>
      <c r="I172" s="111"/>
      <c r="J172" s="111"/>
      <c r="K172" s="120"/>
    </row>
    <row r="173" spans="2:11">
      <c r="B173" s="110"/>
      <c r="C173" s="120"/>
      <c r="D173" s="120"/>
      <c r="E173" s="120"/>
      <c r="F173" s="120"/>
      <c r="G173" s="120"/>
      <c r="H173" s="120"/>
      <c r="I173" s="111"/>
      <c r="J173" s="111"/>
      <c r="K173" s="120"/>
    </row>
    <row r="174" spans="2:11">
      <c r="B174" s="110"/>
      <c r="C174" s="120"/>
      <c r="D174" s="120"/>
      <c r="E174" s="120"/>
      <c r="F174" s="120"/>
      <c r="G174" s="120"/>
      <c r="H174" s="120"/>
      <c r="I174" s="111"/>
      <c r="J174" s="111"/>
      <c r="K174" s="120"/>
    </row>
    <row r="175" spans="2:11">
      <c r="B175" s="110"/>
      <c r="C175" s="120"/>
      <c r="D175" s="120"/>
      <c r="E175" s="120"/>
      <c r="F175" s="120"/>
      <c r="G175" s="120"/>
      <c r="H175" s="120"/>
      <c r="I175" s="111"/>
      <c r="J175" s="111"/>
      <c r="K175" s="120"/>
    </row>
    <row r="176" spans="2:11">
      <c r="B176" s="110"/>
      <c r="C176" s="120"/>
      <c r="D176" s="120"/>
      <c r="E176" s="120"/>
      <c r="F176" s="120"/>
      <c r="G176" s="120"/>
      <c r="H176" s="120"/>
      <c r="I176" s="111"/>
      <c r="J176" s="111"/>
      <c r="K176" s="120"/>
    </row>
    <row r="177" spans="2:11">
      <c r="B177" s="110"/>
      <c r="C177" s="120"/>
      <c r="D177" s="120"/>
      <c r="E177" s="120"/>
      <c r="F177" s="120"/>
      <c r="G177" s="120"/>
      <c r="H177" s="120"/>
      <c r="I177" s="111"/>
      <c r="J177" s="111"/>
      <c r="K177" s="120"/>
    </row>
    <row r="178" spans="2:11">
      <c r="B178" s="110"/>
      <c r="C178" s="120"/>
      <c r="D178" s="120"/>
      <c r="E178" s="120"/>
      <c r="F178" s="120"/>
      <c r="G178" s="120"/>
      <c r="H178" s="120"/>
      <c r="I178" s="111"/>
      <c r="J178" s="111"/>
      <c r="K178" s="120"/>
    </row>
    <row r="179" spans="2:11">
      <c r="B179" s="110"/>
      <c r="C179" s="120"/>
      <c r="D179" s="120"/>
      <c r="E179" s="120"/>
      <c r="F179" s="120"/>
      <c r="G179" s="120"/>
      <c r="H179" s="120"/>
      <c r="I179" s="111"/>
      <c r="J179" s="111"/>
      <c r="K179" s="120"/>
    </row>
    <row r="180" spans="2:11">
      <c r="B180" s="110"/>
      <c r="C180" s="120"/>
      <c r="D180" s="120"/>
      <c r="E180" s="120"/>
      <c r="F180" s="120"/>
      <c r="G180" s="120"/>
      <c r="H180" s="120"/>
      <c r="I180" s="111"/>
      <c r="J180" s="111"/>
      <c r="K180" s="120"/>
    </row>
    <row r="181" spans="2:11">
      <c r="B181" s="110"/>
      <c r="C181" s="120"/>
      <c r="D181" s="120"/>
      <c r="E181" s="120"/>
      <c r="F181" s="120"/>
      <c r="G181" s="120"/>
      <c r="H181" s="120"/>
      <c r="I181" s="111"/>
      <c r="J181" s="111"/>
      <c r="K181" s="120"/>
    </row>
    <row r="182" spans="2:11">
      <c r="B182" s="110"/>
      <c r="C182" s="120"/>
      <c r="D182" s="120"/>
      <c r="E182" s="120"/>
      <c r="F182" s="120"/>
      <c r="G182" s="120"/>
      <c r="H182" s="120"/>
      <c r="I182" s="111"/>
      <c r="J182" s="111"/>
      <c r="K182" s="120"/>
    </row>
    <row r="183" spans="2:11">
      <c r="B183" s="110"/>
      <c r="C183" s="120"/>
      <c r="D183" s="120"/>
      <c r="E183" s="120"/>
      <c r="F183" s="120"/>
      <c r="G183" s="120"/>
      <c r="H183" s="120"/>
      <c r="I183" s="111"/>
      <c r="J183" s="111"/>
      <c r="K183" s="120"/>
    </row>
    <row r="184" spans="2:11">
      <c r="B184" s="110"/>
      <c r="C184" s="120"/>
      <c r="D184" s="120"/>
      <c r="E184" s="120"/>
      <c r="F184" s="120"/>
      <c r="G184" s="120"/>
      <c r="H184" s="120"/>
      <c r="I184" s="111"/>
      <c r="J184" s="111"/>
      <c r="K184" s="120"/>
    </row>
    <row r="185" spans="2:11">
      <c r="B185" s="110"/>
      <c r="C185" s="120"/>
      <c r="D185" s="120"/>
      <c r="E185" s="120"/>
      <c r="F185" s="120"/>
      <c r="G185" s="120"/>
      <c r="H185" s="120"/>
      <c r="I185" s="111"/>
      <c r="J185" s="111"/>
      <c r="K185" s="120"/>
    </row>
    <row r="186" spans="2:11">
      <c r="B186" s="110"/>
      <c r="C186" s="120"/>
      <c r="D186" s="120"/>
      <c r="E186" s="120"/>
      <c r="F186" s="120"/>
      <c r="G186" s="120"/>
      <c r="H186" s="120"/>
      <c r="I186" s="111"/>
      <c r="J186" s="111"/>
      <c r="K186" s="120"/>
    </row>
    <row r="187" spans="2:11">
      <c r="B187" s="110"/>
      <c r="C187" s="120"/>
      <c r="D187" s="120"/>
      <c r="E187" s="120"/>
      <c r="F187" s="120"/>
      <c r="G187" s="120"/>
      <c r="H187" s="120"/>
      <c r="I187" s="111"/>
      <c r="J187" s="111"/>
      <c r="K187" s="120"/>
    </row>
    <row r="188" spans="2:11">
      <c r="B188" s="110"/>
      <c r="C188" s="120"/>
      <c r="D188" s="120"/>
      <c r="E188" s="120"/>
      <c r="F188" s="120"/>
      <c r="G188" s="120"/>
      <c r="H188" s="120"/>
      <c r="I188" s="111"/>
      <c r="J188" s="111"/>
      <c r="K188" s="120"/>
    </row>
    <row r="189" spans="2:11">
      <c r="B189" s="110"/>
      <c r="C189" s="120"/>
      <c r="D189" s="120"/>
      <c r="E189" s="120"/>
      <c r="F189" s="120"/>
      <c r="G189" s="120"/>
      <c r="H189" s="120"/>
      <c r="I189" s="111"/>
      <c r="J189" s="111"/>
      <c r="K189" s="120"/>
    </row>
    <row r="190" spans="2:11">
      <c r="B190" s="110"/>
      <c r="C190" s="120"/>
      <c r="D190" s="120"/>
      <c r="E190" s="120"/>
      <c r="F190" s="120"/>
      <c r="G190" s="120"/>
      <c r="H190" s="120"/>
      <c r="I190" s="111"/>
      <c r="J190" s="111"/>
      <c r="K190" s="120"/>
    </row>
    <row r="191" spans="2:11">
      <c r="B191" s="110"/>
      <c r="C191" s="120"/>
      <c r="D191" s="120"/>
      <c r="E191" s="120"/>
      <c r="F191" s="120"/>
      <c r="G191" s="120"/>
      <c r="H191" s="120"/>
      <c r="I191" s="111"/>
      <c r="J191" s="111"/>
      <c r="K191" s="120"/>
    </row>
    <row r="192" spans="2:11">
      <c r="B192" s="110"/>
      <c r="C192" s="120"/>
      <c r="D192" s="120"/>
      <c r="E192" s="120"/>
      <c r="F192" s="120"/>
      <c r="G192" s="120"/>
      <c r="H192" s="120"/>
      <c r="I192" s="111"/>
      <c r="J192" s="111"/>
      <c r="K192" s="120"/>
    </row>
    <row r="193" spans="2:11">
      <c r="B193" s="110"/>
      <c r="C193" s="120"/>
      <c r="D193" s="120"/>
      <c r="E193" s="120"/>
      <c r="F193" s="120"/>
      <c r="G193" s="120"/>
      <c r="H193" s="120"/>
      <c r="I193" s="111"/>
      <c r="J193" s="111"/>
      <c r="K193" s="120"/>
    </row>
    <row r="194" spans="2:11">
      <c r="B194" s="110"/>
      <c r="C194" s="120"/>
      <c r="D194" s="120"/>
      <c r="E194" s="120"/>
      <c r="F194" s="120"/>
      <c r="G194" s="120"/>
      <c r="H194" s="120"/>
      <c r="I194" s="111"/>
      <c r="J194" s="111"/>
      <c r="K194" s="120"/>
    </row>
    <row r="195" spans="2:11">
      <c r="B195" s="110"/>
      <c r="C195" s="120"/>
      <c r="D195" s="120"/>
      <c r="E195" s="120"/>
      <c r="F195" s="120"/>
      <c r="G195" s="120"/>
      <c r="H195" s="120"/>
      <c r="I195" s="111"/>
      <c r="J195" s="111"/>
      <c r="K195" s="120"/>
    </row>
    <row r="196" spans="2:11">
      <c r="B196" s="110"/>
      <c r="C196" s="120"/>
      <c r="D196" s="120"/>
      <c r="E196" s="120"/>
      <c r="F196" s="120"/>
      <c r="G196" s="120"/>
      <c r="H196" s="120"/>
      <c r="I196" s="111"/>
      <c r="J196" s="111"/>
      <c r="K196" s="120"/>
    </row>
    <row r="197" spans="2:11">
      <c r="B197" s="110"/>
      <c r="C197" s="120"/>
      <c r="D197" s="120"/>
      <c r="E197" s="120"/>
      <c r="F197" s="120"/>
      <c r="G197" s="120"/>
      <c r="H197" s="120"/>
      <c r="I197" s="111"/>
      <c r="J197" s="111"/>
      <c r="K197" s="120"/>
    </row>
    <row r="198" spans="2:11">
      <c r="B198" s="110"/>
      <c r="C198" s="120"/>
      <c r="D198" s="120"/>
      <c r="E198" s="120"/>
      <c r="F198" s="120"/>
      <c r="G198" s="120"/>
      <c r="H198" s="120"/>
      <c r="I198" s="111"/>
      <c r="J198" s="111"/>
      <c r="K198" s="120"/>
    </row>
    <row r="199" spans="2:11">
      <c r="B199" s="110"/>
      <c r="C199" s="120"/>
      <c r="D199" s="120"/>
      <c r="E199" s="120"/>
      <c r="F199" s="120"/>
      <c r="G199" s="120"/>
      <c r="H199" s="120"/>
      <c r="I199" s="111"/>
      <c r="J199" s="111"/>
      <c r="K199" s="120"/>
    </row>
    <row r="200" spans="2:11">
      <c r="B200" s="110"/>
      <c r="C200" s="120"/>
      <c r="D200" s="120"/>
      <c r="E200" s="120"/>
      <c r="F200" s="120"/>
      <c r="G200" s="120"/>
      <c r="H200" s="120"/>
      <c r="I200" s="111"/>
      <c r="J200" s="111"/>
      <c r="K200" s="120"/>
    </row>
    <row r="201" spans="2:11">
      <c r="B201" s="110"/>
      <c r="C201" s="120"/>
      <c r="D201" s="120"/>
      <c r="E201" s="120"/>
      <c r="F201" s="120"/>
      <c r="G201" s="120"/>
      <c r="H201" s="120"/>
      <c r="I201" s="111"/>
      <c r="J201" s="111"/>
      <c r="K201" s="120"/>
    </row>
    <row r="202" spans="2:11">
      <c r="B202" s="110"/>
      <c r="C202" s="120"/>
      <c r="D202" s="120"/>
      <c r="E202" s="120"/>
      <c r="F202" s="120"/>
      <c r="G202" s="120"/>
      <c r="H202" s="120"/>
      <c r="I202" s="111"/>
      <c r="J202" s="111"/>
      <c r="K202" s="120"/>
    </row>
    <row r="203" spans="2:11">
      <c r="B203" s="110"/>
      <c r="C203" s="120"/>
      <c r="D203" s="120"/>
      <c r="E203" s="120"/>
      <c r="F203" s="120"/>
      <c r="G203" s="120"/>
      <c r="H203" s="120"/>
      <c r="I203" s="111"/>
      <c r="J203" s="111"/>
      <c r="K203" s="120"/>
    </row>
    <row r="204" spans="2:11">
      <c r="B204" s="110"/>
      <c r="C204" s="120"/>
      <c r="D204" s="120"/>
      <c r="E204" s="120"/>
      <c r="F204" s="120"/>
      <c r="G204" s="120"/>
      <c r="H204" s="120"/>
      <c r="I204" s="111"/>
      <c r="J204" s="111"/>
      <c r="K204" s="120"/>
    </row>
    <row r="205" spans="2:11">
      <c r="B205" s="110"/>
      <c r="C205" s="120"/>
      <c r="D205" s="120"/>
      <c r="E205" s="120"/>
      <c r="F205" s="120"/>
      <c r="G205" s="120"/>
      <c r="H205" s="120"/>
      <c r="I205" s="111"/>
      <c r="J205" s="111"/>
      <c r="K205" s="120"/>
    </row>
    <row r="206" spans="2:11">
      <c r="B206" s="110"/>
      <c r="C206" s="120"/>
      <c r="D206" s="120"/>
      <c r="E206" s="120"/>
      <c r="F206" s="120"/>
      <c r="G206" s="120"/>
      <c r="H206" s="120"/>
      <c r="I206" s="111"/>
      <c r="J206" s="111"/>
      <c r="K206" s="120"/>
    </row>
    <row r="207" spans="2:11">
      <c r="B207" s="110"/>
      <c r="C207" s="120"/>
      <c r="D207" s="120"/>
      <c r="E207" s="120"/>
      <c r="F207" s="120"/>
      <c r="G207" s="120"/>
      <c r="H207" s="120"/>
      <c r="I207" s="111"/>
      <c r="J207" s="111"/>
      <c r="K207" s="120"/>
    </row>
    <row r="208" spans="2:11">
      <c r="B208" s="110"/>
      <c r="C208" s="120"/>
      <c r="D208" s="120"/>
      <c r="E208" s="120"/>
      <c r="F208" s="120"/>
      <c r="G208" s="120"/>
      <c r="H208" s="120"/>
      <c r="I208" s="111"/>
      <c r="J208" s="111"/>
      <c r="K208" s="120"/>
    </row>
    <row r="209" spans="2:11">
      <c r="B209" s="110"/>
      <c r="C209" s="120"/>
      <c r="D209" s="120"/>
      <c r="E209" s="120"/>
      <c r="F209" s="120"/>
      <c r="G209" s="120"/>
      <c r="H209" s="120"/>
      <c r="I209" s="111"/>
      <c r="J209" s="111"/>
      <c r="K209" s="120"/>
    </row>
    <row r="210" spans="2:11">
      <c r="B210" s="110"/>
      <c r="C210" s="120"/>
      <c r="D210" s="120"/>
      <c r="E210" s="120"/>
      <c r="F210" s="120"/>
      <c r="G210" s="120"/>
      <c r="H210" s="120"/>
      <c r="I210" s="111"/>
      <c r="J210" s="111"/>
      <c r="K210" s="120"/>
    </row>
    <row r="211" spans="2:11">
      <c r="B211" s="110"/>
      <c r="C211" s="120"/>
      <c r="D211" s="120"/>
      <c r="E211" s="120"/>
      <c r="F211" s="120"/>
      <c r="G211" s="120"/>
      <c r="H211" s="120"/>
      <c r="I211" s="111"/>
      <c r="J211" s="111"/>
      <c r="K211" s="120"/>
    </row>
    <row r="212" spans="2:11">
      <c r="B212" s="110"/>
      <c r="C212" s="120"/>
      <c r="D212" s="120"/>
      <c r="E212" s="120"/>
      <c r="F212" s="120"/>
      <c r="G212" s="120"/>
      <c r="H212" s="120"/>
      <c r="I212" s="111"/>
      <c r="J212" s="111"/>
      <c r="K212" s="120"/>
    </row>
    <row r="213" spans="2:11">
      <c r="B213" s="110"/>
      <c r="C213" s="120"/>
      <c r="D213" s="120"/>
      <c r="E213" s="120"/>
      <c r="F213" s="120"/>
      <c r="G213" s="120"/>
      <c r="H213" s="120"/>
      <c r="I213" s="111"/>
      <c r="J213" s="111"/>
      <c r="K213" s="120"/>
    </row>
    <row r="214" spans="2:11">
      <c r="B214" s="110"/>
      <c r="C214" s="120"/>
      <c r="D214" s="120"/>
      <c r="E214" s="120"/>
      <c r="F214" s="120"/>
      <c r="G214" s="120"/>
      <c r="H214" s="120"/>
      <c r="I214" s="111"/>
      <c r="J214" s="111"/>
      <c r="K214" s="120"/>
    </row>
    <row r="215" spans="2:11">
      <c r="B215" s="110"/>
      <c r="C215" s="120"/>
      <c r="D215" s="120"/>
      <c r="E215" s="120"/>
      <c r="F215" s="120"/>
      <c r="G215" s="120"/>
      <c r="H215" s="120"/>
      <c r="I215" s="111"/>
      <c r="J215" s="111"/>
      <c r="K215" s="120"/>
    </row>
    <row r="216" spans="2:11">
      <c r="B216" s="110"/>
      <c r="C216" s="120"/>
      <c r="D216" s="120"/>
      <c r="E216" s="120"/>
      <c r="F216" s="120"/>
      <c r="G216" s="120"/>
      <c r="H216" s="120"/>
      <c r="I216" s="111"/>
      <c r="J216" s="111"/>
      <c r="K216" s="120"/>
    </row>
    <row r="217" spans="2:11">
      <c r="B217" s="110"/>
      <c r="C217" s="120"/>
      <c r="D217" s="120"/>
      <c r="E217" s="120"/>
      <c r="F217" s="120"/>
      <c r="G217" s="120"/>
      <c r="H217" s="120"/>
      <c r="I217" s="111"/>
      <c r="J217" s="111"/>
      <c r="K217" s="120"/>
    </row>
    <row r="218" spans="2:11">
      <c r="B218" s="110"/>
      <c r="C218" s="120"/>
      <c r="D218" s="120"/>
      <c r="E218" s="120"/>
      <c r="F218" s="120"/>
      <c r="G218" s="120"/>
      <c r="H218" s="120"/>
      <c r="I218" s="111"/>
      <c r="J218" s="111"/>
      <c r="K218" s="120"/>
    </row>
    <row r="219" spans="2:11">
      <c r="B219" s="110"/>
      <c r="C219" s="120"/>
      <c r="D219" s="120"/>
      <c r="E219" s="120"/>
      <c r="F219" s="120"/>
      <c r="G219" s="120"/>
      <c r="H219" s="120"/>
      <c r="I219" s="111"/>
      <c r="J219" s="111"/>
      <c r="K219" s="120"/>
    </row>
    <row r="220" spans="2:11">
      <c r="B220" s="110"/>
      <c r="C220" s="120"/>
      <c r="D220" s="120"/>
      <c r="E220" s="120"/>
      <c r="F220" s="120"/>
      <c r="G220" s="120"/>
      <c r="H220" s="120"/>
      <c r="I220" s="111"/>
      <c r="J220" s="111"/>
      <c r="K220" s="120"/>
    </row>
    <row r="221" spans="2:11">
      <c r="B221" s="110"/>
      <c r="C221" s="120"/>
      <c r="D221" s="120"/>
      <c r="E221" s="120"/>
      <c r="F221" s="120"/>
      <c r="G221" s="120"/>
      <c r="H221" s="120"/>
      <c r="I221" s="111"/>
      <c r="J221" s="111"/>
      <c r="K221" s="120"/>
    </row>
    <row r="222" spans="2:11">
      <c r="B222" s="110"/>
      <c r="C222" s="120"/>
      <c r="D222" s="120"/>
      <c r="E222" s="120"/>
      <c r="F222" s="120"/>
      <c r="G222" s="120"/>
      <c r="H222" s="120"/>
      <c r="I222" s="111"/>
      <c r="J222" s="111"/>
      <c r="K222" s="120"/>
    </row>
    <row r="223" spans="2:11">
      <c r="B223" s="110"/>
      <c r="C223" s="120"/>
      <c r="D223" s="120"/>
      <c r="E223" s="120"/>
      <c r="F223" s="120"/>
      <c r="G223" s="120"/>
      <c r="H223" s="120"/>
      <c r="I223" s="111"/>
      <c r="J223" s="111"/>
      <c r="K223" s="120"/>
    </row>
    <row r="224" spans="2:11">
      <c r="B224" s="110"/>
      <c r="C224" s="120"/>
      <c r="D224" s="120"/>
      <c r="E224" s="120"/>
      <c r="F224" s="120"/>
      <c r="G224" s="120"/>
      <c r="H224" s="120"/>
      <c r="I224" s="111"/>
      <c r="J224" s="111"/>
      <c r="K224" s="120"/>
    </row>
    <row r="225" spans="2:11">
      <c r="B225" s="110"/>
      <c r="C225" s="120"/>
      <c r="D225" s="120"/>
      <c r="E225" s="120"/>
      <c r="F225" s="120"/>
      <c r="G225" s="120"/>
      <c r="H225" s="120"/>
      <c r="I225" s="111"/>
      <c r="J225" s="111"/>
      <c r="K225" s="120"/>
    </row>
    <row r="226" spans="2:11">
      <c r="B226" s="110"/>
      <c r="C226" s="120"/>
      <c r="D226" s="120"/>
      <c r="E226" s="120"/>
      <c r="F226" s="120"/>
      <c r="G226" s="120"/>
      <c r="H226" s="120"/>
      <c r="I226" s="111"/>
      <c r="J226" s="111"/>
      <c r="K226" s="120"/>
    </row>
    <row r="227" spans="2:11">
      <c r="B227" s="110"/>
      <c r="C227" s="120"/>
      <c r="D227" s="120"/>
      <c r="E227" s="120"/>
      <c r="F227" s="120"/>
      <c r="G227" s="120"/>
      <c r="H227" s="120"/>
      <c r="I227" s="111"/>
      <c r="J227" s="111"/>
      <c r="K227" s="120"/>
    </row>
    <row r="228" spans="2:11">
      <c r="B228" s="110"/>
      <c r="C228" s="120"/>
      <c r="D228" s="120"/>
      <c r="E228" s="120"/>
      <c r="F228" s="120"/>
      <c r="G228" s="120"/>
      <c r="H228" s="120"/>
      <c r="I228" s="111"/>
      <c r="J228" s="111"/>
      <c r="K228" s="120"/>
    </row>
    <row r="229" spans="2:11">
      <c r="B229" s="110"/>
      <c r="C229" s="120"/>
      <c r="D229" s="120"/>
      <c r="E229" s="120"/>
      <c r="F229" s="120"/>
      <c r="G229" s="120"/>
      <c r="H229" s="120"/>
      <c r="I229" s="111"/>
      <c r="J229" s="111"/>
      <c r="K229" s="120"/>
    </row>
    <row r="230" spans="2:11">
      <c r="B230" s="110"/>
      <c r="C230" s="120"/>
      <c r="D230" s="120"/>
      <c r="E230" s="120"/>
      <c r="F230" s="120"/>
      <c r="G230" s="120"/>
      <c r="H230" s="120"/>
      <c r="I230" s="111"/>
      <c r="J230" s="111"/>
      <c r="K230" s="120"/>
    </row>
    <row r="231" spans="2:11">
      <c r="B231" s="110"/>
      <c r="C231" s="120"/>
      <c r="D231" s="120"/>
      <c r="E231" s="120"/>
      <c r="F231" s="120"/>
      <c r="G231" s="120"/>
      <c r="H231" s="120"/>
      <c r="I231" s="111"/>
      <c r="J231" s="111"/>
      <c r="K231" s="120"/>
    </row>
    <row r="232" spans="2:11">
      <c r="B232" s="110"/>
      <c r="C232" s="120"/>
      <c r="D232" s="120"/>
      <c r="E232" s="120"/>
      <c r="F232" s="120"/>
      <c r="G232" s="120"/>
      <c r="H232" s="120"/>
      <c r="I232" s="111"/>
      <c r="J232" s="111"/>
      <c r="K232" s="120"/>
    </row>
    <row r="233" spans="2:11">
      <c r="B233" s="110"/>
      <c r="C233" s="120"/>
      <c r="D233" s="120"/>
      <c r="E233" s="120"/>
      <c r="F233" s="120"/>
      <c r="G233" s="120"/>
      <c r="H233" s="120"/>
      <c r="I233" s="111"/>
      <c r="J233" s="111"/>
      <c r="K233" s="120"/>
    </row>
    <row r="234" spans="2:11">
      <c r="B234" s="110"/>
      <c r="C234" s="120"/>
      <c r="D234" s="120"/>
      <c r="E234" s="120"/>
      <c r="F234" s="120"/>
      <c r="G234" s="120"/>
      <c r="H234" s="120"/>
      <c r="I234" s="111"/>
      <c r="J234" s="111"/>
      <c r="K234" s="120"/>
    </row>
    <row r="235" spans="2:11">
      <c r="B235" s="110"/>
      <c r="C235" s="120"/>
      <c r="D235" s="120"/>
      <c r="E235" s="120"/>
      <c r="F235" s="120"/>
      <c r="G235" s="120"/>
      <c r="H235" s="120"/>
      <c r="I235" s="111"/>
      <c r="J235" s="111"/>
      <c r="K235" s="120"/>
    </row>
    <row r="236" spans="2:11">
      <c r="B236" s="110"/>
      <c r="C236" s="120"/>
      <c r="D236" s="120"/>
      <c r="E236" s="120"/>
      <c r="F236" s="120"/>
      <c r="G236" s="120"/>
      <c r="H236" s="120"/>
      <c r="I236" s="111"/>
      <c r="J236" s="111"/>
      <c r="K236" s="120"/>
    </row>
    <row r="237" spans="2:11">
      <c r="B237" s="110"/>
      <c r="C237" s="120"/>
      <c r="D237" s="120"/>
      <c r="E237" s="120"/>
      <c r="F237" s="120"/>
      <c r="G237" s="120"/>
      <c r="H237" s="120"/>
      <c r="I237" s="111"/>
      <c r="J237" s="111"/>
      <c r="K237" s="120"/>
    </row>
    <row r="238" spans="2:11">
      <c r="B238" s="110"/>
      <c r="C238" s="120"/>
      <c r="D238" s="120"/>
      <c r="E238" s="120"/>
      <c r="F238" s="120"/>
      <c r="G238" s="120"/>
      <c r="H238" s="120"/>
      <c r="I238" s="111"/>
      <c r="J238" s="111"/>
      <c r="K238" s="120"/>
    </row>
    <row r="239" spans="2:11">
      <c r="B239" s="110"/>
      <c r="C239" s="120"/>
      <c r="D239" s="120"/>
      <c r="E239" s="120"/>
      <c r="F239" s="120"/>
      <c r="G239" s="120"/>
      <c r="H239" s="120"/>
      <c r="I239" s="111"/>
      <c r="J239" s="111"/>
      <c r="K239" s="120"/>
    </row>
    <row r="240" spans="2:11">
      <c r="B240" s="110"/>
      <c r="C240" s="120"/>
      <c r="D240" s="120"/>
      <c r="E240" s="120"/>
      <c r="F240" s="120"/>
      <c r="G240" s="120"/>
      <c r="H240" s="120"/>
      <c r="I240" s="111"/>
      <c r="J240" s="111"/>
      <c r="K240" s="120"/>
    </row>
    <row r="241" spans="2:11">
      <c r="B241" s="110"/>
      <c r="C241" s="120"/>
      <c r="D241" s="120"/>
      <c r="E241" s="120"/>
      <c r="F241" s="120"/>
      <c r="G241" s="120"/>
      <c r="H241" s="120"/>
      <c r="I241" s="111"/>
      <c r="J241" s="111"/>
      <c r="K241" s="120"/>
    </row>
    <row r="242" spans="2:11">
      <c r="B242" s="110"/>
      <c r="C242" s="120"/>
      <c r="D242" s="120"/>
      <c r="E242" s="120"/>
      <c r="F242" s="120"/>
      <c r="G242" s="120"/>
      <c r="H242" s="120"/>
      <c r="I242" s="111"/>
      <c r="J242" s="111"/>
      <c r="K242" s="120"/>
    </row>
    <row r="243" spans="2:11">
      <c r="B243" s="110"/>
      <c r="C243" s="120"/>
      <c r="D243" s="120"/>
      <c r="E243" s="120"/>
      <c r="F243" s="120"/>
      <c r="G243" s="120"/>
      <c r="H243" s="120"/>
      <c r="I243" s="111"/>
      <c r="J243" s="111"/>
      <c r="K243" s="120"/>
    </row>
    <row r="244" spans="2:11">
      <c r="B244" s="110"/>
      <c r="C244" s="120"/>
      <c r="D244" s="120"/>
      <c r="E244" s="120"/>
      <c r="F244" s="120"/>
      <c r="G244" s="120"/>
      <c r="H244" s="120"/>
      <c r="I244" s="111"/>
      <c r="J244" s="111"/>
      <c r="K244" s="120"/>
    </row>
    <row r="245" spans="2:11">
      <c r="B245" s="110"/>
      <c r="C245" s="120"/>
      <c r="D245" s="120"/>
      <c r="E245" s="120"/>
      <c r="F245" s="120"/>
      <c r="G245" s="120"/>
      <c r="H245" s="120"/>
      <c r="I245" s="111"/>
      <c r="J245" s="111"/>
      <c r="K245" s="120"/>
    </row>
    <row r="246" spans="2:11">
      <c r="B246" s="110"/>
      <c r="C246" s="120"/>
      <c r="D246" s="120"/>
      <c r="E246" s="120"/>
      <c r="F246" s="120"/>
      <c r="G246" s="120"/>
      <c r="H246" s="120"/>
      <c r="I246" s="111"/>
      <c r="J246" s="111"/>
      <c r="K246" s="120"/>
    </row>
    <row r="247" spans="2:11">
      <c r="B247" s="110"/>
      <c r="C247" s="120"/>
      <c r="D247" s="120"/>
      <c r="E247" s="120"/>
      <c r="F247" s="120"/>
      <c r="G247" s="120"/>
      <c r="H247" s="120"/>
      <c r="I247" s="111"/>
      <c r="J247" s="111"/>
      <c r="K247" s="120"/>
    </row>
    <row r="248" spans="2:11">
      <c r="B248" s="110"/>
      <c r="C248" s="120"/>
      <c r="D248" s="120"/>
      <c r="E248" s="120"/>
      <c r="F248" s="120"/>
      <c r="G248" s="120"/>
      <c r="H248" s="120"/>
      <c r="I248" s="111"/>
      <c r="J248" s="111"/>
      <c r="K248" s="120"/>
    </row>
    <row r="249" spans="2:11">
      <c r="B249" s="110"/>
      <c r="C249" s="120"/>
      <c r="D249" s="120"/>
      <c r="E249" s="120"/>
      <c r="F249" s="120"/>
      <c r="G249" s="120"/>
      <c r="H249" s="120"/>
      <c r="I249" s="111"/>
      <c r="J249" s="111"/>
      <c r="K249" s="120"/>
    </row>
    <row r="250" spans="2:11">
      <c r="B250" s="110"/>
      <c r="C250" s="120"/>
      <c r="D250" s="120"/>
      <c r="E250" s="120"/>
      <c r="F250" s="120"/>
      <c r="G250" s="120"/>
      <c r="H250" s="120"/>
      <c r="I250" s="111"/>
      <c r="J250" s="111"/>
      <c r="K250" s="120"/>
    </row>
    <row r="251" spans="2:11">
      <c r="B251" s="110"/>
      <c r="C251" s="120"/>
      <c r="D251" s="120"/>
      <c r="E251" s="120"/>
      <c r="F251" s="120"/>
      <c r="G251" s="120"/>
      <c r="H251" s="120"/>
      <c r="I251" s="111"/>
      <c r="J251" s="111"/>
      <c r="K251" s="120"/>
    </row>
    <row r="252" spans="2:11">
      <c r="B252" s="110"/>
      <c r="C252" s="120"/>
      <c r="D252" s="120"/>
      <c r="E252" s="120"/>
      <c r="F252" s="120"/>
      <c r="G252" s="120"/>
      <c r="H252" s="120"/>
      <c r="I252" s="111"/>
      <c r="J252" s="111"/>
      <c r="K252" s="120"/>
    </row>
    <row r="253" spans="2:11">
      <c r="B253" s="110"/>
      <c r="C253" s="120"/>
      <c r="D253" s="120"/>
      <c r="E253" s="120"/>
      <c r="F253" s="120"/>
      <c r="G253" s="120"/>
      <c r="H253" s="120"/>
      <c r="I253" s="111"/>
      <c r="J253" s="111"/>
      <c r="K253" s="120"/>
    </row>
    <row r="254" spans="2:11">
      <c r="B254" s="110"/>
      <c r="C254" s="120"/>
      <c r="D254" s="120"/>
      <c r="E254" s="120"/>
      <c r="F254" s="120"/>
      <c r="G254" s="120"/>
      <c r="H254" s="120"/>
      <c r="I254" s="111"/>
      <c r="J254" s="111"/>
      <c r="K254" s="120"/>
    </row>
    <row r="255" spans="2:11">
      <c r="B255" s="110"/>
      <c r="C255" s="120"/>
      <c r="D255" s="120"/>
      <c r="E255" s="120"/>
      <c r="F255" s="120"/>
      <c r="G255" s="120"/>
      <c r="H255" s="120"/>
      <c r="I255" s="111"/>
      <c r="J255" s="111"/>
      <c r="K255" s="120"/>
    </row>
    <row r="256" spans="2:11">
      <c r="B256" s="110"/>
      <c r="C256" s="120"/>
      <c r="D256" s="120"/>
      <c r="E256" s="120"/>
      <c r="F256" s="120"/>
      <c r="G256" s="120"/>
      <c r="H256" s="120"/>
      <c r="I256" s="111"/>
      <c r="J256" s="111"/>
      <c r="K256" s="120"/>
    </row>
    <row r="257" spans="2:11">
      <c r="B257" s="110"/>
      <c r="C257" s="120"/>
      <c r="D257" s="120"/>
      <c r="E257" s="120"/>
      <c r="F257" s="120"/>
      <c r="G257" s="120"/>
      <c r="H257" s="120"/>
      <c r="I257" s="111"/>
      <c r="J257" s="111"/>
      <c r="K257" s="120"/>
    </row>
    <row r="258" spans="2:11">
      <c r="B258" s="110"/>
      <c r="C258" s="120"/>
      <c r="D258" s="120"/>
      <c r="E258" s="120"/>
      <c r="F258" s="120"/>
      <c r="G258" s="120"/>
      <c r="H258" s="120"/>
      <c r="I258" s="111"/>
      <c r="J258" s="111"/>
      <c r="K258" s="120"/>
    </row>
    <row r="259" spans="2:11">
      <c r="B259" s="110"/>
      <c r="C259" s="120"/>
      <c r="D259" s="120"/>
      <c r="E259" s="120"/>
      <c r="F259" s="120"/>
      <c r="G259" s="120"/>
      <c r="H259" s="120"/>
      <c r="I259" s="111"/>
      <c r="J259" s="111"/>
      <c r="K259" s="120"/>
    </row>
    <row r="260" spans="2:11">
      <c r="B260" s="110"/>
      <c r="C260" s="120"/>
      <c r="D260" s="120"/>
      <c r="E260" s="120"/>
      <c r="F260" s="120"/>
      <c r="G260" s="120"/>
      <c r="H260" s="120"/>
      <c r="I260" s="111"/>
      <c r="J260" s="111"/>
      <c r="K260" s="120"/>
    </row>
    <row r="261" spans="2:11">
      <c r="B261" s="110"/>
      <c r="C261" s="120"/>
      <c r="D261" s="120"/>
      <c r="E261" s="120"/>
      <c r="F261" s="120"/>
      <c r="G261" s="120"/>
      <c r="H261" s="120"/>
      <c r="I261" s="111"/>
      <c r="J261" s="111"/>
      <c r="K261" s="120"/>
    </row>
    <row r="262" spans="2:11">
      <c r="B262" s="110"/>
      <c r="C262" s="120"/>
      <c r="D262" s="120"/>
      <c r="E262" s="120"/>
      <c r="F262" s="120"/>
      <c r="G262" s="120"/>
      <c r="H262" s="120"/>
      <c r="I262" s="111"/>
      <c r="J262" s="111"/>
      <c r="K262" s="120"/>
    </row>
    <row r="263" spans="2:11">
      <c r="B263" s="110"/>
      <c r="C263" s="120"/>
      <c r="D263" s="120"/>
      <c r="E263" s="120"/>
      <c r="F263" s="120"/>
      <c r="G263" s="120"/>
      <c r="H263" s="120"/>
      <c r="I263" s="111"/>
      <c r="J263" s="111"/>
      <c r="K263" s="120"/>
    </row>
    <row r="264" spans="2:11">
      <c r="B264" s="110"/>
      <c r="C264" s="120"/>
      <c r="D264" s="120"/>
      <c r="E264" s="120"/>
      <c r="F264" s="120"/>
      <c r="G264" s="120"/>
      <c r="H264" s="120"/>
      <c r="I264" s="111"/>
      <c r="J264" s="111"/>
      <c r="K264" s="120"/>
    </row>
    <row r="265" spans="2:11">
      <c r="B265" s="110"/>
      <c r="C265" s="120"/>
      <c r="D265" s="120"/>
      <c r="E265" s="120"/>
      <c r="F265" s="120"/>
      <c r="G265" s="120"/>
      <c r="H265" s="120"/>
      <c r="I265" s="111"/>
      <c r="J265" s="111"/>
      <c r="K265" s="120"/>
    </row>
    <row r="266" spans="2:11">
      <c r="B266" s="110"/>
      <c r="C266" s="120"/>
      <c r="D266" s="120"/>
      <c r="E266" s="120"/>
      <c r="F266" s="120"/>
      <c r="G266" s="120"/>
      <c r="H266" s="120"/>
      <c r="I266" s="111"/>
      <c r="J266" s="111"/>
      <c r="K266" s="120"/>
    </row>
    <row r="267" spans="2:11">
      <c r="B267" s="110"/>
      <c r="C267" s="120"/>
      <c r="D267" s="120"/>
      <c r="E267" s="120"/>
      <c r="F267" s="120"/>
      <c r="G267" s="120"/>
      <c r="H267" s="120"/>
      <c r="I267" s="111"/>
      <c r="J267" s="111"/>
      <c r="K267" s="120"/>
    </row>
    <row r="268" spans="2:11">
      <c r="B268" s="110"/>
      <c r="C268" s="120"/>
      <c r="D268" s="120"/>
      <c r="E268" s="120"/>
      <c r="F268" s="120"/>
      <c r="G268" s="120"/>
      <c r="H268" s="120"/>
      <c r="I268" s="111"/>
      <c r="J268" s="111"/>
      <c r="K268" s="120"/>
    </row>
    <row r="269" spans="2:11">
      <c r="B269" s="110"/>
      <c r="C269" s="120"/>
      <c r="D269" s="120"/>
      <c r="E269" s="120"/>
      <c r="F269" s="120"/>
      <c r="G269" s="120"/>
      <c r="H269" s="120"/>
      <c r="I269" s="111"/>
      <c r="J269" s="111"/>
      <c r="K269" s="120"/>
    </row>
    <row r="270" spans="2:11">
      <c r="B270" s="110"/>
      <c r="C270" s="120"/>
      <c r="D270" s="120"/>
      <c r="E270" s="120"/>
      <c r="F270" s="120"/>
      <c r="G270" s="120"/>
      <c r="H270" s="120"/>
      <c r="I270" s="111"/>
      <c r="J270" s="111"/>
      <c r="K270" s="120"/>
    </row>
    <row r="271" spans="2:11">
      <c r="B271" s="110"/>
      <c r="C271" s="120"/>
      <c r="D271" s="120"/>
      <c r="E271" s="120"/>
      <c r="F271" s="120"/>
      <c r="G271" s="120"/>
      <c r="H271" s="120"/>
      <c r="I271" s="111"/>
      <c r="J271" s="111"/>
      <c r="K271" s="120"/>
    </row>
    <row r="272" spans="2:11">
      <c r="B272" s="110"/>
      <c r="C272" s="120"/>
      <c r="D272" s="120"/>
      <c r="E272" s="120"/>
      <c r="F272" s="120"/>
      <c r="G272" s="120"/>
      <c r="H272" s="120"/>
      <c r="I272" s="111"/>
      <c r="J272" s="111"/>
      <c r="K272" s="120"/>
    </row>
    <row r="273" spans="2:11">
      <c r="B273" s="110"/>
      <c r="C273" s="120"/>
      <c r="D273" s="120"/>
      <c r="E273" s="120"/>
      <c r="F273" s="120"/>
      <c r="G273" s="120"/>
      <c r="H273" s="120"/>
      <c r="I273" s="111"/>
      <c r="J273" s="111"/>
      <c r="K273" s="120"/>
    </row>
    <row r="274" spans="2:11">
      <c r="B274" s="110"/>
      <c r="C274" s="120"/>
      <c r="D274" s="120"/>
      <c r="E274" s="120"/>
      <c r="F274" s="120"/>
      <c r="G274" s="120"/>
      <c r="H274" s="120"/>
      <c r="I274" s="111"/>
      <c r="J274" s="111"/>
      <c r="K274" s="120"/>
    </row>
    <row r="275" spans="2:11">
      <c r="B275" s="110"/>
      <c r="C275" s="120"/>
      <c r="D275" s="120"/>
      <c r="E275" s="120"/>
      <c r="F275" s="120"/>
      <c r="G275" s="120"/>
      <c r="H275" s="120"/>
      <c r="I275" s="111"/>
      <c r="J275" s="111"/>
      <c r="K275" s="120"/>
    </row>
    <row r="276" spans="2:11">
      <c r="B276" s="110"/>
      <c r="C276" s="120"/>
      <c r="D276" s="120"/>
      <c r="E276" s="120"/>
      <c r="F276" s="120"/>
      <c r="G276" s="120"/>
      <c r="H276" s="120"/>
      <c r="I276" s="111"/>
      <c r="J276" s="111"/>
      <c r="K276" s="120"/>
    </row>
    <row r="277" spans="2:11">
      <c r="B277" s="110"/>
      <c r="C277" s="120"/>
      <c r="D277" s="120"/>
      <c r="E277" s="120"/>
      <c r="F277" s="120"/>
      <c r="G277" s="120"/>
      <c r="H277" s="120"/>
      <c r="I277" s="111"/>
      <c r="J277" s="111"/>
      <c r="K277" s="120"/>
    </row>
    <row r="278" spans="2:11">
      <c r="B278" s="110"/>
      <c r="C278" s="120"/>
      <c r="D278" s="120"/>
      <c r="E278" s="120"/>
      <c r="F278" s="120"/>
      <c r="G278" s="120"/>
      <c r="H278" s="120"/>
      <c r="I278" s="111"/>
      <c r="J278" s="111"/>
      <c r="K278" s="120"/>
    </row>
    <row r="279" spans="2:11">
      <c r="B279" s="110"/>
      <c r="C279" s="120"/>
      <c r="D279" s="120"/>
      <c r="E279" s="120"/>
      <c r="F279" s="120"/>
      <c r="G279" s="120"/>
      <c r="H279" s="120"/>
      <c r="I279" s="111"/>
      <c r="J279" s="111"/>
      <c r="K279" s="120"/>
    </row>
    <row r="280" spans="2:11">
      <c r="B280" s="110"/>
      <c r="C280" s="120"/>
      <c r="D280" s="120"/>
      <c r="E280" s="120"/>
      <c r="F280" s="120"/>
      <c r="G280" s="120"/>
      <c r="H280" s="120"/>
      <c r="I280" s="111"/>
      <c r="J280" s="111"/>
      <c r="K280" s="120"/>
    </row>
    <row r="281" spans="2:11">
      <c r="B281" s="110"/>
      <c r="C281" s="120"/>
      <c r="D281" s="120"/>
      <c r="E281" s="120"/>
      <c r="F281" s="120"/>
      <c r="G281" s="120"/>
      <c r="H281" s="120"/>
      <c r="I281" s="111"/>
      <c r="J281" s="111"/>
      <c r="K281" s="120"/>
    </row>
    <row r="282" spans="2:11">
      <c r="B282" s="110"/>
      <c r="C282" s="120"/>
      <c r="D282" s="120"/>
      <c r="E282" s="120"/>
      <c r="F282" s="120"/>
      <c r="G282" s="120"/>
      <c r="H282" s="120"/>
      <c r="I282" s="111"/>
      <c r="J282" s="111"/>
      <c r="K282" s="120"/>
    </row>
    <row r="283" spans="2:11">
      <c r="B283" s="110"/>
      <c r="C283" s="120"/>
      <c r="D283" s="120"/>
      <c r="E283" s="120"/>
      <c r="F283" s="120"/>
      <c r="G283" s="120"/>
      <c r="H283" s="120"/>
      <c r="I283" s="111"/>
      <c r="J283" s="111"/>
      <c r="K283" s="120"/>
    </row>
    <row r="284" spans="2:11">
      <c r="B284" s="110"/>
      <c r="C284" s="120"/>
      <c r="D284" s="120"/>
      <c r="E284" s="120"/>
      <c r="F284" s="120"/>
      <c r="G284" s="120"/>
      <c r="H284" s="120"/>
      <c r="I284" s="111"/>
      <c r="J284" s="111"/>
      <c r="K284" s="120"/>
    </row>
    <row r="285" spans="2:11">
      <c r="B285" s="110"/>
      <c r="C285" s="120"/>
      <c r="D285" s="120"/>
      <c r="E285" s="120"/>
      <c r="F285" s="120"/>
      <c r="G285" s="120"/>
      <c r="H285" s="120"/>
      <c r="I285" s="111"/>
      <c r="J285" s="111"/>
      <c r="K285" s="120"/>
    </row>
    <row r="286" spans="2:11">
      <c r="B286" s="110"/>
      <c r="C286" s="120"/>
      <c r="D286" s="120"/>
      <c r="E286" s="120"/>
      <c r="F286" s="120"/>
      <c r="G286" s="120"/>
      <c r="H286" s="120"/>
      <c r="I286" s="111"/>
      <c r="J286" s="111"/>
      <c r="K286" s="120"/>
    </row>
    <row r="287" spans="2:11">
      <c r="B287" s="110"/>
      <c r="C287" s="120"/>
      <c r="D287" s="120"/>
      <c r="E287" s="120"/>
      <c r="F287" s="120"/>
      <c r="G287" s="120"/>
      <c r="H287" s="120"/>
      <c r="I287" s="111"/>
      <c r="J287" s="111"/>
      <c r="K287" s="120"/>
    </row>
    <row r="288" spans="2:11">
      <c r="B288" s="110"/>
      <c r="C288" s="120"/>
      <c r="D288" s="120"/>
      <c r="E288" s="120"/>
      <c r="F288" s="120"/>
      <c r="G288" s="120"/>
      <c r="H288" s="120"/>
      <c r="I288" s="111"/>
      <c r="J288" s="111"/>
      <c r="K288" s="120"/>
    </row>
    <row r="289" spans="2:11">
      <c r="B289" s="110"/>
      <c r="C289" s="120"/>
      <c r="D289" s="120"/>
      <c r="E289" s="120"/>
      <c r="F289" s="120"/>
      <c r="G289" s="120"/>
      <c r="H289" s="120"/>
      <c r="I289" s="111"/>
      <c r="J289" s="111"/>
      <c r="K289" s="120"/>
    </row>
    <row r="290" spans="2:11">
      <c r="B290" s="110"/>
      <c r="C290" s="120"/>
      <c r="D290" s="120"/>
      <c r="E290" s="120"/>
      <c r="F290" s="120"/>
      <c r="G290" s="120"/>
      <c r="H290" s="120"/>
      <c r="I290" s="111"/>
      <c r="J290" s="111"/>
      <c r="K290" s="120"/>
    </row>
    <row r="291" spans="2:11">
      <c r="B291" s="110"/>
      <c r="C291" s="120"/>
      <c r="D291" s="120"/>
      <c r="E291" s="120"/>
      <c r="F291" s="120"/>
      <c r="G291" s="120"/>
      <c r="H291" s="120"/>
      <c r="I291" s="111"/>
      <c r="J291" s="111"/>
      <c r="K291" s="120"/>
    </row>
    <row r="292" spans="2:11">
      <c r="B292" s="110"/>
      <c r="C292" s="120"/>
      <c r="D292" s="120"/>
      <c r="E292" s="120"/>
      <c r="F292" s="120"/>
      <c r="G292" s="120"/>
      <c r="H292" s="120"/>
      <c r="I292" s="111"/>
      <c r="J292" s="111"/>
      <c r="K292" s="120"/>
    </row>
    <row r="293" spans="2:11">
      <c r="B293" s="110"/>
      <c r="C293" s="120"/>
      <c r="D293" s="120"/>
      <c r="E293" s="120"/>
      <c r="F293" s="120"/>
      <c r="G293" s="120"/>
      <c r="H293" s="120"/>
      <c r="I293" s="111"/>
      <c r="J293" s="111"/>
      <c r="K293" s="120"/>
    </row>
    <row r="294" spans="2:11">
      <c r="B294" s="110"/>
      <c r="C294" s="120"/>
      <c r="D294" s="120"/>
      <c r="E294" s="120"/>
      <c r="F294" s="120"/>
      <c r="G294" s="120"/>
      <c r="H294" s="120"/>
      <c r="I294" s="111"/>
      <c r="J294" s="111"/>
      <c r="K294" s="120"/>
    </row>
    <row r="295" spans="2:11">
      <c r="B295" s="110"/>
      <c r="C295" s="120"/>
      <c r="D295" s="120"/>
      <c r="E295" s="120"/>
      <c r="F295" s="120"/>
      <c r="G295" s="120"/>
      <c r="H295" s="120"/>
      <c r="I295" s="111"/>
      <c r="J295" s="111"/>
      <c r="K295" s="120"/>
    </row>
    <row r="296" spans="2:11">
      <c r="B296" s="110"/>
      <c r="C296" s="120"/>
      <c r="D296" s="120"/>
      <c r="E296" s="120"/>
      <c r="F296" s="120"/>
      <c r="G296" s="120"/>
      <c r="H296" s="120"/>
      <c r="I296" s="111"/>
      <c r="J296" s="111"/>
      <c r="K296" s="120"/>
    </row>
    <row r="297" spans="2:11">
      <c r="B297" s="110"/>
      <c r="C297" s="120"/>
      <c r="D297" s="120"/>
      <c r="E297" s="120"/>
      <c r="F297" s="120"/>
      <c r="G297" s="120"/>
      <c r="H297" s="120"/>
      <c r="I297" s="111"/>
      <c r="J297" s="111"/>
      <c r="K297" s="120"/>
    </row>
    <row r="298" spans="2:11">
      <c r="B298" s="110"/>
      <c r="C298" s="120"/>
      <c r="D298" s="120"/>
      <c r="E298" s="120"/>
      <c r="F298" s="120"/>
      <c r="G298" s="120"/>
      <c r="H298" s="120"/>
      <c r="I298" s="111"/>
      <c r="J298" s="111"/>
      <c r="K298" s="120"/>
    </row>
    <row r="299" spans="2:11">
      <c r="B299" s="110"/>
      <c r="C299" s="120"/>
      <c r="D299" s="120"/>
      <c r="E299" s="120"/>
      <c r="F299" s="120"/>
      <c r="G299" s="120"/>
      <c r="H299" s="120"/>
      <c r="I299" s="111"/>
      <c r="J299" s="111"/>
      <c r="K299" s="120"/>
    </row>
    <row r="300" spans="2:11">
      <c r="B300" s="110"/>
      <c r="C300" s="120"/>
      <c r="D300" s="120"/>
      <c r="E300" s="120"/>
      <c r="F300" s="120"/>
      <c r="G300" s="120"/>
      <c r="H300" s="120"/>
      <c r="I300" s="111"/>
      <c r="J300" s="111"/>
      <c r="K300" s="120"/>
    </row>
    <row r="301" spans="2:11">
      <c r="B301" s="110"/>
      <c r="C301" s="120"/>
      <c r="D301" s="120"/>
      <c r="E301" s="120"/>
      <c r="F301" s="120"/>
      <c r="G301" s="120"/>
      <c r="H301" s="120"/>
      <c r="I301" s="111"/>
      <c r="J301" s="111"/>
      <c r="K301" s="120"/>
    </row>
    <row r="302" spans="2:11">
      <c r="B302" s="110"/>
      <c r="C302" s="120"/>
      <c r="D302" s="120"/>
      <c r="E302" s="120"/>
      <c r="F302" s="120"/>
      <c r="G302" s="120"/>
      <c r="H302" s="120"/>
      <c r="I302" s="111"/>
      <c r="J302" s="111"/>
      <c r="K302" s="120"/>
    </row>
    <row r="303" spans="2:11">
      <c r="B303" s="110"/>
      <c r="C303" s="120"/>
      <c r="D303" s="120"/>
      <c r="E303" s="120"/>
      <c r="F303" s="120"/>
      <c r="G303" s="120"/>
      <c r="H303" s="120"/>
      <c r="I303" s="111"/>
      <c r="J303" s="111"/>
      <c r="K303" s="120"/>
    </row>
    <row r="304" spans="2:11">
      <c r="B304" s="110"/>
      <c r="C304" s="120"/>
      <c r="D304" s="120"/>
      <c r="E304" s="120"/>
      <c r="F304" s="120"/>
      <c r="G304" s="120"/>
      <c r="H304" s="120"/>
      <c r="I304" s="111"/>
      <c r="J304" s="111"/>
      <c r="K304" s="120"/>
    </row>
    <row r="305" spans="2:11">
      <c r="B305" s="110"/>
      <c r="C305" s="120"/>
      <c r="D305" s="120"/>
      <c r="E305" s="120"/>
      <c r="F305" s="120"/>
      <c r="G305" s="120"/>
      <c r="H305" s="120"/>
      <c r="I305" s="111"/>
      <c r="J305" s="111"/>
      <c r="K305" s="120"/>
    </row>
    <row r="306" spans="2:11">
      <c r="B306" s="110"/>
      <c r="C306" s="120"/>
      <c r="D306" s="120"/>
      <c r="E306" s="120"/>
      <c r="F306" s="120"/>
      <c r="G306" s="120"/>
      <c r="H306" s="120"/>
      <c r="I306" s="111"/>
      <c r="J306" s="111"/>
      <c r="K306" s="120"/>
    </row>
    <row r="307" spans="2:11">
      <c r="B307" s="110"/>
      <c r="C307" s="120"/>
      <c r="D307" s="120"/>
      <c r="E307" s="120"/>
      <c r="F307" s="120"/>
      <c r="G307" s="120"/>
      <c r="H307" s="120"/>
      <c r="I307" s="111"/>
      <c r="J307" s="111"/>
      <c r="K307" s="120"/>
    </row>
    <row r="308" spans="2:11">
      <c r="B308" s="110"/>
      <c r="C308" s="120"/>
      <c r="D308" s="120"/>
      <c r="E308" s="120"/>
      <c r="F308" s="120"/>
      <c r="G308" s="120"/>
      <c r="H308" s="120"/>
      <c r="I308" s="111"/>
      <c r="J308" s="111"/>
      <c r="K308" s="120"/>
    </row>
    <row r="309" spans="2:11">
      <c r="B309" s="110"/>
      <c r="C309" s="120"/>
      <c r="D309" s="120"/>
      <c r="E309" s="120"/>
      <c r="F309" s="120"/>
      <c r="G309" s="120"/>
      <c r="H309" s="120"/>
      <c r="I309" s="111"/>
      <c r="J309" s="111"/>
      <c r="K309" s="120"/>
    </row>
    <row r="310" spans="2:11">
      <c r="B310" s="110"/>
      <c r="C310" s="120"/>
      <c r="D310" s="120"/>
      <c r="E310" s="120"/>
      <c r="F310" s="120"/>
      <c r="G310" s="120"/>
      <c r="H310" s="120"/>
      <c r="I310" s="111"/>
      <c r="J310" s="111"/>
      <c r="K310" s="120"/>
    </row>
    <row r="311" spans="2:11">
      <c r="B311" s="110"/>
      <c r="C311" s="120"/>
      <c r="D311" s="120"/>
      <c r="E311" s="120"/>
      <c r="F311" s="120"/>
      <c r="G311" s="120"/>
      <c r="H311" s="120"/>
      <c r="I311" s="111"/>
      <c r="J311" s="111"/>
      <c r="K311" s="120"/>
    </row>
    <row r="312" spans="2:11">
      <c r="B312" s="110"/>
      <c r="C312" s="120"/>
      <c r="D312" s="120"/>
      <c r="E312" s="120"/>
      <c r="F312" s="120"/>
      <c r="G312" s="120"/>
      <c r="H312" s="120"/>
      <c r="I312" s="111"/>
      <c r="J312" s="111"/>
      <c r="K312" s="120"/>
    </row>
    <row r="313" spans="2:11">
      <c r="B313" s="110"/>
      <c r="C313" s="120"/>
      <c r="D313" s="120"/>
      <c r="E313" s="120"/>
      <c r="F313" s="120"/>
      <c r="G313" s="120"/>
      <c r="H313" s="120"/>
      <c r="I313" s="111"/>
      <c r="J313" s="111"/>
      <c r="K313" s="120"/>
    </row>
    <row r="314" spans="2:11">
      <c r="B314" s="110"/>
      <c r="C314" s="120"/>
      <c r="D314" s="120"/>
      <c r="E314" s="120"/>
      <c r="F314" s="120"/>
      <c r="G314" s="120"/>
      <c r="H314" s="120"/>
      <c r="I314" s="111"/>
      <c r="J314" s="111"/>
      <c r="K314" s="120"/>
    </row>
    <row r="315" spans="2:11">
      <c r="B315" s="110"/>
      <c r="C315" s="120"/>
      <c r="D315" s="120"/>
      <c r="E315" s="120"/>
      <c r="F315" s="120"/>
      <c r="G315" s="120"/>
      <c r="H315" s="120"/>
      <c r="I315" s="111"/>
      <c r="J315" s="111"/>
      <c r="K315" s="120"/>
    </row>
    <row r="316" spans="2:11">
      <c r="B316" s="110"/>
      <c r="C316" s="120"/>
      <c r="D316" s="120"/>
      <c r="E316" s="120"/>
      <c r="F316" s="120"/>
      <c r="G316" s="120"/>
      <c r="H316" s="120"/>
      <c r="I316" s="111"/>
      <c r="J316" s="111"/>
      <c r="K316" s="120"/>
    </row>
    <row r="317" spans="2:11">
      <c r="B317" s="110"/>
      <c r="C317" s="120"/>
      <c r="D317" s="120"/>
      <c r="E317" s="120"/>
      <c r="F317" s="120"/>
      <c r="G317" s="120"/>
      <c r="H317" s="120"/>
      <c r="I317" s="111"/>
      <c r="J317" s="111"/>
      <c r="K317" s="120"/>
    </row>
    <row r="318" spans="2:11">
      <c r="B318" s="110"/>
      <c r="C318" s="120"/>
      <c r="D318" s="120"/>
      <c r="E318" s="120"/>
      <c r="F318" s="120"/>
      <c r="G318" s="120"/>
      <c r="H318" s="120"/>
      <c r="I318" s="111"/>
      <c r="J318" s="111"/>
      <c r="K318" s="120"/>
    </row>
    <row r="319" spans="2:11">
      <c r="B319" s="110"/>
      <c r="C319" s="120"/>
      <c r="D319" s="120"/>
      <c r="E319" s="120"/>
      <c r="F319" s="120"/>
      <c r="G319" s="120"/>
      <c r="H319" s="120"/>
      <c r="I319" s="111"/>
      <c r="J319" s="111"/>
      <c r="K319" s="120"/>
    </row>
    <row r="320" spans="2:11">
      <c r="B320" s="110"/>
      <c r="C320" s="120"/>
      <c r="D320" s="120"/>
      <c r="E320" s="120"/>
      <c r="F320" s="120"/>
      <c r="G320" s="120"/>
      <c r="H320" s="120"/>
      <c r="I320" s="111"/>
      <c r="J320" s="111"/>
      <c r="K320" s="120"/>
    </row>
    <row r="321" spans="2:11">
      <c r="B321" s="110"/>
      <c r="C321" s="120"/>
      <c r="D321" s="120"/>
      <c r="E321" s="120"/>
      <c r="F321" s="120"/>
      <c r="G321" s="120"/>
      <c r="H321" s="120"/>
      <c r="I321" s="111"/>
      <c r="J321" s="111"/>
      <c r="K321" s="120"/>
    </row>
    <row r="322" spans="2:11">
      <c r="B322" s="110"/>
      <c r="C322" s="120"/>
      <c r="D322" s="120"/>
      <c r="E322" s="120"/>
      <c r="F322" s="120"/>
      <c r="G322" s="120"/>
      <c r="H322" s="120"/>
      <c r="I322" s="111"/>
      <c r="J322" s="111"/>
      <c r="K322" s="120"/>
    </row>
    <row r="323" spans="2:11">
      <c r="B323" s="110"/>
      <c r="C323" s="120"/>
      <c r="D323" s="120"/>
      <c r="E323" s="120"/>
      <c r="F323" s="120"/>
      <c r="G323" s="120"/>
      <c r="H323" s="120"/>
      <c r="I323" s="111"/>
      <c r="J323" s="111"/>
      <c r="K323" s="120"/>
    </row>
    <row r="324" spans="2:11">
      <c r="B324" s="110"/>
      <c r="C324" s="120"/>
      <c r="D324" s="120"/>
      <c r="E324" s="120"/>
      <c r="F324" s="120"/>
      <c r="G324" s="120"/>
      <c r="H324" s="120"/>
      <c r="I324" s="111"/>
      <c r="J324" s="111"/>
      <c r="K324" s="120"/>
    </row>
    <row r="325" spans="2:11">
      <c r="B325" s="110"/>
      <c r="C325" s="120"/>
      <c r="D325" s="120"/>
      <c r="E325" s="120"/>
      <c r="F325" s="120"/>
      <c r="G325" s="120"/>
      <c r="H325" s="120"/>
      <c r="I325" s="111"/>
      <c r="J325" s="111"/>
      <c r="K325" s="120"/>
    </row>
    <row r="326" spans="2:11">
      <c r="B326" s="110"/>
      <c r="C326" s="120"/>
      <c r="D326" s="120"/>
      <c r="E326" s="120"/>
      <c r="F326" s="120"/>
      <c r="G326" s="120"/>
      <c r="H326" s="120"/>
      <c r="I326" s="111"/>
      <c r="J326" s="111"/>
      <c r="K326" s="120"/>
    </row>
    <row r="327" spans="2:11">
      <c r="B327" s="110"/>
      <c r="C327" s="120"/>
      <c r="D327" s="120"/>
      <c r="E327" s="120"/>
      <c r="F327" s="120"/>
      <c r="G327" s="120"/>
      <c r="H327" s="120"/>
      <c r="I327" s="111"/>
      <c r="J327" s="111"/>
      <c r="K327" s="120"/>
    </row>
    <row r="328" spans="2:11">
      <c r="B328" s="110"/>
      <c r="C328" s="120"/>
      <c r="D328" s="120"/>
      <c r="E328" s="120"/>
      <c r="F328" s="120"/>
      <c r="G328" s="120"/>
      <c r="H328" s="120"/>
      <c r="I328" s="111"/>
      <c r="J328" s="111"/>
      <c r="K328" s="120"/>
    </row>
    <row r="329" spans="2:11">
      <c r="B329" s="110"/>
      <c r="C329" s="120"/>
      <c r="D329" s="120"/>
      <c r="E329" s="120"/>
      <c r="F329" s="120"/>
      <c r="G329" s="120"/>
      <c r="H329" s="120"/>
      <c r="I329" s="111"/>
      <c r="J329" s="111"/>
      <c r="K329" s="120"/>
    </row>
    <row r="330" spans="2:11">
      <c r="B330" s="110"/>
      <c r="C330" s="120"/>
      <c r="D330" s="120"/>
      <c r="E330" s="120"/>
      <c r="F330" s="120"/>
      <c r="G330" s="120"/>
      <c r="H330" s="120"/>
      <c r="I330" s="111"/>
      <c r="J330" s="111"/>
      <c r="K330" s="120"/>
    </row>
    <row r="331" spans="2:11">
      <c r="B331" s="110"/>
      <c r="C331" s="120"/>
      <c r="D331" s="120"/>
      <c r="E331" s="120"/>
      <c r="F331" s="120"/>
      <c r="G331" s="120"/>
      <c r="H331" s="120"/>
      <c r="I331" s="111"/>
      <c r="J331" s="111"/>
      <c r="K331" s="120"/>
    </row>
    <row r="332" spans="2:11">
      <c r="B332" s="110"/>
      <c r="C332" s="120"/>
      <c r="D332" s="120"/>
      <c r="E332" s="120"/>
      <c r="F332" s="120"/>
      <c r="G332" s="120"/>
      <c r="H332" s="120"/>
      <c r="I332" s="111"/>
      <c r="J332" s="111"/>
      <c r="K332" s="120"/>
    </row>
    <row r="333" spans="2:11">
      <c r="B333" s="110"/>
      <c r="C333" s="120"/>
      <c r="D333" s="120"/>
      <c r="E333" s="120"/>
      <c r="F333" s="120"/>
      <c r="G333" s="120"/>
      <c r="H333" s="120"/>
      <c r="I333" s="111"/>
      <c r="J333" s="111"/>
      <c r="K333" s="120"/>
    </row>
    <row r="334" spans="2:11">
      <c r="B334" s="110"/>
      <c r="C334" s="120"/>
      <c r="D334" s="120"/>
      <c r="E334" s="120"/>
      <c r="F334" s="120"/>
      <c r="G334" s="120"/>
      <c r="H334" s="120"/>
      <c r="I334" s="111"/>
      <c r="J334" s="111"/>
      <c r="K334" s="120"/>
    </row>
    <row r="335" spans="2:11">
      <c r="B335" s="110"/>
      <c r="C335" s="120"/>
      <c r="D335" s="120"/>
      <c r="E335" s="120"/>
      <c r="F335" s="120"/>
      <c r="G335" s="120"/>
      <c r="H335" s="120"/>
      <c r="I335" s="111"/>
      <c r="J335" s="111"/>
      <c r="K335" s="120"/>
    </row>
    <row r="336" spans="2:11">
      <c r="B336" s="110"/>
      <c r="C336" s="120"/>
      <c r="D336" s="120"/>
      <c r="E336" s="120"/>
      <c r="F336" s="120"/>
      <c r="G336" s="120"/>
      <c r="H336" s="120"/>
      <c r="I336" s="111"/>
      <c r="J336" s="111"/>
      <c r="K336" s="120"/>
    </row>
    <row r="337" spans="2:11">
      <c r="B337" s="110"/>
      <c r="C337" s="120"/>
      <c r="D337" s="120"/>
      <c r="E337" s="120"/>
      <c r="F337" s="120"/>
      <c r="G337" s="120"/>
      <c r="H337" s="120"/>
      <c r="I337" s="111"/>
      <c r="J337" s="111"/>
      <c r="K337" s="120"/>
    </row>
    <row r="338" spans="2:11">
      <c r="B338" s="110"/>
      <c r="C338" s="120"/>
      <c r="D338" s="120"/>
      <c r="E338" s="120"/>
      <c r="F338" s="120"/>
      <c r="G338" s="120"/>
      <c r="H338" s="120"/>
      <c r="I338" s="111"/>
      <c r="J338" s="111"/>
      <c r="K338" s="120"/>
    </row>
    <row r="339" spans="2:11">
      <c r="B339" s="110"/>
      <c r="C339" s="120"/>
      <c r="D339" s="120"/>
      <c r="E339" s="120"/>
      <c r="F339" s="120"/>
      <c r="G339" s="120"/>
      <c r="H339" s="120"/>
      <c r="I339" s="111"/>
      <c r="J339" s="111"/>
      <c r="K339" s="120"/>
    </row>
    <row r="340" spans="2:11">
      <c r="B340" s="110"/>
      <c r="C340" s="120"/>
      <c r="D340" s="120"/>
      <c r="E340" s="120"/>
      <c r="F340" s="120"/>
      <c r="G340" s="120"/>
      <c r="H340" s="120"/>
      <c r="I340" s="111"/>
      <c r="J340" s="111"/>
      <c r="K340" s="120"/>
    </row>
    <row r="341" spans="2:11">
      <c r="B341" s="110"/>
      <c r="C341" s="120"/>
      <c r="D341" s="120"/>
      <c r="E341" s="120"/>
      <c r="F341" s="120"/>
      <c r="G341" s="120"/>
      <c r="H341" s="120"/>
      <c r="I341" s="111"/>
      <c r="J341" s="111"/>
      <c r="K341" s="120"/>
    </row>
    <row r="342" spans="2:11">
      <c r="B342" s="110"/>
      <c r="C342" s="120"/>
      <c r="D342" s="120"/>
      <c r="E342" s="120"/>
      <c r="F342" s="120"/>
      <c r="G342" s="120"/>
      <c r="H342" s="120"/>
      <c r="I342" s="111"/>
      <c r="J342" s="111"/>
      <c r="K342" s="120"/>
    </row>
    <row r="343" spans="2:11">
      <c r="B343" s="110"/>
      <c r="C343" s="120"/>
      <c r="D343" s="120"/>
      <c r="E343" s="120"/>
      <c r="F343" s="120"/>
      <c r="G343" s="120"/>
      <c r="H343" s="120"/>
      <c r="I343" s="111"/>
      <c r="J343" s="111"/>
      <c r="K343" s="120"/>
    </row>
    <row r="344" spans="2:11">
      <c r="B344" s="110"/>
      <c r="C344" s="120"/>
      <c r="D344" s="120"/>
      <c r="E344" s="120"/>
      <c r="F344" s="120"/>
      <c r="G344" s="120"/>
      <c r="H344" s="120"/>
      <c r="I344" s="111"/>
      <c r="J344" s="111"/>
      <c r="K344" s="120"/>
    </row>
    <row r="345" spans="2:11">
      <c r="B345" s="110"/>
      <c r="C345" s="120"/>
      <c r="D345" s="120"/>
      <c r="E345" s="120"/>
      <c r="F345" s="120"/>
      <c r="G345" s="120"/>
      <c r="H345" s="120"/>
      <c r="I345" s="111"/>
      <c r="J345" s="111"/>
      <c r="K345" s="120"/>
    </row>
    <row r="346" spans="2:11">
      <c r="B346" s="110"/>
      <c r="C346" s="120"/>
      <c r="D346" s="120"/>
      <c r="E346" s="120"/>
      <c r="F346" s="120"/>
      <c r="G346" s="120"/>
      <c r="H346" s="120"/>
      <c r="I346" s="111"/>
      <c r="J346" s="111"/>
      <c r="K346" s="120"/>
    </row>
    <row r="347" spans="2:11">
      <c r="B347" s="110"/>
      <c r="C347" s="120"/>
      <c r="D347" s="120"/>
      <c r="E347" s="120"/>
      <c r="F347" s="120"/>
      <c r="G347" s="120"/>
      <c r="H347" s="120"/>
      <c r="I347" s="111"/>
      <c r="J347" s="111"/>
      <c r="K347" s="120"/>
    </row>
    <row r="348" spans="2:11">
      <c r="B348" s="110"/>
      <c r="C348" s="120"/>
      <c r="D348" s="120"/>
      <c r="E348" s="120"/>
      <c r="F348" s="120"/>
      <c r="G348" s="120"/>
      <c r="H348" s="120"/>
      <c r="I348" s="111"/>
      <c r="J348" s="111"/>
      <c r="K348" s="120"/>
    </row>
    <row r="349" spans="2:11">
      <c r="B349" s="110"/>
      <c r="C349" s="120"/>
      <c r="D349" s="120"/>
      <c r="E349" s="120"/>
      <c r="F349" s="120"/>
      <c r="G349" s="120"/>
      <c r="H349" s="120"/>
      <c r="I349" s="111"/>
      <c r="J349" s="111"/>
      <c r="K349" s="120"/>
    </row>
    <row r="350" spans="2:11">
      <c r="B350" s="110"/>
      <c r="C350" s="120"/>
      <c r="D350" s="120"/>
      <c r="E350" s="120"/>
      <c r="F350" s="120"/>
      <c r="G350" s="120"/>
      <c r="H350" s="120"/>
      <c r="I350" s="111"/>
      <c r="J350" s="111"/>
      <c r="K350" s="120"/>
    </row>
    <row r="351" spans="2:11">
      <c r="B351" s="110"/>
      <c r="C351" s="120"/>
      <c r="D351" s="120"/>
      <c r="E351" s="120"/>
      <c r="F351" s="120"/>
      <c r="G351" s="120"/>
      <c r="H351" s="120"/>
      <c r="I351" s="111"/>
      <c r="J351" s="111"/>
      <c r="K351" s="120"/>
    </row>
    <row r="352" spans="2:11">
      <c r="B352" s="110"/>
      <c r="C352" s="120"/>
      <c r="D352" s="120"/>
      <c r="E352" s="120"/>
      <c r="F352" s="120"/>
      <c r="G352" s="120"/>
      <c r="H352" s="120"/>
      <c r="I352" s="111"/>
      <c r="J352" s="111"/>
      <c r="K352" s="120"/>
    </row>
    <row r="353" spans="2:11">
      <c r="B353" s="110"/>
      <c r="C353" s="120"/>
      <c r="D353" s="120"/>
      <c r="E353" s="120"/>
      <c r="F353" s="120"/>
      <c r="G353" s="120"/>
      <c r="H353" s="120"/>
      <c r="I353" s="111"/>
      <c r="J353" s="111"/>
      <c r="K353" s="120"/>
    </row>
    <row r="354" spans="2:11">
      <c r="B354" s="110"/>
      <c r="C354" s="120"/>
      <c r="D354" s="120"/>
      <c r="E354" s="120"/>
      <c r="F354" s="120"/>
      <c r="G354" s="120"/>
      <c r="H354" s="120"/>
      <c r="I354" s="111"/>
      <c r="J354" s="111"/>
      <c r="K354" s="120"/>
    </row>
    <row r="355" spans="2:11">
      <c r="B355" s="110"/>
      <c r="C355" s="120"/>
      <c r="D355" s="120"/>
      <c r="E355" s="120"/>
      <c r="F355" s="120"/>
      <c r="G355" s="120"/>
      <c r="H355" s="120"/>
      <c r="I355" s="111"/>
      <c r="J355" s="111"/>
      <c r="K355" s="120"/>
    </row>
    <row r="356" spans="2:11">
      <c r="B356" s="110"/>
      <c r="C356" s="120"/>
      <c r="D356" s="120"/>
      <c r="E356" s="120"/>
      <c r="F356" s="120"/>
      <c r="G356" s="120"/>
      <c r="H356" s="120"/>
      <c r="I356" s="111"/>
      <c r="J356" s="111"/>
      <c r="K356" s="120"/>
    </row>
    <row r="357" spans="2:11">
      <c r="B357" s="110"/>
      <c r="C357" s="120"/>
      <c r="D357" s="120"/>
      <c r="E357" s="120"/>
      <c r="F357" s="120"/>
      <c r="G357" s="120"/>
      <c r="H357" s="120"/>
      <c r="I357" s="111"/>
      <c r="J357" s="111"/>
      <c r="K357" s="120"/>
    </row>
    <row r="358" spans="2:11">
      <c r="B358" s="110"/>
      <c r="C358" s="120"/>
      <c r="D358" s="120"/>
      <c r="E358" s="120"/>
      <c r="F358" s="120"/>
      <c r="G358" s="120"/>
      <c r="H358" s="120"/>
      <c r="I358" s="111"/>
      <c r="J358" s="111"/>
      <c r="K358" s="120"/>
    </row>
    <row r="359" spans="2:11">
      <c r="B359" s="110"/>
      <c r="C359" s="120"/>
      <c r="D359" s="120"/>
      <c r="E359" s="120"/>
      <c r="F359" s="120"/>
      <c r="G359" s="120"/>
      <c r="H359" s="120"/>
      <c r="I359" s="111"/>
      <c r="J359" s="111"/>
      <c r="K359" s="120"/>
    </row>
    <row r="360" spans="2:11">
      <c r="B360" s="110"/>
      <c r="C360" s="120"/>
      <c r="D360" s="120"/>
      <c r="E360" s="120"/>
      <c r="F360" s="120"/>
      <c r="G360" s="120"/>
      <c r="H360" s="120"/>
      <c r="I360" s="111"/>
      <c r="J360" s="111"/>
      <c r="K360" s="120"/>
    </row>
    <row r="361" spans="2:11">
      <c r="B361" s="110"/>
      <c r="C361" s="120"/>
      <c r="D361" s="120"/>
      <c r="E361" s="120"/>
      <c r="F361" s="120"/>
      <c r="G361" s="120"/>
      <c r="H361" s="120"/>
      <c r="I361" s="111"/>
      <c r="J361" s="111"/>
      <c r="K361" s="120"/>
    </row>
    <row r="362" spans="2:11">
      <c r="B362" s="110"/>
      <c r="C362" s="120"/>
      <c r="D362" s="120"/>
      <c r="E362" s="120"/>
      <c r="F362" s="120"/>
      <c r="G362" s="120"/>
      <c r="H362" s="120"/>
      <c r="I362" s="111"/>
      <c r="J362" s="111"/>
      <c r="K362" s="120"/>
    </row>
    <row r="363" spans="2:11">
      <c r="B363" s="110"/>
      <c r="C363" s="120"/>
      <c r="D363" s="120"/>
      <c r="E363" s="120"/>
      <c r="F363" s="120"/>
      <c r="G363" s="120"/>
      <c r="H363" s="120"/>
      <c r="I363" s="111"/>
      <c r="J363" s="111"/>
      <c r="K363" s="120"/>
    </row>
    <row r="364" spans="2:11">
      <c r="B364" s="110"/>
      <c r="C364" s="120"/>
      <c r="D364" s="120"/>
      <c r="E364" s="120"/>
      <c r="F364" s="120"/>
      <c r="G364" s="120"/>
      <c r="H364" s="120"/>
      <c r="I364" s="111"/>
      <c r="J364" s="111"/>
      <c r="K364" s="120"/>
    </row>
    <row r="365" spans="2:11">
      <c r="B365" s="110"/>
      <c r="C365" s="120"/>
      <c r="D365" s="120"/>
      <c r="E365" s="120"/>
      <c r="F365" s="120"/>
      <c r="G365" s="120"/>
      <c r="H365" s="120"/>
      <c r="I365" s="111"/>
      <c r="J365" s="111"/>
      <c r="K365" s="120"/>
    </row>
    <row r="366" spans="2:11">
      <c r="B366" s="110"/>
      <c r="C366" s="120"/>
      <c r="D366" s="120"/>
      <c r="E366" s="120"/>
      <c r="F366" s="120"/>
      <c r="G366" s="120"/>
      <c r="H366" s="120"/>
      <c r="I366" s="111"/>
      <c r="J366" s="111"/>
      <c r="K366" s="120"/>
    </row>
    <row r="367" spans="2:11">
      <c r="B367" s="110"/>
      <c r="C367" s="120"/>
      <c r="D367" s="120"/>
      <c r="E367" s="120"/>
      <c r="F367" s="120"/>
      <c r="G367" s="120"/>
      <c r="H367" s="120"/>
      <c r="I367" s="111"/>
      <c r="J367" s="111"/>
      <c r="K367" s="120"/>
    </row>
    <row r="368" spans="2:11">
      <c r="B368" s="110"/>
      <c r="C368" s="120"/>
      <c r="D368" s="120"/>
      <c r="E368" s="120"/>
      <c r="F368" s="120"/>
      <c r="G368" s="120"/>
      <c r="H368" s="120"/>
      <c r="I368" s="111"/>
      <c r="J368" s="111"/>
      <c r="K368" s="120"/>
    </row>
    <row r="369" spans="2:11">
      <c r="B369" s="110"/>
      <c r="C369" s="120"/>
      <c r="D369" s="120"/>
      <c r="E369" s="120"/>
      <c r="F369" s="120"/>
      <c r="G369" s="120"/>
      <c r="H369" s="120"/>
      <c r="I369" s="111"/>
      <c r="J369" s="111"/>
      <c r="K369" s="120"/>
    </row>
    <row r="370" spans="2:11">
      <c r="B370" s="110"/>
      <c r="C370" s="120"/>
      <c r="D370" s="120"/>
      <c r="E370" s="120"/>
      <c r="F370" s="120"/>
      <c r="G370" s="120"/>
      <c r="H370" s="120"/>
      <c r="I370" s="111"/>
      <c r="J370" s="111"/>
      <c r="K370" s="120"/>
    </row>
    <row r="371" spans="2:11">
      <c r="B371" s="110"/>
      <c r="C371" s="120"/>
      <c r="D371" s="120"/>
      <c r="E371" s="120"/>
      <c r="F371" s="120"/>
      <c r="G371" s="120"/>
      <c r="H371" s="120"/>
      <c r="I371" s="111"/>
      <c r="J371" s="111"/>
      <c r="K371" s="120"/>
    </row>
    <row r="372" spans="2:11">
      <c r="B372" s="110"/>
      <c r="C372" s="120"/>
      <c r="D372" s="120"/>
      <c r="E372" s="120"/>
      <c r="F372" s="120"/>
      <c r="G372" s="120"/>
      <c r="H372" s="120"/>
      <c r="I372" s="111"/>
      <c r="J372" s="111"/>
      <c r="K372" s="120"/>
    </row>
    <row r="373" spans="2:11">
      <c r="B373" s="110"/>
      <c r="C373" s="120"/>
      <c r="D373" s="120"/>
      <c r="E373" s="120"/>
      <c r="F373" s="120"/>
      <c r="G373" s="120"/>
      <c r="H373" s="120"/>
      <c r="I373" s="111"/>
      <c r="J373" s="111"/>
      <c r="K373" s="120"/>
    </row>
    <row r="374" spans="2:11">
      <c r="B374" s="110"/>
      <c r="C374" s="120"/>
      <c r="D374" s="120"/>
      <c r="E374" s="120"/>
      <c r="F374" s="120"/>
      <c r="G374" s="120"/>
      <c r="H374" s="120"/>
      <c r="I374" s="111"/>
      <c r="J374" s="111"/>
      <c r="K374" s="120"/>
    </row>
    <row r="375" spans="2:11">
      <c r="B375" s="110"/>
      <c r="C375" s="120"/>
      <c r="D375" s="120"/>
      <c r="E375" s="120"/>
      <c r="F375" s="120"/>
      <c r="G375" s="120"/>
      <c r="H375" s="120"/>
      <c r="I375" s="111"/>
      <c r="J375" s="111"/>
      <c r="K375" s="120"/>
    </row>
    <row r="376" spans="2:11">
      <c r="B376" s="110"/>
      <c r="C376" s="120"/>
      <c r="D376" s="120"/>
      <c r="E376" s="120"/>
      <c r="F376" s="120"/>
      <c r="G376" s="120"/>
      <c r="H376" s="120"/>
      <c r="I376" s="111"/>
      <c r="J376" s="111"/>
      <c r="K376" s="120"/>
    </row>
    <row r="377" spans="2:11">
      <c r="B377" s="110"/>
      <c r="C377" s="120"/>
      <c r="D377" s="120"/>
      <c r="E377" s="120"/>
      <c r="F377" s="120"/>
      <c r="G377" s="120"/>
      <c r="H377" s="120"/>
      <c r="I377" s="111"/>
      <c r="J377" s="111"/>
      <c r="K377" s="120"/>
    </row>
    <row r="378" spans="2:11">
      <c r="B378" s="110"/>
      <c r="C378" s="120"/>
      <c r="D378" s="120"/>
      <c r="E378" s="120"/>
      <c r="F378" s="120"/>
      <c r="G378" s="120"/>
      <c r="H378" s="120"/>
      <c r="I378" s="111"/>
      <c r="J378" s="111"/>
      <c r="K378" s="120"/>
    </row>
    <row r="379" spans="2:11">
      <c r="B379" s="110"/>
      <c r="C379" s="120"/>
      <c r="D379" s="120"/>
      <c r="E379" s="120"/>
      <c r="F379" s="120"/>
      <c r="G379" s="120"/>
      <c r="H379" s="120"/>
      <c r="I379" s="111"/>
      <c r="J379" s="111"/>
      <c r="K379" s="120"/>
    </row>
    <row r="380" spans="2:11">
      <c r="B380" s="110"/>
      <c r="C380" s="120"/>
      <c r="D380" s="120"/>
      <c r="E380" s="120"/>
      <c r="F380" s="120"/>
      <c r="G380" s="120"/>
      <c r="H380" s="120"/>
      <c r="I380" s="111"/>
      <c r="J380" s="111"/>
      <c r="K380" s="120"/>
    </row>
    <row r="381" spans="2:11">
      <c r="B381" s="110"/>
      <c r="C381" s="120"/>
      <c r="D381" s="120"/>
      <c r="E381" s="120"/>
      <c r="F381" s="120"/>
      <c r="G381" s="120"/>
      <c r="H381" s="120"/>
      <c r="I381" s="111"/>
      <c r="J381" s="111"/>
      <c r="K381" s="120"/>
    </row>
    <row r="382" spans="2:11">
      <c r="B382" s="110"/>
      <c r="C382" s="120"/>
      <c r="D382" s="120"/>
      <c r="E382" s="120"/>
      <c r="F382" s="120"/>
      <c r="G382" s="120"/>
      <c r="H382" s="120"/>
      <c r="I382" s="111"/>
      <c r="J382" s="111"/>
      <c r="K382" s="120"/>
    </row>
    <row r="383" spans="2:11">
      <c r="B383" s="110"/>
      <c r="C383" s="120"/>
      <c r="D383" s="120"/>
      <c r="E383" s="120"/>
      <c r="F383" s="120"/>
      <c r="G383" s="120"/>
      <c r="H383" s="120"/>
      <c r="I383" s="111"/>
      <c r="J383" s="111"/>
      <c r="K383" s="120"/>
    </row>
    <row r="384" spans="2:11">
      <c r="B384" s="110"/>
      <c r="C384" s="120"/>
      <c r="D384" s="120"/>
      <c r="E384" s="120"/>
      <c r="F384" s="120"/>
      <c r="G384" s="120"/>
      <c r="H384" s="120"/>
      <c r="I384" s="111"/>
      <c r="J384" s="111"/>
      <c r="K384" s="120"/>
    </row>
    <row r="385" spans="2:11">
      <c r="B385" s="110"/>
      <c r="C385" s="120"/>
      <c r="D385" s="120"/>
      <c r="E385" s="120"/>
      <c r="F385" s="120"/>
      <c r="G385" s="120"/>
      <c r="H385" s="120"/>
      <c r="I385" s="111"/>
      <c r="J385" s="111"/>
      <c r="K385" s="120"/>
    </row>
    <row r="386" spans="2:11">
      <c r="B386" s="110"/>
      <c r="C386" s="120"/>
      <c r="D386" s="120"/>
      <c r="E386" s="120"/>
      <c r="F386" s="120"/>
      <c r="G386" s="120"/>
      <c r="H386" s="120"/>
      <c r="I386" s="111"/>
      <c r="J386" s="111"/>
      <c r="K386" s="120"/>
    </row>
    <row r="387" spans="2:11">
      <c r="B387" s="110"/>
      <c r="C387" s="120"/>
      <c r="D387" s="120"/>
      <c r="E387" s="120"/>
      <c r="F387" s="120"/>
      <c r="G387" s="120"/>
      <c r="H387" s="120"/>
      <c r="I387" s="111"/>
      <c r="J387" s="111"/>
      <c r="K387" s="120"/>
    </row>
    <row r="388" spans="2:11">
      <c r="B388" s="110"/>
      <c r="C388" s="120"/>
      <c r="D388" s="120"/>
      <c r="E388" s="120"/>
      <c r="F388" s="120"/>
      <c r="G388" s="120"/>
      <c r="H388" s="120"/>
      <c r="I388" s="111"/>
      <c r="J388" s="111"/>
      <c r="K388" s="120"/>
    </row>
    <row r="389" spans="2:11">
      <c r="B389" s="110"/>
      <c r="C389" s="120"/>
      <c r="D389" s="120"/>
      <c r="E389" s="120"/>
      <c r="F389" s="120"/>
      <c r="G389" s="120"/>
      <c r="H389" s="120"/>
      <c r="I389" s="111"/>
      <c r="J389" s="111"/>
      <c r="K389" s="120"/>
    </row>
    <row r="390" spans="2:11">
      <c r="B390" s="110"/>
      <c r="C390" s="120"/>
      <c r="D390" s="120"/>
      <c r="E390" s="120"/>
      <c r="F390" s="120"/>
      <c r="G390" s="120"/>
      <c r="H390" s="120"/>
      <c r="I390" s="111"/>
      <c r="J390" s="111"/>
      <c r="K390" s="120"/>
    </row>
    <row r="391" spans="2:11">
      <c r="B391" s="110"/>
      <c r="C391" s="120"/>
      <c r="D391" s="120"/>
      <c r="E391" s="120"/>
      <c r="F391" s="120"/>
      <c r="G391" s="120"/>
      <c r="H391" s="120"/>
      <c r="I391" s="111"/>
      <c r="J391" s="111"/>
      <c r="K391" s="120"/>
    </row>
    <row r="392" spans="2:11">
      <c r="B392" s="110"/>
      <c r="C392" s="120"/>
      <c r="D392" s="120"/>
      <c r="E392" s="120"/>
      <c r="F392" s="120"/>
      <c r="G392" s="120"/>
      <c r="H392" s="120"/>
      <c r="I392" s="111"/>
      <c r="J392" s="111"/>
      <c r="K392" s="120"/>
    </row>
    <row r="393" spans="2:11">
      <c r="B393" s="110"/>
      <c r="C393" s="120"/>
      <c r="D393" s="120"/>
      <c r="E393" s="120"/>
      <c r="F393" s="120"/>
      <c r="G393" s="120"/>
      <c r="H393" s="120"/>
      <c r="I393" s="111"/>
      <c r="J393" s="111"/>
      <c r="K393" s="120"/>
    </row>
    <row r="394" spans="2:11">
      <c r="B394" s="110"/>
      <c r="C394" s="120"/>
      <c r="D394" s="120"/>
      <c r="E394" s="120"/>
      <c r="F394" s="120"/>
      <c r="G394" s="120"/>
      <c r="H394" s="120"/>
      <c r="I394" s="111"/>
      <c r="J394" s="111"/>
      <c r="K394" s="120"/>
    </row>
    <row r="395" spans="2:11">
      <c r="B395" s="110"/>
      <c r="C395" s="120"/>
      <c r="D395" s="120"/>
      <c r="E395" s="120"/>
      <c r="F395" s="120"/>
      <c r="G395" s="120"/>
      <c r="H395" s="120"/>
      <c r="I395" s="111"/>
      <c r="J395" s="111"/>
      <c r="K395" s="120"/>
    </row>
    <row r="396" spans="2:11">
      <c r="B396" s="110"/>
      <c r="C396" s="120"/>
      <c r="D396" s="120"/>
      <c r="E396" s="120"/>
      <c r="F396" s="120"/>
      <c r="G396" s="120"/>
      <c r="H396" s="120"/>
      <c r="I396" s="111"/>
      <c r="J396" s="111"/>
      <c r="K396" s="120"/>
    </row>
    <row r="397" spans="2:11">
      <c r="B397" s="110"/>
      <c r="C397" s="120"/>
      <c r="D397" s="120"/>
      <c r="E397" s="120"/>
      <c r="F397" s="120"/>
      <c r="G397" s="120"/>
      <c r="H397" s="120"/>
      <c r="I397" s="111"/>
      <c r="J397" s="111"/>
      <c r="K397" s="120"/>
    </row>
    <row r="398" spans="2:11">
      <c r="B398" s="110"/>
      <c r="C398" s="120"/>
      <c r="D398" s="120"/>
      <c r="E398" s="120"/>
      <c r="F398" s="120"/>
      <c r="G398" s="120"/>
      <c r="H398" s="120"/>
      <c r="I398" s="111"/>
      <c r="J398" s="111"/>
      <c r="K398" s="120"/>
    </row>
    <row r="399" spans="2:11">
      <c r="B399" s="110"/>
      <c r="C399" s="120"/>
      <c r="D399" s="120"/>
      <c r="E399" s="120"/>
      <c r="F399" s="120"/>
      <c r="G399" s="120"/>
      <c r="H399" s="120"/>
      <c r="I399" s="111"/>
      <c r="J399" s="111"/>
      <c r="K399" s="120"/>
    </row>
    <row r="400" spans="2:11">
      <c r="B400" s="110"/>
      <c r="C400" s="120"/>
      <c r="D400" s="120"/>
      <c r="E400" s="120"/>
      <c r="F400" s="120"/>
      <c r="G400" s="120"/>
      <c r="H400" s="120"/>
      <c r="I400" s="111"/>
      <c r="J400" s="111"/>
      <c r="K400" s="120"/>
    </row>
    <row r="401" spans="2:11">
      <c r="B401" s="110"/>
      <c r="C401" s="120"/>
      <c r="D401" s="120"/>
      <c r="E401" s="120"/>
      <c r="F401" s="120"/>
      <c r="G401" s="120"/>
      <c r="H401" s="120"/>
      <c r="I401" s="111"/>
      <c r="J401" s="111"/>
      <c r="K401" s="120"/>
    </row>
    <row r="402" spans="2:11">
      <c r="B402" s="110"/>
      <c r="C402" s="120"/>
      <c r="D402" s="120"/>
      <c r="E402" s="120"/>
      <c r="F402" s="120"/>
      <c r="G402" s="120"/>
      <c r="H402" s="120"/>
      <c r="I402" s="111"/>
      <c r="J402" s="111"/>
      <c r="K402" s="120"/>
    </row>
    <row r="403" spans="2:11">
      <c r="B403" s="110"/>
      <c r="C403" s="120"/>
      <c r="D403" s="120"/>
      <c r="E403" s="120"/>
      <c r="F403" s="120"/>
      <c r="G403" s="120"/>
      <c r="H403" s="120"/>
      <c r="I403" s="111"/>
      <c r="J403" s="111"/>
      <c r="K403" s="120"/>
    </row>
    <row r="404" spans="2:11">
      <c r="B404" s="110"/>
      <c r="C404" s="120"/>
      <c r="D404" s="120"/>
      <c r="E404" s="120"/>
      <c r="F404" s="120"/>
      <c r="G404" s="120"/>
      <c r="H404" s="120"/>
      <c r="I404" s="111"/>
      <c r="J404" s="111"/>
      <c r="K404" s="120"/>
    </row>
    <row r="405" spans="2:11">
      <c r="B405" s="110"/>
      <c r="C405" s="120"/>
      <c r="D405" s="120"/>
      <c r="E405" s="120"/>
      <c r="F405" s="120"/>
      <c r="G405" s="120"/>
      <c r="H405" s="120"/>
      <c r="I405" s="111"/>
      <c r="J405" s="111"/>
      <c r="K405" s="120"/>
    </row>
    <row r="406" spans="2:11">
      <c r="B406" s="110"/>
      <c r="C406" s="120"/>
      <c r="D406" s="120"/>
      <c r="E406" s="120"/>
      <c r="F406" s="120"/>
      <c r="G406" s="120"/>
      <c r="H406" s="120"/>
      <c r="I406" s="111"/>
      <c r="J406" s="111"/>
      <c r="K406" s="120"/>
    </row>
    <row r="407" spans="2:11">
      <c r="B407" s="110"/>
      <c r="C407" s="120"/>
      <c r="D407" s="120"/>
      <c r="E407" s="120"/>
      <c r="F407" s="120"/>
      <c r="G407" s="120"/>
      <c r="H407" s="120"/>
      <c r="I407" s="111"/>
      <c r="J407" s="111"/>
      <c r="K407" s="120"/>
    </row>
    <row r="408" spans="2:11">
      <c r="B408" s="110"/>
      <c r="C408" s="120"/>
      <c r="D408" s="120"/>
      <c r="E408" s="120"/>
      <c r="F408" s="120"/>
      <c r="G408" s="120"/>
      <c r="H408" s="120"/>
      <c r="I408" s="111"/>
      <c r="J408" s="111"/>
      <c r="K408" s="120"/>
    </row>
    <row r="409" spans="2:11">
      <c r="B409" s="110"/>
      <c r="C409" s="120"/>
      <c r="D409" s="120"/>
      <c r="E409" s="120"/>
      <c r="F409" s="120"/>
      <c r="G409" s="120"/>
      <c r="H409" s="120"/>
      <c r="I409" s="111"/>
      <c r="J409" s="111"/>
      <c r="K409" s="120"/>
    </row>
    <row r="410" spans="2:11">
      <c r="B410" s="110"/>
      <c r="C410" s="120"/>
      <c r="D410" s="120"/>
      <c r="E410" s="120"/>
      <c r="F410" s="120"/>
      <c r="G410" s="120"/>
      <c r="H410" s="120"/>
      <c r="I410" s="111"/>
      <c r="J410" s="111"/>
      <c r="K410" s="120"/>
    </row>
    <row r="411" spans="2:11">
      <c r="B411" s="110"/>
      <c r="C411" s="120"/>
      <c r="D411" s="120"/>
      <c r="E411" s="120"/>
      <c r="F411" s="120"/>
      <c r="G411" s="120"/>
      <c r="H411" s="120"/>
      <c r="I411" s="111"/>
      <c r="J411" s="111"/>
      <c r="K411" s="120"/>
    </row>
    <row r="412" spans="2:11">
      <c r="B412" s="110"/>
      <c r="C412" s="120"/>
      <c r="D412" s="120"/>
      <c r="E412" s="120"/>
      <c r="F412" s="120"/>
      <c r="G412" s="120"/>
      <c r="H412" s="120"/>
      <c r="I412" s="111"/>
      <c r="J412" s="111"/>
      <c r="K412" s="120"/>
    </row>
    <row r="413" spans="2:11">
      <c r="B413" s="110"/>
      <c r="C413" s="120"/>
      <c r="D413" s="120"/>
      <c r="E413" s="120"/>
      <c r="F413" s="120"/>
      <c r="G413" s="120"/>
      <c r="H413" s="120"/>
      <c r="I413" s="111"/>
      <c r="J413" s="111"/>
      <c r="K413" s="120"/>
    </row>
    <row r="414" spans="2:11">
      <c r="B414" s="110"/>
      <c r="C414" s="120"/>
      <c r="D414" s="120"/>
      <c r="E414" s="120"/>
      <c r="F414" s="120"/>
      <c r="G414" s="120"/>
      <c r="H414" s="120"/>
      <c r="I414" s="111"/>
      <c r="J414" s="111"/>
      <c r="K414" s="120"/>
    </row>
    <row r="415" spans="2:11">
      <c r="B415" s="110"/>
      <c r="C415" s="120"/>
      <c r="D415" s="120"/>
      <c r="E415" s="120"/>
      <c r="F415" s="120"/>
      <c r="G415" s="120"/>
      <c r="H415" s="120"/>
      <c r="I415" s="111"/>
      <c r="J415" s="111"/>
      <c r="K415" s="120"/>
    </row>
    <row r="416" spans="2:11">
      <c r="B416" s="110"/>
      <c r="C416" s="120"/>
      <c r="D416" s="120"/>
      <c r="E416" s="120"/>
      <c r="F416" s="120"/>
      <c r="G416" s="120"/>
      <c r="H416" s="120"/>
      <c r="I416" s="111"/>
      <c r="J416" s="111"/>
      <c r="K416" s="120"/>
    </row>
    <row r="417" spans="2:11">
      <c r="B417" s="110"/>
      <c r="C417" s="120"/>
      <c r="D417" s="120"/>
      <c r="E417" s="120"/>
      <c r="F417" s="120"/>
      <c r="G417" s="120"/>
      <c r="H417" s="120"/>
      <c r="I417" s="111"/>
      <c r="J417" s="111"/>
      <c r="K417" s="120"/>
    </row>
    <row r="418" spans="2:11">
      <c r="B418" s="110"/>
      <c r="C418" s="120"/>
      <c r="D418" s="120"/>
      <c r="E418" s="120"/>
      <c r="F418" s="120"/>
      <c r="G418" s="120"/>
      <c r="H418" s="120"/>
      <c r="I418" s="111"/>
      <c r="J418" s="111"/>
      <c r="K418" s="120"/>
    </row>
    <row r="419" spans="2:11">
      <c r="B419" s="110"/>
      <c r="C419" s="120"/>
      <c r="D419" s="120"/>
      <c r="E419" s="120"/>
      <c r="F419" s="120"/>
      <c r="G419" s="120"/>
      <c r="H419" s="120"/>
      <c r="I419" s="111"/>
      <c r="J419" s="111"/>
      <c r="K419" s="120"/>
    </row>
    <row r="420" spans="2:11">
      <c r="B420" s="110"/>
      <c r="C420" s="120"/>
      <c r="D420" s="120"/>
      <c r="E420" s="120"/>
      <c r="F420" s="120"/>
      <c r="G420" s="120"/>
      <c r="H420" s="120"/>
      <c r="I420" s="111"/>
      <c r="J420" s="111"/>
      <c r="K420" s="120"/>
    </row>
    <row r="421" spans="2:11">
      <c r="B421" s="110"/>
      <c r="C421" s="120"/>
      <c r="D421" s="120"/>
      <c r="E421" s="120"/>
      <c r="F421" s="120"/>
      <c r="G421" s="120"/>
      <c r="H421" s="120"/>
      <c r="I421" s="111"/>
      <c r="J421" s="111"/>
      <c r="K421" s="120"/>
    </row>
    <row r="422" spans="2:11">
      <c r="B422" s="110"/>
      <c r="C422" s="120"/>
      <c r="D422" s="120"/>
      <c r="E422" s="120"/>
      <c r="F422" s="120"/>
      <c r="G422" s="120"/>
      <c r="H422" s="120"/>
      <c r="I422" s="111"/>
      <c r="J422" s="111"/>
      <c r="K422" s="120"/>
    </row>
    <row r="423" spans="2:11">
      <c r="B423" s="110"/>
      <c r="C423" s="120"/>
      <c r="D423" s="120"/>
      <c r="E423" s="120"/>
      <c r="F423" s="120"/>
      <c r="G423" s="120"/>
      <c r="H423" s="120"/>
      <c r="I423" s="111"/>
      <c r="J423" s="111"/>
      <c r="K423" s="120"/>
    </row>
    <row r="424" spans="2:11">
      <c r="B424" s="110"/>
      <c r="C424" s="120"/>
      <c r="D424" s="120"/>
      <c r="E424" s="120"/>
      <c r="F424" s="120"/>
      <c r="G424" s="120"/>
      <c r="H424" s="120"/>
      <c r="I424" s="111"/>
      <c r="J424" s="111"/>
      <c r="K424" s="120"/>
    </row>
    <row r="425" spans="2:11">
      <c r="B425" s="110"/>
      <c r="C425" s="120"/>
      <c r="D425" s="120"/>
      <c r="E425" s="120"/>
      <c r="F425" s="120"/>
      <c r="G425" s="120"/>
      <c r="H425" s="120"/>
      <c r="I425" s="111"/>
      <c r="J425" s="111"/>
      <c r="K425" s="120"/>
    </row>
    <row r="426" spans="2:11">
      <c r="B426" s="110"/>
      <c r="C426" s="120"/>
      <c r="D426" s="120"/>
      <c r="E426" s="120"/>
      <c r="F426" s="120"/>
      <c r="G426" s="120"/>
      <c r="H426" s="120"/>
      <c r="I426" s="111"/>
      <c r="J426" s="111"/>
      <c r="K426" s="120"/>
    </row>
    <row r="427" spans="2:11">
      <c r="B427" s="110"/>
      <c r="C427" s="120"/>
      <c r="D427" s="120"/>
      <c r="E427" s="120"/>
      <c r="F427" s="120"/>
      <c r="G427" s="120"/>
      <c r="H427" s="120"/>
      <c r="I427" s="111"/>
      <c r="J427" s="111"/>
      <c r="K427" s="120"/>
    </row>
    <row r="428" spans="2:11">
      <c r="B428" s="110"/>
      <c r="C428" s="120"/>
      <c r="D428" s="120"/>
      <c r="E428" s="120"/>
      <c r="F428" s="120"/>
      <c r="G428" s="120"/>
      <c r="H428" s="120"/>
      <c r="I428" s="111"/>
      <c r="J428" s="111"/>
      <c r="K428" s="120"/>
    </row>
    <row r="429" spans="2:11">
      <c r="B429" s="110"/>
      <c r="C429" s="120"/>
      <c r="D429" s="120"/>
      <c r="E429" s="120"/>
      <c r="F429" s="120"/>
      <c r="G429" s="120"/>
      <c r="H429" s="120"/>
      <c r="I429" s="111"/>
      <c r="J429" s="111"/>
      <c r="K429" s="120"/>
    </row>
    <row r="430" spans="2:11">
      <c r="B430" s="110"/>
      <c r="C430" s="120"/>
      <c r="D430" s="120"/>
      <c r="E430" s="120"/>
      <c r="F430" s="120"/>
      <c r="G430" s="120"/>
      <c r="H430" s="120"/>
      <c r="I430" s="111"/>
      <c r="J430" s="111"/>
      <c r="K430" s="120"/>
    </row>
    <row r="431" spans="2:11">
      <c r="B431" s="110"/>
      <c r="C431" s="120"/>
      <c r="D431" s="120"/>
      <c r="E431" s="120"/>
      <c r="F431" s="120"/>
      <c r="G431" s="120"/>
      <c r="H431" s="120"/>
      <c r="I431" s="111"/>
      <c r="J431" s="111"/>
      <c r="K431" s="120"/>
    </row>
    <row r="432" spans="2:11">
      <c r="B432" s="110"/>
      <c r="C432" s="120"/>
      <c r="D432" s="120"/>
      <c r="E432" s="120"/>
      <c r="F432" s="120"/>
      <c r="G432" s="120"/>
      <c r="H432" s="120"/>
      <c r="I432" s="111"/>
      <c r="J432" s="111"/>
      <c r="K432" s="120"/>
    </row>
    <row r="433" spans="2:11">
      <c r="B433" s="110"/>
      <c r="C433" s="120"/>
      <c r="D433" s="120"/>
      <c r="E433" s="120"/>
      <c r="F433" s="120"/>
      <c r="G433" s="120"/>
      <c r="H433" s="120"/>
      <c r="I433" s="111"/>
      <c r="J433" s="111"/>
      <c r="K433" s="120"/>
    </row>
    <row r="434" spans="2:11">
      <c r="B434" s="110"/>
      <c r="C434" s="120"/>
      <c r="D434" s="120"/>
      <c r="E434" s="120"/>
      <c r="F434" s="120"/>
      <c r="G434" s="120"/>
      <c r="H434" s="120"/>
      <c r="I434" s="111"/>
      <c r="J434" s="111"/>
      <c r="K434" s="120"/>
    </row>
    <row r="435" spans="2:11">
      <c r="B435" s="110"/>
      <c r="C435" s="120"/>
      <c r="D435" s="120"/>
      <c r="E435" s="120"/>
      <c r="F435" s="120"/>
      <c r="G435" s="120"/>
      <c r="H435" s="120"/>
      <c r="I435" s="111"/>
      <c r="J435" s="111"/>
      <c r="K435" s="120"/>
    </row>
    <row r="436" spans="2:11">
      <c r="B436" s="110"/>
      <c r="C436" s="120"/>
      <c r="D436" s="120"/>
      <c r="E436" s="120"/>
      <c r="F436" s="120"/>
      <c r="G436" s="120"/>
      <c r="H436" s="120"/>
      <c r="I436" s="111"/>
      <c r="J436" s="111"/>
      <c r="K436" s="120"/>
    </row>
    <row r="437" spans="2:11">
      <c r="B437" s="110"/>
      <c r="C437" s="120"/>
      <c r="D437" s="120"/>
      <c r="E437" s="120"/>
      <c r="F437" s="120"/>
      <c r="G437" s="120"/>
      <c r="H437" s="120"/>
      <c r="I437" s="111"/>
      <c r="J437" s="111"/>
      <c r="K437" s="120"/>
    </row>
    <row r="438" spans="2:11">
      <c r="B438" s="110"/>
      <c r="C438" s="120"/>
      <c r="D438" s="120"/>
      <c r="E438" s="120"/>
      <c r="F438" s="120"/>
      <c r="G438" s="120"/>
      <c r="H438" s="120"/>
      <c r="I438" s="111"/>
      <c r="J438" s="111"/>
      <c r="K438" s="120"/>
    </row>
    <row r="439" spans="2:11">
      <c r="B439" s="110"/>
      <c r="C439" s="120"/>
      <c r="D439" s="120"/>
      <c r="E439" s="120"/>
      <c r="F439" s="120"/>
      <c r="G439" s="120"/>
      <c r="H439" s="120"/>
      <c r="I439" s="111"/>
      <c r="J439" s="111"/>
      <c r="K439" s="120"/>
    </row>
    <row r="440" spans="2:11">
      <c r="B440" s="110"/>
      <c r="C440" s="120"/>
      <c r="D440" s="120"/>
      <c r="E440" s="120"/>
      <c r="F440" s="120"/>
      <c r="G440" s="120"/>
      <c r="H440" s="120"/>
      <c r="I440" s="111"/>
      <c r="J440" s="111"/>
      <c r="K440" s="120"/>
    </row>
    <row r="441" spans="2:11">
      <c r="B441" s="110"/>
      <c r="C441" s="120"/>
      <c r="D441" s="120"/>
      <c r="E441" s="120"/>
      <c r="F441" s="120"/>
      <c r="G441" s="120"/>
      <c r="H441" s="120"/>
      <c r="I441" s="111"/>
      <c r="J441" s="111"/>
      <c r="K441" s="120"/>
    </row>
    <row r="442" spans="2:11">
      <c r="B442" s="110"/>
      <c r="C442" s="120"/>
      <c r="D442" s="120"/>
      <c r="E442" s="120"/>
      <c r="F442" s="120"/>
      <c r="G442" s="120"/>
      <c r="H442" s="120"/>
      <c r="I442" s="111"/>
      <c r="J442" s="111"/>
      <c r="K442" s="120"/>
    </row>
    <row r="443" spans="2:11">
      <c r="B443" s="110"/>
      <c r="C443" s="120"/>
      <c r="D443" s="120"/>
      <c r="E443" s="120"/>
      <c r="F443" s="120"/>
      <c r="G443" s="120"/>
      <c r="H443" s="120"/>
      <c r="I443" s="111"/>
      <c r="J443" s="111"/>
      <c r="K443" s="120"/>
    </row>
    <row r="444" spans="2:11">
      <c r="B444" s="110"/>
      <c r="C444" s="120"/>
      <c r="D444" s="120"/>
      <c r="E444" s="120"/>
      <c r="F444" s="120"/>
      <c r="G444" s="120"/>
      <c r="H444" s="120"/>
      <c r="I444" s="111"/>
      <c r="J444" s="111"/>
      <c r="K444" s="120"/>
    </row>
    <row r="445" spans="2:11">
      <c r="B445" s="110"/>
      <c r="C445" s="120"/>
      <c r="D445" s="120"/>
      <c r="E445" s="120"/>
      <c r="F445" s="120"/>
      <c r="G445" s="120"/>
      <c r="H445" s="120"/>
      <c r="I445" s="111"/>
      <c r="J445" s="111"/>
      <c r="K445" s="120"/>
    </row>
    <row r="446" spans="2:11">
      <c r="B446" s="110"/>
      <c r="C446" s="120"/>
      <c r="D446" s="120"/>
      <c r="E446" s="120"/>
      <c r="F446" s="120"/>
      <c r="G446" s="120"/>
      <c r="H446" s="120"/>
      <c r="I446" s="111"/>
      <c r="J446" s="111"/>
      <c r="K446" s="120"/>
    </row>
    <row r="447" spans="2:11">
      <c r="B447" s="110"/>
      <c r="C447" s="120"/>
      <c r="D447" s="120"/>
      <c r="E447" s="120"/>
      <c r="F447" s="120"/>
      <c r="G447" s="120"/>
      <c r="H447" s="120"/>
      <c r="I447" s="111"/>
      <c r="J447" s="111"/>
      <c r="K447" s="120"/>
    </row>
    <row r="448" spans="2:11">
      <c r="B448" s="110"/>
      <c r="C448" s="120"/>
      <c r="D448" s="120"/>
      <c r="E448" s="120"/>
      <c r="F448" s="120"/>
      <c r="G448" s="120"/>
      <c r="H448" s="120"/>
      <c r="I448" s="111"/>
      <c r="J448" s="111"/>
      <c r="K448" s="120"/>
    </row>
    <row r="449" spans="2:11">
      <c r="B449" s="110"/>
      <c r="C449" s="120"/>
      <c r="D449" s="120"/>
      <c r="E449" s="120"/>
      <c r="F449" s="120"/>
      <c r="G449" s="120"/>
      <c r="H449" s="120"/>
      <c r="I449" s="111"/>
      <c r="J449" s="111"/>
      <c r="K449" s="120"/>
    </row>
    <row r="450" spans="2:11">
      <c r="B450" s="110"/>
      <c r="C450" s="120"/>
      <c r="D450" s="120"/>
      <c r="E450" s="120"/>
      <c r="F450" s="120"/>
      <c r="G450" s="120"/>
      <c r="H450" s="120"/>
      <c r="I450" s="111"/>
      <c r="J450" s="111"/>
      <c r="K450" s="120"/>
    </row>
    <row r="451" spans="2:11">
      <c r="B451" s="110"/>
      <c r="C451" s="120"/>
      <c r="D451" s="120"/>
      <c r="E451" s="120"/>
      <c r="F451" s="120"/>
      <c r="G451" s="120"/>
      <c r="H451" s="120"/>
      <c r="I451" s="111"/>
      <c r="J451" s="111"/>
      <c r="K451" s="120"/>
    </row>
    <row r="452" spans="2:11">
      <c r="B452" s="110"/>
      <c r="C452" s="120"/>
      <c r="D452" s="120"/>
      <c r="E452" s="120"/>
      <c r="F452" s="120"/>
      <c r="G452" s="120"/>
      <c r="H452" s="120"/>
      <c r="I452" s="111"/>
      <c r="J452" s="111"/>
      <c r="K452" s="120"/>
    </row>
    <row r="453" spans="2:11">
      <c r="B453" s="110"/>
      <c r="C453" s="120"/>
      <c r="D453" s="120"/>
      <c r="E453" s="120"/>
      <c r="F453" s="120"/>
      <c r="G453" s="120"/>
      <c r="H453" s="120"/>
      <c r="I453" s="111"/>
      <c r="J453" s="111"/>
      <c r="K453" s="120"/>
    </row>
    <row r="454" spans="2:11">
      <c r="B454" s="110"/>
      <c r="C454" s="120"/>
      <c r="D454" s="120"/>
      <c r="E454" s="120"/>
      <c r="F454" s="120"/>
      <c r="G454" s="120"/>
      <c r="H454" s="120"/>
      <c r="I454" s="111"/>
      <c r="J454" s="111"/>
      <c r="K454" s="120"/>
    </row>
    <row r="455" spans="2:11">
      <c r="B455" s="110"/>
      <c r="C455" s="120"/>
      <c r="D455" s="120"/>
      <c r="E455" s="120"/>
      <c r="F455" s="120"/>
      <c r="G455" s="120"/>
      <c r="H455" s="120"/>
      <c r="I455" s="111"/>
      <c r="J455" s="111"/>
      <c r="K455" s="120"/>
    </row>
    <row r="456" spans="2:11">
      <c r="B456" s="110"/>
      <c r="C456" s="120"/>
      <c r="D456" s="120"/>
      <c r="E456" s="120"/>
      <c r="F456" s="120"/>
      <c r="G456" s="120"/>
      <c r="H456" s="120"/>
      <c r="I456" s="111"/>
      <c r="J456" s="111"/>
      <c r="K456" s="120"/>
    </row>
    <row r="457" spans="2:11">
      <c r="B457" s="110"/>
      <c r="C457" s="120"/>
      <c r="D457" s="120"/>
      <c r="E457" s="120"/>
      <c r="F457" s="120"/>
      <c r="G457" s="120"/>
      <c r="H457" s="120"/>
      <c r="I457" s="111"/>
      <c r="J457" s="111"/>
      <c r="K457" s="120"/>
    </row>
    <row r="458" spans="2:11">
      <c r="B458" s="110"/>
      <c r="C458" s="120"/>
      <c r="D458" s="120"/>
      <c r="E458" s="120"/>
      <c r="F458" s="120"/>
      <c r="G458" s="120"/>
      <c r="H458" s="120"/>
      <c r="I458" s="111"/>
      <c r="J458" s="111"/>
      <c r="K458" s="120"/>
    </row>
    <row r="459" spans="2:11">
      <c r="B459" s="110"/>
      <c r="C459" s="120"/>
      <c r="D459" s="120"/>
      <c r="E459" s="120"/>
      <c r="F459" s="120"/>
      <c r="G459" s="120"/>
      <c r="H459" s="120"/>
      <c r="I459" s="111"/>
      <c r="J459" s="111"/>
      <c r="K459" s="120"/>
    </row>
    <row r="460" spans="2:11">
      <c r="B460" s="110"/>
      <c r="C460" s="120"/>
      <c r="D460" s="120"/>
      <c r="E460" s="120"/>
      <c r="F460" s="120"/>
      <c r="G460" s="120"/>
      <c r="H460" s="120"/>
      <c r="I460" s="111"/>
      <c r="J460" s="111"/>
      <c r="K460" s="120"/>
    </row>
    <row r="461" spans="2:11">
      <c r="B461" s="110"/>
      <c r="C461" s="120"/>
      <c r="D461" s="120"/>
      <c r="E461" s="120"/>
      <c r="F461" s="120"/>
      <c r="G461" s="120"/>
      <c r="H461" s="120"/>
      <c r="I461" s="111"/>
      <c r="J461" s="111"/>
      <c r="K461" s="120"/>
    </row>
    <row r="462" spans="2:11">
      <c r="B462" s="110"/>
      <c r="C462" s="120"/>
      <c r="D462" s="120"/>
      <c r="E462" s="120"/>
      <c r="F462" s="120"/>
      <c r="G462" s="120"/>
      <c r="H462" s="120"/>
      <c r="I462" s="111"/>
      <c r="J462" s="111"/>
      <c r="K462" s="120"/>
    </row>
    <row r="463" spans="2:11">
      <c r="B463" s="110"/>
      <c r="C463" s="120"/>
      <c r="D463" s="120"/>
      <c r="E463" s="120"/>
      <c r="F463" s="120"/>
      <c r="G463" s="120"/>
      <c r="H463" s="120"/>
      <c r="I463" s="111"/>
      <c r="J463" s="111"/>
      <c r="K463" s="120"/>
    </row>
    <row r="464" spans="2:11">
      <c r="B464" s="110"/>
      <c r="C464" s="120"/>
      <c r="D464" s="120"/>
      <c r="E464" s="120"/>
      <c r="F464" s="120"/>
      <c r="G464" s="120"/>
      <c r="H464" s="120"/>
      <c r="I464" s="111"/>
      <c r="J464" s="111"/>
      <c r="K464" s="120"/>
    </row>
    <row r="465" spans="2:11">
      <c r="B465" s="110"/>
      <c r="C465" s="120"/>
      <c r="D465" s="120"/>
      <c r="E465" s="120"/>
      <c r="F465" s="120"/>
      <c r="G465" s="120"/>
      <c r="H465" s="120"/>
      <c r="I465" s="111"/>
      <c r="J465" s="111"/>
      <c r="K465" s="120"/>
    </row>
    <row r="466" spans="2:11">
      <c r="B466" s="110"/>
      <c r="C466" s="120"/>
      <c r="D466" s="120"/>
      <c r="E466" s="120"/>
      <c r="F466" s="120"/>
      <c r="G466" s="120"/>
      <c r="H466" s="120"/>
      <c r="I466" s="111"/>
      <c r="J466" s="111"/>
      <c r="K466" s="120"/>
    </row>
    <row r="467" spans="2:11">
      <c r="B467" s="110"/>
      <c r="C467" s="120"/>
      <c r="D467" s="120"/>
      <c r="E467" s="120"/>
      <c r="F467" s="120"/>
      <c r="G467" s="120"/>
      <c r="H467" s="120"/>
      <c r="I467" s="111"/>
      <c r="J467" s="111"/>
      <c r="K467" s="120"/>
    </row>
    <row r="468" spans="2:11">
      <c r="B468" s="110"/>
      <c r="C468" s="120"/>
      <c r="D468" s="120"/>
      <c r="E468" s="120"/>
      <c r="F468" s="120"/>
      <c r="G468" s="120"/>
      <c r="H468" s="120"/>
      <c r="I468" s="111"/>
      <c r="J468" s="111"/>
      <c r="K468" s="120"/>
    </row>
    <row r="469" spans="2:11">
      <c r="B469" s="110"/>
      <c r="C469" s="120"/>
      <c r="D469" s="120"/>
      <c r="E469" s="120"/>
      <c r="F469" s="120"/>
      <c r="G469" s="120"/>
      <c r="H469" s="120"/>
      <c r="I469" s="111"/>
      <c r="J469" s="111"/>
      <c r="K469" s="120"/>
    </row>
    <row r="470" spans="2:11">
      <c r="B470" s="110"/>
      <c r="C470" s="120"/>
      <c r="D470" s="120"/>
      <c r="E470" s="120"/>
      <c r="F470" s="120"/>
      <c r="G470" s="120"/>
      <c r="H470" s="120"/>
      <c r="I470" s="111"/>
      <c r="J470" s="111"/>
      <c r="K470" s="120"/>
    </row>
    <row r="471" spans="2:11">
      <c r="B471" s="110"/>
      <c r="C471" s="120"/>
      <c r="D471" s="120"/>
      <c r="E471" s="120"/>
      <c r="F471" s="120"/>
      <c r="G471" s="120"/>
      <c r="H471" s="120"/>
      <c r="I471" s="111"/>
      <c r="J471" s="111"/>
      <c r="K471" s="120"/>
    </row>
    <row r="472" spans="2:11">
      <c r="B472" s="110"/>
      <c r="C472" s="120"/>
      <c r="D472" s="120"/>
      <c r="E472" s="120"/>
      <c r="F472" s="120"/>
      <c r="G472" s="120"/>
      <c r="H472" s="120"/>
      <c r="I472" s="111"/>
      <c r="J472" s="111"/>
      <c r="K472" s="120"/>
    </row>
    <row r="473" spans="2:11">
      <c r="B473" s="110"/>
      <c r="C473" s="120"/>
      <c r="D473" s="120"/>
      <c r="E473" s="120"/>
      <c r="F473" s="120"/>
      <c r="G473" s="120"/>
      <c r="H473" s="120"/>
      <c r="I473" s="111"/>
      <c r="J473" s="111"/>
      <c r="K473" s="120"/>
    </row>
    <row r="474" spans="2:11">
      <c r="B474" s="110"/>
      <c r="C474" s="120"/>
      <c r="D474" s="120"/>
      <c r="E474" s="120"/>
      <c r="F474" s="120"/>
      <c r="G474" s="120"/>
      <c r="H474" s="120"/>
      <c r="I474" s="111"/>
      <c r="J474" s="111"/>
      <c r="K474" s="120"/>
    </row>
    <row r="475" spans="2:11">
      <c r="B475" s="110"/>
      <c r="C475" s="120"/>
      <c r="D475" s="120"/>
      <c r="E475" s="120"/>
      <c r="F475" s="120"/>
      <c r="G475" s="120"/>
      <c r="H475" s="120"/>
      <c r="I475" s="111"/>
      <c r="J475" s="111"/>
      <c r="K475" s="120"/>
    </row>
    <row r="476" spans="2:11">
      <c r="B476" s="110"/>
      <c r="C476" s="120"/>
      <c r="D476" s="120"/>
      <c r="E476" s="120"/>
      <c r="F476" s="120"/>
      <c r="G476" s="120"/>
      <c r="H476" s="120"/>
      <c r="I476" s="111"/>
      <c r="J476" s="111"/>
      <c r="K476" s="120"/>
    </row>
    <row r="477" spans="2:11">
      <c r="B477" s="110"/>
      <c r="C477" s="120"/>
      <c r="D477" s="120"/>
      <c r="E477" s="120"/>
      <c r="F477" s="120"/>
      <c r="G477" s="120"/>
      <c r="H477" s="120"/>
      <c r="I477" s="111"/>
      <c r="J477" s="111"/>
      <c r="K477" s="120"/>
    </row>
    <row r="478" spans="2:11">
      <c r="B478" s="110"/>
      <c r="C478" s="120"/>
      <c r="D478" s="120"/>
      <c r="E478" s="120"/>
      <c r="F478" s="120"/>
      <c r="G478" s="120"/>
      <c r="H478" s="120"/>
      <c r="I478" s="111"/>
      <c r="J478" s="111"/>
      <c r="K478" s="120"/>
    </row>
    <row r="479" spans="2:11">
      <c r="B479" s="110"/>
      <c r="C479" s="120"/>
      <c r="D479" s="120"/>
      <c r="E479" s="120"/>
      <c r="F479" s="120"/>
      <c r="G479" s="120"/>
      <c r="H479" s="120"/>
      <c r="I479" s="111"/>
      <c r="J479" s="111"/>
      <c r="K479" s="120"/>
    </row>
    <row r="480" spans="2:11">
      <c r="B480" s="110"/>
      <c r="C480" s="120"/>
      <c r="D480" s="120"/>
      <c r="E480" s="120"/>
      <c r="F480" s="120"/>
      <c r="G480" s="120"/>
      <c r="H480" s="120"/>
      <c r="I480" s="111"/>
      <c r="J480" s="111"/>
      <c r="K480" s="120"/>
    </row>
    <row r="481" spans="2:11">
      <c r="B481" s="110"/>
      <c r="C481" s="120"/>
      <c r="D481" s="120"/>
      <c r="E481" s="120"/>
      <c r="F481" s="120"/>
      <c r="G481" s="120"/>
      <c r="H481" s="120"/>
      <c r="I481" s="111"/>
      <c r="J481" s="111"/>
      <c r="K481" s="120"/>
    </row>
    <row r="482" spans="2:11">
      <c r="B482" s="110"/>
      <c r="C482" s="120"/>
      <c r="D482" s="120"/>
      <c r="E482" s="120"/>
      <c r="F482" s="120"/>
      <c r="G482" s="120"/>
      <c r="H482" s="120"/>
      <c r="I482" s="111"/>
      <c r="J482" s="111"/>
      <c r="K482" s="120"/>
    </row>
    <row r="483" spans="2:11">
      <c r="B483" s="110"/>
      <c r="C483" s="120"/>
      <c r="D483" s="120"/>
      <c r="E483" s="120"/>
      <c r="F483" s="120"/>
      <c r="G483" s="120"/>
      <c r="H483" s="120"/>
      <c r="I483" s="111"/>
      <c r="J483" s="111"/>
      <c r="K483" s="120"/>
    </row>
    <row r="484" spans="2:11">
      <c r="B484" s="110"/>
      <c r="C484" s="120"/>
      <c r="D484" s="120"/>
      <c r="E484" s="120"/>
      <c r="F484" s="120"/>
      <c r="G484" s="120"/>
      <c r="H484" s="120"/>
      <c r="I484" s="111"/>
      <c r="J484" s="111"/>
      <c r="K484" s="120"/>
    </row>
    <row r="485" spans="2:11">
      <c r="B485" s="110"/>
      <c r="C485" s="120"/>
      <c r="D485" s="120"/>
      <c r="E485" s="120"/>
      <c r="F485" s="120"/>
      <c r="G485" s="120"/>
      <c r="H485" s="120"/>
      <c r="I485" s="111"/>
      <c r="J485" s="111"/>
      <c r="K485" s="120"/>
    </row>
    <row r="486" spans="2:11">
      <c r="B486" s="110"/>
      <c r="C486" s="120"/>
      <c r="D486" s="120"/>
      <c r="E486" s="120"/>
      <c r="F486" s="120"/>
      <c r="G486" s="120"/>
      <c r="H486" s="120"/>
      <c r="I486" s="111"/>
      <c r="J486" s="111"/>
      <c r="K486" s="120"/>
    </row>
    <row r="487" spans="2:11">
      <c r="B487" s="110"/>
      <c r="C487" s="120"/>
      <c r="D487" s="120"/>
      <c r="E487" s="120"/>
      <c r="F487" s="120"/>
      <c r="G487" s="120"/>
      <c r="H487" s="120"/>
      <c r="I487" s="111"/>
      <c r="J487" s="111"/>
      <c r="K487" s="120"/>
    </row>
    <row r="488" spans="2:11">
      <c r="B488" s="110"/>
      <c r="C488" s="120"/>
      <c r="D488" s="120"/>
      <c r="E488" s="120"/>
      <c r="F488" s="120"/>
      <c r="G488" s="120"/>
      <c r="H488" s="120"/>
      <c r="I488" s="111"/>
      <c r="J488" s="111"/>
      <c r="K488" s="120"/>
    </row>
    <row r="489" spans="2:11">
      <c r="B489" s="110"/>
      <c r="C489" s="120"/>
      <c r="D489" s="120"/>
      <c r="E489" s="120"/>
      <c r="F489" s="120"/>
      <c r="G489" s="120"/>
      <c r="H489" s="120"/>
      <c r="I489" s="111"/>
      <c r="J489" s="111"/>
      <c r="K489" s="120"/>
    </row>
    <row r="490" spans="2:11">
      <c r="B490" s="110"/>
      <c r="C490" s="120"/>
      <c r="D490" s="120"/>
      <c r="E490" s="120"/>
      <c r="F490" s="120"/>
      <c r="G490" s="120"/>
      <c r="H490" s="120"/>
      <c r="I490" s="111"/>
      <c r="J490" s="111"/>
      <c r="K490" s="120"/>
    </row>
    <row r="491" spans="2:11">
      <c r="B491" s="110"/>
      <c r="C491" s="120"/>
      <c r="D491" s="120"/>
      <c r="E491" s="120"/>
      <c r="F491" s="120"/>
      <c r="G491" s="120"/>
      <c r="H491" s="120"/>
      <c r="I491" s="111"/>
      <c r="J491" s="111"/>
      <c r="K491" s="120"/>
    </row>
    <row r="492" spans="2:11">
      <c r="B492" s="110"/>
      <c r="C492" s="120"/>
      <c r="D492" s="120"/>
      <c r="E492" s="120"/>
      <c r="F492" s="120"/>
      <c r="G492" s="120"/>
      <c r="H492" s="120"/>
      <c r="I492" s="111"/>
      <c r="J492" s="111"/>
      <c r="K492" s="120"/>
    </row>
    <row r="493" spans="2:11">
      <c r="B493" s="110"/>
      <c r="C493" s="120"/>
      <c r="D493" s="120"/>
      <c r="E493" s="120"/>
      <c r="F493" s="120"/>
      <c r="G493" s="120"/>
      <c r="H493" s="120"/>
      <c r="I493" s="111"/>
      <c r="J493" s="111"/>
      <c r="K493" s="120"/>
    </row>
    <row r="494" spans="2:11">
      <c r="B494" s="110"/>
      <c r="C494" s="120"/>
      <c r="D494" s="120"/>
      <c r="E494" s="120"/>
      <c r="F494" s="120"/>
      <c r="G494" s="120"/>
      <c r="H494" s="120"/>
      <c r="I494" s="111"/>
      <c r="J494" s="111"/>
      <c r="K494" s="120"/>
    </row>
    <row r="495" spans="2:11">
      <c r="B495" s="110"/>
      <c r="C495" s="120"/>
      <c r="D495" s="120"/>
      <c r="E495" s="120"/>
      <c r="F495" s="120"/>
      <c r="G495" s="120"/>
      <c r="H495" s="120"/>
      <c r="I495" s="111"/>
      <c r="J495" s="111"/>
      <c r="K495" s="120"/>
    </row>
    <row r="496" spans="2:11">
      <c r="B496" s="110"/>
      <c r="C496" s="120"/>
      <c r="D496" s="120"/>
      <c r="E496" s="120"/>
      <c r="F496" s="120"/>
      <c r="G496" s="120"/>
      <c r="H496" s="120"/>
      <c r="I496" s="111"/>
      <c r="J496" s="111"/>
      <c r="K496" s="120"/>
    </row>
    <row r="497" spans="2:11">
      <c r="B497" s="110"/>
      <c r="C497" s="120"/>
      <c r="D497" s="120"/>
      <c r="E497" s="120"/>
      <c r="F497" s="120"/>
      <c r="G497" s="120"/>
      <c r="H497" s="120"/>
      <c r="I497" s="111"/>
      <c r="J497" s="111"/>
      <c r="K497" s="120"/>
    </row>
    <row r="498" spans="2:11">
      <c r="B498" s="110"/>
      <c r="C498" s="120"/>
      <c r="D498" s="120"/>
      <c r="E498" s="120"/>
      <c r="F498" s="120"/>
      <c r="G498" s="120"/>
      <c r="H498" s="120"/>
      <c r="I498" s="111"/>
      <c r="J498" s="111"/>
      <c r="K498" s="120"/>
    </row>
    <row r="499" spans="2:11">
      <c r="B499" s="110"/>
      <c r="C499" s="120"/>
      <c r="D499" s="120"/>
      <c r="E499" s="120"/>
      <c r="F499" s="120"/>
      <c r="G499" s="120"/>
      <c r="H499" s="120"/>
      <c r="I499" s="111"/>
      <c r="J499" s="111"/>
      <c r="K499" s="120"/>
    </row>
    <row r="500" spans="2:11">
      <c r="B500" s="110"/>
      <c r="C500" s="120"/>
      <c r="D500" s="120"/>
      <c r="E500" s="120"/>
      <c r="F500" s="120"/>
      <c r="G500" s="120"/>
      <c r="H500" s="120"/>
      <c r="I500" s="111"/>
      <c r="J500" s="111"/>
      <c r="K500" s="120"/>
    </row>
    <row r="501" spans="2:11">
      <c r="B501" s="110"/>
      <c r="C501" s="120"/>
      <c r="D501" s="120"/>
      <c r="E501" s="120"/>
      <c r="F501" s="120"/>
      <c r="G501" s="120"/>
      <c r="H501" s="120"/>
      <c r="I501" s="111"/>
      <c r="J501" s="111"/>
      <c r="K501" s="120"/>
    </row>
    <row r="502" spans="2:11">
      <c r="B502" s="110"/>
      <c r="C502" s="120"/>
      <c r="D502" s="120"/>
      <c r="E502" s="120"/>
      <c r="F502" s="120"/>
      <c r="G502" s="120"/>
      <c r="H502" s="120"/>
      <c r="I502" s="111"/>
      <c r="J502" s="111"/>
      <c r="K502" s="120"/>
    </row>
    <row r="503" spans="2:11">
      <c r="B503" s="110"/>
      <c r="C503" s="120"/>
      <c r="D503" s="120"/>
      <c r="E503" s="120"/>
      <c r="F503" s="120"/>
      <c r="G503" s="120"/>
      <c r="H503" s="120"/>
      <c r="I503" s="111"/>
      <c r="J503" s="111"/>
      <c r="K503" s="120"/>
    </row>
    <row r="504" spans="2:11">
      <c r="B504" s="110"/>
      <c r="C504" s="120"/>
      <c r="D504" s="120"/>
      <c r="E504" s="120"/>
      <c r="F504" s="120"/>
      <c r="G504" s="120"/>
      <c r="H504" s="120"/>
      <c r="I504" s="111"/>
      <c r="J504" s="111"/>
      <c r="K504" s="120"/>
    </row>
    <row r="505" spans="2:11">
      <c r="B505" s="110"/>
      <c r="C505" s="120"/>
      <c r="D505" s="120"/>
      <c r="E505" s="120"/>
      <c r="F505" s="120"/>
      <c r="G505" s="120"/>
      <c r="H505" s="120"/>
      <c r="I505" s="111"/>
      <c r="J505" s="111"/>
      <c r="K505" s="120"/>
    </row>
    <row r="506" spans="2:11">
      <c r="B506" s="110"/>
      <c r="C506" s="120"/>
      <c r="D506" s="120"/>
      <c r="E506" s="120"/>
      <c r="F506" s="120"/>
      <c r="G506" s="120"/>
      <c r="H506" s="120"/>
      <c r="I506" s="111"/>
      <c r="J506" s="111"/>
      <c r="K506" s="120"/>
    </row>
    <row r="507" spans="2:11">
      <c r="B507" s="110"/>
      <c r="C507" s="120"/>
      <c r="D507" s="120"/>
      <c r="E507" s="120"/>
      <c r="F507" s="120"/>
      <c r="G507" s="120"/>
      <c r="H507" s="120"/>
      <c r="I507" s="111"/>
      <c r="J507" s="111"/>
      <c r="K507" s="120"/>
    </row>
    <row r="508" spans="2:11">
      <c r="B508" s="110"/>
      <c r="C508" s="120"/>
      <c r="D508" s="120"/>
      <c r="E508" s="120"/>
      <c r="F508" s="120"/>
      <c r="G508" s="120"/>
      <c r="H508" s="120"/>
      <c r="I508" s="111"/>
      <c r="J508" s="111"/>
      <c r="K508" s="120"/>
    </row>
    <row r="509" spans="2:11">
      <c r="B509" s="110"/>
      <c r="C509" s="120"/>
      <c r="D509" s="120"/>
      <c r="E509" s="120"/>
      <c r="F509" s="120"/>
      <c r="G509" s="120"/>
      <c r="H509" s="120"/>
      <c r="I509" s="111"/>
      <c r="J509" s="111"/>
      <c r="K509" s="120"/>
    </row>
    <row r="510" spans="2:11">
      <c r="B510" s="110"/>
      <c r="C510" s="120"/>
      <c r="D510" s="120"/>
      <c r="E510" s="120"/>
      <c r="F510" s="120"/>
      <c r="G510" s="120"/>
      <c r="H510" s="120"/>
      <c r="I510" s="111"/>
      <c r="J510" s="111"/>
      <c r="K510" s="120"/>
    </row>
    <row r="511" spans="2:11">
      <c r="B511" s="110"/>
      <c r="C511" s="120"/>
      <c r="D511" s="120"/>
      <c r="E511" s="120"/>
      <c r="F511" s="120"/>
      <c r="G511" s="120"/>
      <c r="H511" s="120"/>
      <c r="I511" s="111"/>
      <c r="J511" s="111"/>
      <c r="K511" s="120"/>
    </row>
    <row r="512" spans="2:11">
      <c r="B512" s="110"/>
      <c r="C512" s="120"/>
      <c r="D512" s="120"/>
      <c r="E512" s="120"/>
      <c r="F512" s="120"/>
      <c r="G512" s="120"/>
      <c r="H512" s="120"/>
      <c r="I512" s="111"/>
      <c r="J512" s="111"/>
      <c r="K512" s="120"/>
    </row>
    <row r="513" spans="2:11">
      <c r="B513" s="110"/>
      <c r="C513" s="120"/>
      <c r="D513" s="120"/>
      <c r="E513" s="120"/>
      <c r="F513" s="120"/>
      <c r="G513" s="120"/>
      <c r="H513" s="120"/>
      <c r="I513" s="111"/>
      <c r="J513" s="111"/>
      <c r="K513" s="120"/>
    </row>
    <row r="514" spans="2:11">
      <c r="B514" s="110"/>
      <c r="C514" s="120"/>
      <c r="D514" s="120"/>
      <c r="E514" s="120"/>
      <c r="F514" s="120"/>
      <c r="G514" s="120"/>
      <c r="H514" s="120"/>
      <c r="I514" s="111"/>
      <c r="J514" s="111"/>
      <c r="K514" s="120"/>
    </row>
    <row r="515" spans="2:11">
      <c r="B515" s="110"/>
      <c r="C515" s="120"/>
      <c r="D515" s="120"/>
      <c r="E515" s="120"/>
      <c r="F515" s="120"/>
      <c r="G515" s="120"/>
      <c r="H515" s="120"/>
      <c r="I515" s="111"/>
      <c r="J515" s="111"/>
      <c r="K515" s="120"/>
    </row>
    <row r="516" spans="2:11">
      <c r="B516" s="110"/>
      <c r="C516" s="120"/>
      <c r="D516" s="120"/>
      <c r="E516" s="120"/>
      <c r="F516" s="120"/>
      <c r="G516" s="120"/>
      <c r="H516" s="120"/>
      <c r="I516" s="111"/>
      <c r="J516" s="111"/>
      <c r="K516" s="120"/>
    </row>
    <row r="517" spans="2:11">
      <c r="B517" s="110"/>
      <c r="C517" s="120"/>
      <c r="D517" s="120"/>
      <c r="E517" s="120"/>
      <c r="F517" s="120"/>
      <c r="G517" s="120"/>
      <c r="H517" s="120"/>
      <c r="I517" s="111"/>
      <c r="J517" s="111"/>
      <c r="K517" s="120"/>
    </row>
    <row r="518" spans="2:11">
      <c r="B518" s="110"/>
      <c r="C518" s="120"/>
      <c r="D518" s="120"/>
      <c r="E518" s="120"/>
      <c r="F518" s="120"/>
      <c r="G518" s="120"/>
      <c r="H518" s="120"/>
      <c r="I518" s="111"/>
      <c r="J518" s="111"/>
      <c r="K518" s="120"/>
    </row>
    <row r="519" spans="2:11">
      <c r="B519" s="110"/>
      <c r="C519" s="120"/>
      <c r="D519" s="120"/>
      <c r="E519" s="120"/>
      <c r="F519" s="120"/>
      <c r="G519" s="120"/>
      <c r="H519" s="120"/>
      <c r="I519" s="111"/>
      <c r="J519" s="111"/>
      <c r="K519" s="120"/>
    </row>
    <row r="520" spans="2:11">
      <c r="B520" s="110"/>
      <c r="C520" s="120"/>
      <c r="D520" s="120"/>
      <c r="E520" s="120"/>
      <c r="F520" s="120"/>
      <c r="G520" s="120"/>
      <c r="H520" s="120"/>
      <c r="I520" s="111"/>
      <c r="J520" s="111"/>
      <c r="K520" s="120"/>
    </row>
    <row r="521" spans="2:11">
      <c r="B521" s="110"/>
      <c r="C521" s="120"/>
      <c r="D521" s="120"/>
      <c r="E521" s="120"/>
      <c r="F521" s="120"/>
      <c r="G521" s="120"/>
      <c r="H521" s="120"/>
      <c r="I521" s="111"/>
      <c r="J521" s="111"/>
      <c r="K521" s="120"/>
    </row>
    <row r="522" spans="2:11">
      <c r="B522" s="110"/>
      <c r="C522" s="120"/>
      <c r="D522" s="120"/>
      <c r="E522" s="120"/>
      <c r="F522" s="120"/>
      <c r="G522" s="120"/>
      <c r="H522" s="120"/>
      <c r="I522" s="111"/>
      <c r="J522" s="111"/>
      <c r="K522" s="120"/>
    </row>
    <row r="523" spans="2:11">
      <c r="B523" s="110"/>
      <c r="C523" s="120"/>
      <c r="D523" s="120"/>
      <c r="E523" s="120"/>
      <c r="F523" s="120"/>
      <c r="G523" s="120"/>
      <c r="H523" s="120"/>
      <c r="I523" s="111"/>
      <c r="J523" s="111"/>
      <c r="K523" s="120"/>
    </row>
    <row r="524" spans="2:11">
      <c r="B524" s="110"/>
      <c r="C524" s="120"/>
      <c r="D524" s="120"/>
      <c r="E524" s="120"/>
      <c r="F524" s="120"/>
      <c r="G524" s="120"/>
      <c r="H524" s="120"/>
      <c r="I524" s="111"/>
      <c r="J524" s="111"/>
      <c r="K524" s="120"/>
    </row>
    <row r="525" spans="2:11">
      <c r="B525" s="110"/>
      <c r="C525" s="120"/>
      <c r="D525" s="120"/>
      <c r="E525" s="120"/>
      <c r="F525" s="120"/>
      <c r="G525" s="120"/>
      <c r="H525" s="120"/>
      <c r="I525" s="111"/>
      <c r="J525" s="111"/>
      <c r="K525" s="120"/>
    </row>
    <row r="526" spans="2:11">
      <c r="B526" s="110"/>
      <c r="C526" s="120"/>
      <c r="D526" s="120"/>
      <c r="E526" s="120"/>
      <c r="F526" s="120"/>
      <c r="G526" s="120"/>
      <c r="H526" s="120"/>
      <c r="I526" s="111"/>
      <c r="J526" s="111"/>
      <c r="K526" s="120"/>
    </row>
    <row r="527" spans="2:11">
      <c r="B527" s="110"/>
      <c r="C527" s="120"/>
      <c r="D527" s="120"/>
      <c r="E527" s="120"/>
      <c r="F527" s="120"/>
      <c r="G527" s="120"/>
      <c r="H527" s="120"/>
      <c r="I527" s="111"/>
      <c r="J527" s="111"/>
      <c r="K527" s="120"/>
    </row>
    <row r="528" spans="2:11">
      <c r="B528" s="110"/>
      <c r="C528" s="120"/>
      <c r="D528" s="120"/>
      <c r="E528" s="120"/>
      <c r="F528" s="120"/>
      <c r="G528" s="120"/>
      <c r="H528" s="120"/>
      <c r="I528" s="111"/>
      <c r="J528" s="111"/>
      <c r="K528" s="120"/>
    </row>
    <row r="529" spans="2:11">
      <c r="B529" s="110"/>
      <c r="C529" s="120"/>
      <c r="D529" s="120"/>
      <c r="E529" s="120"/>
      <c r="F529" s="120"/>
      <c r="G529" s="120"/>
      <c r="H529" s="120"/>
      <c r="I529" s="111"/>
      <c r="J529" s="111"/>
      <c r="K529" s="120"/>
    </row>
    <row r="530" spans="2:11">
      <c r="B530" s="110"/>
      <c r="C530" s="120"/>
      <c r="D530" s="120"/>
      <c r="E530" s="120"/>
      <c r="F530" s="120"/>
      <c r="G530" s="120"/>
      <c r="H530" s="120"/>
      <c r="I530" s="111"/>
      <c r="J530" s="111"/>
      <c r="K530" s="120"/>
    </row>
    <row r="531" spans="2:11">
      <c r="B531" s="110"/>
      <c r="C531" s="120"/>
      <c r="D531" s="120"/>
      <c r="E531" s="120"/>
      <c r="F531" s="120"/>
      <c r="G531" s="120"/>
      <c r="H531" s="120"/>
      <c r="I531" s="111"/>
      <c r="J531" s="111"/>
      <c r="K531" s="120"/>
    </row>
    <row r="532" spans="2:11">
      <c r="B532" s="110"/>
      <c r="C532" s="120"/>
      <c r="D532" s="120"/>
      <c r="E532" s="120"/>
      <c r="F532" s="120"/>
      <c r="G532" s="120"/>
      <c r="H532" s="120"/>
      <c r="I532" s="111"/>
      <c r="J532" s="111"/>
      <c r="K532" s="120"/>
    </row>
    <row r="533" spans="2:11">
      <c r="B533" s="110"/>
      <c r="C533" s="120"/>
      <c r="D533" s="120"/>
      <c r="E533" s="120"/>
      <c r="F533" s="120"/>
      <c r="G533" s="120"/>
      <c r="H533" s="120"/>
      <c r="I533" s="111"/>
      <c r="J533" s="111"/>
      <c r="K533" s="120"/>
    </row>
    <row r="534" spans="2:11">
      <c r="B534" s="110"/>
      <c r="C534" s="120"/>
      <c r="D534" s="120"/>
      <c r="E534" s="120"/>
      <c r="F534" s="120"/>
      <c r="G534" s="120"/>
      <c r="H534" s="120"/>
      <c r="I534" s="111"/>
      <c r="J534" s="111"/>
      <c r="K534" s="120"/>
    </row>
    <row r="535" spans="2:11">
      <c r="B535" s="110"/>
      <c r="C535" s="120"/>
      <c r="D535" s="120"/>
      <c r="E535" s="120"/>
      <c r="F535" s="120"/>
      <c r="G535" s="120"/>
      <c r="H535" s="120"/>
      <c r="I535" s="111"/>
      <c r="J535" s="111"/>
      <c r="K535" s="120"/>
    </row>
    <row r="536" spans="2:11">
      <c r="B536" s="110"/>
      <c r="C536" s="120"/>
      <c r="D536" s="120"/>
      <c r="E536" s="120"/>
      <c r="F536" s="120"/>
      <c r="G536" s="120"/>
      <c r="H536" s="120"/>
      <c r="I536" s="111"/>
      <c r="J536" s="111"/>
      <c r="K536" s="120"/>
    </row>
    <row r="537" spans="2:11">
      <c r="B537" s="110"/>
      <c r="C537" s="120"/>
      <c r="D537" s="120"/>
      <c r="E537" s="120"/>
      <c r="F537" s="120"/>
      <c r="G537" s="120"/>
      <c r="H537" s="120"/>
      <c r="I537" s="111"/>
      <c r="J537" s="111"/>
      <c r="K537" s="120"/>
    </row>
    <row r="538" spans="2:11">
      <c r="B538" s="110"/>
      <c r="C538" s="120"/>
      <c r="D538" s="120"/>
      <c r="E538" s="120"/>
      <c r="F538" s="120"/>
      <c r="G538" s="120"/>
      <c r="H538" s="120"/>
      <c r="I538" s="111"/>
      <c r="J538" s="111"/>
      <c r="K538" s="120"/>
    </row>
    <row r="539" spans="2:11">
      <c r="B539" s="110"/>
      <c r="C539" s="120"/>
      <c r="D539" s="120"/>
      <c r="E539" s="120"/>
      <c r="F539" s="120"/>
      <c r="G539" s="120"/>
      <c r="H539" s="120"/>
      <c r="I539" s="111"/>
      <c r="J539" s="111"/>
      <c r="K539" s="120"/>
    </row>
    <row r="540" spans="2:11">
      <c r="B540" s="110"/>
      <c r="C540" s="120"/>
      <c r="D540" s="120"/>
      <c r="E540" s="120"/>
      <c r="F540" s="120"/>
      <c r="G540" s="120"/>
      <c r="H540" s="120"/>
      <c r="I540" s="111"/>
      <c r="J540" s="111"/>
      <c r="K540" s="120"/>
    </row>
    <row r="541" spans="2:11">
      <c r="B541" s="110"/>
      <c r="C541" s="120"/>
      <c r="D541" s="120"/>
      <c r="E541" s="120"/>
      <c r="F541" s="120"/>
      <c r="G541" s="120"/>
      <c r="H541" s="120"/>
      <c r="I541" s="111"/>
      <c r="J541" s="111"/>
      <c r="K541" s="120"/>
    </row>
    <row r="542" spans="2:11">
      <c r="B542" s="110"/>
      <c r="C542" s="120"/>
      <c r="D542" s="120"/>
      <c r="E542" s="120"/>
      <c r="F542" s="120"/>
      <c r="G542" s="120"/>
      <c r="H542" s="120"/>
      <c r="I542" s="111"/>
      <c r="J542" s="111"/>
      <c r="K542" s="120"/>
    </row>
    <row r="543" spans="2:11">
      <c r="B543" s="110"/>
      <c r="C543" s="120"/>
      <c r="D543" s="120"/>
      <c r="E543" s="120"/>
      <c r="F543" s="120"/>
      <c r="G543" s="120"/>
      <c r="H543" s="120"/>
      <c r="I543" s="111"/>
      <c r="J543" s="111"/>
      <c r="K543" s="120"/>
    </row>
    <row r="544" spans="2:11">
      <c r="B544" s="110"/>
      <c r="C544" s="120"/>
      <c r="D544" s="120"/>
      <c r="E544" s="120"/>
      <c r="F544" s="120"/>
      <c r="G544" s="120"/>
      <c r="H544" s="120"/>
      <c r="I544" s="111"/>
      <c r="J544" s="111"/>
      <c r="K544" s="120"/>
    </row>
    <row r="545" spans="2:11">
      <c r="B545" s="110"/>
      <c r="C545" s="120"/>
      <c r="D545" s="120"/>
      <c r="E545" s="120"/>
      <c r="F545" s="120"/>
      <c r="G545" s="120"/>
      <c r="H545" s="120"/>
      <c r="I545" s="111"/>
      <c r="J545" s="111"/>
      <c r="K545" s="120"/>
    </row>
    <row r="546" spans="2:11">
      <c r="B546" s="110"/>
      <c r="C546" s="120"/>
      <c r="D546" s="120"/>
      <c r="E546" s="120"/>
      <c r="F546" s="120"/>
      <c r="G546" s="120"/>
      <c r="H546" s="120"/>
      <c r="I546" s="111"/>
      <c r="J546" s="111"/>
      <c r="K546" s="120"/>
    </row>
    <row r="547" spans="2:11">
      <c r="B547" s="110"/>
      <c r="C547" s="120"/>
      <c r="D547" s="120"/>
      <c r="E547" s="120"/>
      <c r="F547" s="120"/>
      <c r="G547" s="120"/>
      <c r="H547" s="120"/>
      <c r="I547" s="111"/>
      <c r="J547" s="111"/>
      <c r="K547" s="120"/>
    </row>
    <row r="548" spans="2:11">
      <c r="B548" s="110"/>
      <c r="C548" s="120"/>
      <c r="D548" s="120"/>
      <c r="E548" s="120"/>
      <c r="F548" s="120"/>
      <c r="G548" s="120"/>
      <c r="H548" s="120"/>
      <c r="I548" s="111"/>
      <c r="J548" s="111"/>
      <c r="K548" s="120"/>
    </row>
    <row r="549" spans="2:11">
      <c r="B549" s="110"/>
      <c r="C549" s="120"/>
      <c r="D549" s="120"/>
      <c r="E549" s="120"/>
      <c r="F549" s="120"/>
      <c r="G549" s="120"/>
      <c r="H549" s="120"/>
      <c r="I549" s="111"/>
      <c r="J549" s="111"/>
      <c r="K549" s="120"/>
    </row>
    <row r="550" spans="2:11">
      <c r="B550" s="110"/>
      <c r="C550" s="120"/>
      <c r="D550" s="120"/>
      <c r="E550" s="120"/>
      <c r="F550" s="120"/>
      <c r="G550" s="120"/>
      <c r="H550" s="120"/>
      <c r="I550" s="111"/>
      <c r="J550" s="111"/>
      <c r="K550" s="120"/>
    </row>
    <row r="551" spans="2:11">
      <c r="B551" s="110"/>
      <c r="C551" s="120"/>
      <c r="D551" s="120"/>
      <c r="E551" s="120"/>
      <c r="F551" s="120"/>
      <c r="G551" s="120"/>
      <c r="H551" s="120"/>
      <c r="I551" s="111"/>
      <c r="J551" s="111"/>
      <c r="K551" s="120"/>
    </row>
    <row r="552" spans="2:11">
      <c r="B552" s="110"/>
      <c r="C552" s="120"/>
      <c r="D552" s="120"/>
      <c r="E552" s="120"/>
      <c r="F552" s="120"/>
      <c r="G552" s="120"/>
      <c r="H552" s="120"/>
      <c r="I552" s="111"/>
      <c r="J552" s="111"/>
      <c r="K552" s="120"/>
    </row>
    <row r="553" spans="2:11">
      <c r="B553" s="110"/>
      <c r="C553" s="120"/>
      <c r="D553" s="120"/>
      <c r="E553" s="120"/>
      <c r="F553" s="120"/>
      <c r="G553" s="120"/>
      <c r="H553" s="120"/>
      <c r="I553" s="111"/>
      <c r="J553" s="111"/>
      <c r="K553" s="120"/>
    </row>
    <row r="554" spans="2:11">
      <c r="B554" s="110"/>
      <c r="C554" s="120"/>
      <c r="D554" s="120"/>
      <c r="E554" s="120"/>
      <c r="F554" s="120"/>
      <c r="G554" s="120"/>
      <c r="H554" s="120"/>
      <c r="I554" s="111"/>
      <c r="J554" s="111"/>
      <c r="K554" s="120"/>
    </row>
    <row r="555" spans="2:11">
      <c r="B555" s="110"/>
      <c r="C555" s="120"/>
      <c r="D555" s="120"/>
      <c r="E555" s="120"/>
      <c r="F555" s="120"/>
      <c r="G555" s="120"/>
      <c r="H555" s="120"/>
      <c r="I555" s="111"/>
      <c r="J555" s="111"/>
      <c r="K555" s="120"/>
    </row>
    <row r="556" spans="2:11">
      <c r="B556" s="110"/>
      <c r="C556" s="120"/>
      <c r="D556" s="120"/>
      <c r="E556" s="120"/>
      <c r="F556" s="120"/>
      <c r="G556" s="120"/>
      <c r="H556" s="120"/>
      <c r="I556" s="111"/>
      <c r="J556" s="111"/>
      <c r="K556" s="120"/>
    </row>
    <row r="557" spans="2:11">
      <c r="B557" s="110"/>
      <c r="C557" s="120"/>
      <c r="D557" s="120"/>
      <c r="E557" s="120"/>
      <c r="F557" s="120"/>
      <c r="G557" s="120"/>
      <c r="H557" s="120"/>
      <c r="I557" s="111"/>
      <c r="J557" s="111"/>
      <c r="K557" s="120"/>
    </row>
    <row r="558" spans="2:11">
      <c r="B558" s="110"/>
      <c r="C558" s="120"/>
      <c r="D558" s="120"/>
      <c r="E558" s="120"/>
      <c r="F558" s="120"/>
      <c r="G558" s="120"/>
      <c r="H558" s="120"/>
      <c r="I558" s="111"/>
      <c r="J558" s="111"/>
      <c r="K558" s="120"/>
    </row>
    <row r="559" spans="2:11">
      <c r="B559" s="110"/>
      <c r="C559" s="120"/>
      <c r="D559" s="120"/>
      <c r="E559" s="120"/>
      <c r="F559" s="120"/>
      <c r="G559" s="120"/>
      <c r="H559" s="120"/>
      <c r="I559" s="111"/>
      <c r="J559" s="111"/>
      <c r="K559" s="120"/>
    </row>
    <row r="560" spans="2:11">
      <c r="B560" s="110"/>
      <c r="C560" s="120"/>
      <c r="D560" s="120"/>
      <c r="E560" s="120"/>
      <c r="F560" s="120"/>
      <c r="G560" s="120"/>
      <c r="H560" s="120"/>
      <c r="I560" s="111"/>
      <c r="J560" s="111"/>
      <c r="K560" s="120"/>
    </row>
    <row r="561" spans="2:11">
      <c r="B561" s="110"/>
      <c r="C561" s="120"/>
      <c r="D561" s="120"/>
      <c r="E561" s="120"/>
      <c r="F561" s="120"/>
      <c r="G561" s="120"/>
      <c r="H561" s="120"/>
      <c r="I561" s="111"/>
      <c r="J561" s="111"/>
      <c r="K561" s="120"/>
    </row>
    <row r="562" spans="2:11">
      <c r="B562" s="110"/>
      <c r="C562" s="120"/>
      <c r="D562" s="120"/>
      <c r="E562" s="120"/>
      <c r="F562" s="120"/>
      <c r="G562" s="120"/>
      <c r="H562" s="120"/>
      <c r="I562" s="111"/>
      <c r="J562" s="111"/>
      <c r="K562" s="120"/>
    </row>
    <row r="563" spans="2:11">
      <c r="B563" s="110"/>
      <c r="C563" s="120"/>
      <c r="D563" s="120"/>
      <c r="E563" s="120"/>
      <c r="F563" s="120"/>
      <c r="G563" s="120"/>
      <c r="H563" s="120"/>
      <c r="I563" s="111"/>
      <c r="J563" s="111"/>
      <c r="K563" s="120"/>
    </row>
    <row r="564" spans="2:11">
      <c r="B564" s="110"/>
      <c r="C564" s="120"/>
      <c r="D564" s="120"/>
      <c r="E564" s="120"/>
      <c r="F564" s="120"/>
      <c r="G564" s="120"/>
      <c r="H564" s="120"/>
      <c r="I564" s="111"/>
      <c r="J564" s="111"/>
      <c r="K564" s="120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134</v>
      </c>
      <c r="C1" s="67" t="s" vm="1">
        <v>206</v>
      </c>
    </row>
    <row r="2" spans="2:35">
      <c r="B2" s="46" t="s">
        <v>133</v>
      </c>
      <c r="C2" s="67" t="s">
        <v>207</v>
      </c>
    </row>
    <row r="3" spans="2:35">
      <c r="B3" s="46" t="s">
        <v>135</v>
      </c>
      <c r="C3" s="67" t="s">
        <v>208</v>
      </c>
      <c r="E3" s="2"/>
    </row>
    <row r="4" spans="2:35">
      <c r="B4" s="46" t="s">
        <v>136</v>
      </c>
      <c r="C4" s="67">
        <v>2144</v>
      </c>
    </row>
    <row r="6" spans="2:35" ht="26.25" customHeight="1">
      <c r="B6" s="140" t="s">
        <v>158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2"/>
    </row>
    <row r="7" spans="2:35" ht="26.25" customHeight="1">
      <c r="B7" s="140" t="s">
        <v>89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2"/>
    </row>
    <row r="8" spans="2:35" s="3" customFormat="1" ht="47.25">
      <c r="B8" s="21" t="s">
        <v>108</v>
      </c>
      <c r="C8" s="29" t="s">
        <v>42</v>
      </c>
      <c r="D8" s="12" t="s">
        <v>46</v>
      </c>
      <c r="E8" s="29" t="s">
        <v>14</v>
      </c>
      <c r="F8" s="29" t="s">
        <v>61</v>
      </c>
      <c r="G8" s="29" t="s">
        <v>96</v>
      </c>
      <c r="H8" s="29" t="s">
        <v>17</v>
      </c>
      <c r="I8" s="29" t="s">
        <v>95</v>
      </c>
      <c r="J8" s="29" t="s">
        <v>16</v>
      </c>
      <c r="K8" s="29" t="s">
        <v>18</v>
      </c>
      <c r="L8" s="29" t="s">
        <v>184</v>
      </c>
      <c r="M8" s="29" t="s">
        <v>183</v>
      </c>
      <c r="N8" s="29" t="s">
        <v>56</v>
      </c>
      <c r="O8" s="29" t="s">
        <v>53</v>
      </c>
      <c r="P8" s="29" t="s">
        <v>137</v>
      </c>
      <c r="Q8" s="30" t="s">
        <v>139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191</v>
      </c>
      <c r="M9" s="31"/>
      <c r="N9" s="31" t="s">
        <v>187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105</v>
      </c>
    </row>
    <row r="11" spans="2:35" s="4" customFormat="1" ht="18" customHeight="1">
      <c r="B11" s="114" t="s">
        <v>1577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15">
        <v>0</v>
      </c>
      <c r="O11" s="88"/>
      <c r="P11" s="116">
        <v>0</v>
      </c>
      <c r="Q11" s="116">
        <v>0</v>
      </c>
      <c r="AI11" s="1"/>
    </row>
    <row r="12" spans="2:35" ht="21.75" customHeight="1">
      <c r="B12" s="117" t="s">
        <v>199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17" t="s">
        <v>104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17" t="s">
        <v>182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17" t="s">
        <v>190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0"/>
      <c r="C111" s="110"/>
      <c r="D111" s="110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</row>
    <row r="112" spans="2:17">
      <c r="B112" s="110"/>
      <c r="C112" s="110"/>
      <c r="D112" s="110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</row>
    <row r="113" spans="2:17">
      <c r="B113" s="110"/>
      <c r="C113" s="110"/>
      <c r="D113" s="110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</row>
    <row r="114" spans="2:17">
      <c r="B114" s="110"/>
      <c r="C114" s="110"/>
      <c r="D114" s="110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</row>
    <row r="115" spans="2:17">
      <c r="B115" s="110"/>
      <c r="C115" s="110"/>
      <c r="D115" s="110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</row>
    <row r="116" spans="2:17">
      <c r="B116" s="110"/>
      <c r="C116" s="110"/>
      <c r="D116" s="110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</row>
    <row r="117" spans="2:17">
      <c r="B117" s="110"/>
      <c r="C117" s="110"/>
      <c r="D117" s="110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</row>
    <row r="118" spans="2:17">
      <c r="B118" s="110"/>
      <c r="C118" s="110"/>
      <c r="D118" s="110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</row>
    <row r="119" spans="2:17">
      <c r="B119" s="110"/>
      <c r="C119" s="110"/>
      <c r="D119" s="110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</row>
    <row r="120" spans="2:17">
      <c r="B120" s="110"/>
      <c r="C120" s="110"/>
      <c r="D120" s="110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</row>
    <row r="121" spans="2:17">
      <c r="B121" s="110"/>
      <c r="C121" s="110"/>
      <c r="D121" s="110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</row>
    <row r="122" spans="2:17">
      <c r="B122" s="110"/>
      <c r="C122" s="110"/>
      <c r="D122" s="110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2:17">
      <c r="B123" s="110"/>
      <c r="C123" s="110"/>
      <c r="D123" s="110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</row>
    <row r="124" spans="2:17">
      <c r="B124" s="110"/>
      <c r="C124" s="110"/>
      <c r="D124" s="110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</row>
    <row r="125" spans="2:17">
      <c r="B125" s="110"/>
      <c r="C125" s="110"/>
      <c r="D125" s="110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</row>
    <row r="126" spans="2:17">
      <c r="B126" s="110"/>
      <c r="C126" s="110"/>
      <c r="D126" s="110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2:17">
      <c r="B127" s="110"/>
      <c r="C127" s="110"/>
      <c r="D127" s="110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</row>
    <row r="128" spans="2:17">
      <c r="B128" s="110"/>
      <c r="C128" s="110"/>
      <c r="D128" s="110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</row>
    <row r="129" spans="2:17">
      <c r="B129" s="110"/>
      <c r="C129" s="110"/>
      <c r="D129" s="110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</row>
    <row r="130" spans="2:17">
      <c r="B130" s="110"/>
      <c r="C130" s="110"/>
      <c r="D130" s="110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</row>
    <row r="131" spans="2:17">
      <c r="B131" s="110"/>
      <c r="C131" s="110"/>
      <c r="D131" s="110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</row>
    <row r="132" spans="2:17">
      <c r="B132" s="110"/>
      <c r="C132" s="110"/>
      <c r="D132" s="110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</row>
    <row r="133" spans="2:17">
      <c r="B133" s="110"/>
      <c r="C133" s="110"/>
      <c r="D133" s="110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</row>
    <row r="134" spans="2:17">
      <c r="B134" s="110"/>
      <c r="C134" s="110"/>
      <c r="D134" s="110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</row>
    <row r="135" spans="2:17">
      <c r="B135" s="110"/>
      <c r="C135" s="110"/>
      <c r="D135" s="110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2:17">
      <c r="B136" s="110"/>
      <c r="C136" s="110"/>
      <c r="D136" s="110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</row>
    <row r="137" spans="2:17">
      <c r="B137" s="110"/>
      <c r="C137" s="110"/>
      <c r="D137" s="110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</row>
    <row r="138" spans="2:17">
      <c r="B138" s="110"/>
      <c r="C138" s="110"/>
      <c r="D138" s="110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</row>
    <row r="139" spans="2:17">
      <c r="B139" s="110"/>
      <c r="C139" s="110"/>
      <c r="D139" s="110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</row>
    <row r="140" spans="2:17">
      <c r="B140" s="110"/>
      <c r="C140" s="110"/>
      <c r="D140" s="110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</row>
    <row r="141" spans="2:17">
      <c r="B141" s="110"/>
      <c r="C141" s="110"/>
      <c r="D141" s="110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</row>
    <row r="142" spans="2:17">
      <c r="B142" s="110"/>
      <c r="C142" s="110"/>
      <c r="D142" s="110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</row>
    <row r="143" spans="2:17">
      <c r="B143" s="110"/>
      <c r="C143" s="110"/>
      <c r="D143" s="110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</row>
    <row r="144" spans="2:17">
      <c r="B144" s="110"/>
      <c r="C144" s="110"/>
      <c r="D144" s="110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</row>
    <row r="145" spans="2:17">
      <c r="B145" s="110"/>
      <c r="C145" s="110"/>
      <c r="D145" s="110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</row>
    <row r="146" spans="2:17">
      <c r="B146" s="110"/>
      <c r="C146" s="110"/>
      <c r="D146" s="110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</row>
    <row r="147" spans="2:17">
      <c r="B147" s="110"/>
      <c r="C147" s="110"/>
      <c r="D147" s="110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2:17">
      <c r="B148" s="110"/>
      <c r="C148" s="110"/>
      <c r="D148" s="110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</row>
    <row r="149" spans="2:17">
      <c r="B149" s="110"/>
      <c r="C149" s="110"/>
      <c r="D149" s="110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2:17">
      <c r="B150" s="110"/>
      <c r="C150" s="110"/>
      <c r="D150" s="110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</row>
    <row r="151" spans="2:17">
      <c r="B151" s="110"/>
      <c r="C151" s="110"/>
      <c r="D151" s="110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</row>
    <row r="152" spans="2:17">
      <c r="B152" s="110"/>
      <c r="C152" s="110"/>
      <c r="D152" s="110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</row>
    <row r="153" spans="2:17">
      <c r="B153" s="110"/>
      <c r="C153" s="110"/>
      <c r="D153" s="110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</row>
    <row r="154" spans="2:17">
      <c r="B154" s="110"/>
      <c r="C154" s="110"/>
      <c r="D154" s="110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</row>
    <row r="155" spans="2:17">
      <c r="B155" s="110"/>
      <c r="C155" s="110"/>
      <c r="D155" s="110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</row>
    <row r="156" spans="2:17">
      <c r="B156" s="110"/>
      <c r="C156" s="110"/>
      <c r="D156" s="110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</row>
    <row r="157" spans="2:17">
      <c r="B157" s="110"/>
      <c r="C157" s="110"/>
      <c r="D157" s="110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</row>
    <row r="158" spans="2:17">
      <c r="B158" s="110"/>
      <c r="C158" s="110"/>
      <c r="D158" s="110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</row>
    <row r="159" spans="2:17">
      <c r="B159" s="110"/>
      <c r="C159" s="110"/>
      <c r="D159" s="110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</row>
    <row r="160" spans="2:17">
      <c r="B160" s="110"/>
      <c r="C160" s="110"/>
      <c r="D160" s="110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</row>
    <row r="161" spans="2:17">
      <c r="B161" s="110"/>
      <c r="C161" s="110"/>
      <c r="D161" s="110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</row>
    <row r="162" spans="2:17">
      <c r="B162" s="110"/>
      <c r="C162" s="110"/>
      <c r="D162" s="110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</row>
    <row r="163" spans="2:17">
      <c r="B163" s="110"/>
      <c r="C163" s="110"/>
      <c r="D163" s="110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</row>
    <row r="164" spans="2:17">
      <c r="B164" s="110"/>
      <c r="C164" s="110"/>
      <c r="D164" s="110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</row>
    <row r="165" spans="2:17">
      <c r="B165" s="110"/>
      <c r="C165" s="110"/>
      <c r="D165" s="110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</row>
    <row r="166" spans="2:17">
      <c r="B166" s="110"/>
      <c r="C166" s="110"/>
      <c r="D166" s="110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</row>
    <row r="167" spans="2:17">
      <c r="B167" s="110"/>
      <c r="C167" s="110"/>
      <c r="D167" s="110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</row>
    <row r="168" spans="2:17">
      <c r="B168" s="110"/>
      <c r="C168" s="110"/>
      <c r="D168" s="110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</row>
    <row r="169" spans="2:17">
      <c r="B169" s="110"/>
      <c r="C169" s="110"/>
      <c r="D169" s="110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</row>
    <row r="170" spans="2:17">
      <c r="B170" s="110"/>
      <c r="C170" s="110"/>
      <c r="D170" s="110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</row>
    <row r="171" spans="2:17">
      <c r="B171" s="110"/>
      <c r="C171" s="110"/>
      <c r="D171" s="110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</row>
    <row r="172" spans="2:17">
      <c r="B172" s="110"/>
      <c r="C172" s="110"/>
      <c r="D172" s="110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</row>
    <row r="173" spans="2:17">
      <c r="B173" s="110"/>
      <c r="C173" s="110"/>
      <c r="D173" s="110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</row>
    <row r="174" spans="2:17">
      <c r="B174" s="110"/>
      <c r="C174" s="110"/>
      <c r="D174" s="110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</row>
    <row r="175" spans="2:17">
      <c r="B175" s="110"/>
      <c r="C175" s="110"/>
      <c r="D175" s="110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</row>
    <row r="176" spans="2:17">
      <c r="B176" s="110"/>
      <c r="C176" s="110"/>
      <c r="D176" s="110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9.285156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10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134</v>
      </c>
      <c r="C1" s="67" t="s" vm="1">
        <v>206</v>
      </c>
    </row>
    <row r="2" spans="2:16">
      <c r="B2" s="46" t="s">
        <v>133</v>
      </c>
      <c r="C2" s="67" t="s">
        <v>207</v>
      </c>
    </row>
    <row r="3" spans="2:16">
      <c r="B3" s="46" t="s">
        <v>135</v>
      </c>
      <c r="C3" s="67" t="s">
        <v>208</v>
      </c>
    </row>
    <row r="4" spans="2:16">
      <c r="B4" s="46" t="s">
        <v>136</v>
      </c>
      <c r="C4" s="67">
        <v>2144</v>
      </c>
    </row>
    <row r="6" spans="2:16" ht="26.25" customHeight="1">
      <c r="B6" s="140" t="s">
        <v>159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2"/>
    </row>
    <row r="7" spans="2:16" ht="26.25" customHeight="1">
      <c r="B7" s="140" t="s">
        <v>81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2"/>
    </row>
    <row r="8" spans="2:16" s="3" customFormat="1" ht="78.75">
      <c r="B8" s="21" t="s">
        <v>108</v>
      </c>
      <c r="C8" s="29" t="s">
        <v>42</v>
      </c>
      <c r="D8" s="29" t="s">
        <v>14</v>
      </c>
      <c r="E8" s="29" t="s">
        <v>61</v>
      </c>
      <c r="F8" s="29" t="s">
        <v>96</v>
      </c>
      <c r="G8" s="29" t="s">
        <v>17</v>
      </c>
      <c r="H8" s="29" t="s">
        <v>95</v>
      </c>
      <c r="I8" s="29" t="s">
        <v>16</v>
      </c>
      <c r="J8" s="29" t="s">
        <v>18</v>
      </c>
      <c r="K8" s="29" t="s">
        <v>184</v>
      </c>
      <c r="L8" s="29" t="s">
        <v>183</v>
      </c>
      <c r="M8" s="29" t="s">
        <v>103</v>
      </c>
      <c r="N8" s="29" t="s">
        <v>53</v>
      </c>
      <c r="O8" s="29" t="s">
        <v>137</v>
      </c>
      <c r="P8" s="30" t="s">
        <v>139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191</v>
      </c>
      <c r="L9" s="31"/>
      <c r="M9" s="31" t="s">
        <v>187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8" t="s">
        <v>26</v>
      </c>
      <c r="C11" s="69"/>
      <c r="D11" s="69"/>
      <c r="E11" s="69"/>
      <c r="F11" s="69"/>
      <c r="G11" s="77">
        <v>6.462347322869098</v>
      </c>
      <c r="H11" s="69"/>
      <c r="I11" s="69"/>
      <c r="J11" s="90">
        <v>4.8558483059720645E-2</v>
      </c>
      <c r="K11" s="77"/>
      <c r="L11" s="79"/>
      <c r="M11" s="77">
        <v>70288.212375184012</v>
      </c>
      <c r="N11" s="69"/>
      <c r="O11" s="78">
        <f>IFERROR(M11/$M$11,0)</f>
        <v>1</v>
      </c>
      <c r="P11" s="78">
        <f>M11/'סכום נכסי הקרן'!$C$42</f>
        <v>0.27002288402176067</v>
      </c>
    </row>
    <row r="12" spans="2:16" ht="21.75" customHeight="1">
      <c r="B12" s="70" t="s">
        <v>180</v>
      </c>
      <c r="C12" s="71"/>
      <c r="D12" s="71"/>
      <c r="E12" s="71"/>
      <c r="F12" s="71"/>
      <c r="G12" s="80">
        <v>6.4623473228690997</v>
      </c>
      <c r="H12" s="71"/>
      <c r="I12" s="71"/>
      <c r="J12" s="91">
        <v>4.8558483059720652E-2</v>
      </c>
      <c r="K12" s="80"/>
      <c r="L12" s="82"/>
      <c r="M12" s="80">
        <v>70288.212375184012</v>
      </c>
      <c r="N12" s="71"/>
      <c r="O12" s="81">
        <f t="shared" ref="O12:O77" si="0">IFERROR(M12/$M$11,0)</f>
        <v>1</v>
      </c>
      <c r="P12" s="78">
        <f>M12/'סכום נכסי הקרן'!$C$42</f>
        <v>0.27002288402176067</v>
      </c>
    </row>
    <row r="13" spans="2:16">
      <c r="B13" s="121" t="s">
        <v>1586</v>
      </c>
      <c r="C13" s="71"/>
      <c r="D13" s="71"/>
      <c r="E13" s="71"/>
      <c r="F13" s="71"/>
      <c r="G13" s="80">
        <f>AVERAGE(G14:G17)</f>
        <v>4.7575000000102179</v>
      </c>
      <c r="H13" s="71"/>
      <c r="I13" s="71"/>
      <c r="J13" s="91">
        <f>AVERAGE(J14:J17)</f>
        <v>5.1400000000015239E-2</v>
      </c>
      <c r="K13" s="80"/>
      <c r="L13" s="82"/>
      <c r="M13" s="80">
        <f>SUM(M14:M17)</f>
        <v>2431.8353358990003</v>
      </c>
      <c r="N13" s="71"/>
      <c r="O13" s="81">
        <f>IFERROR(M13/$M$11,0)</f>
        <v>3.4598053552967939E-2</v>
      </c>
      <c r="P13" s="78">
        <f>M13/'סכום נכסי הקרן'!$C$42</f>
        <v>9.3422662019117253E-3</v>
      </c>
    </row>
    <row r="14" spans="2:16">
      <c r="B14" s="76" t="s">
        <v>863</v>
      </c>
      <c r="C14" s="73">
        <v>9444</v>
      </c>
      <c r="D14" s="73" t="s">
        <v>211</v>
      </c>
      <c r="E14" s="73"/>
      <c r="F14" s="93">
        <v>44958</v>
      </c>
      <c r="G14" s="83">
        <v>4.59</v>
      </c>
      <c r="H14" s="86" t="s">
        <v>121</v>
      </c>
      <c r="I14" s="87">
        <v>5.1500000000000004E-2</v>
      </c>
      <c r="J14" s="87">
        <v>5.1399999999999994E-2</v>
      </c>
      <c r="K14" s="83">
        <v>244131.71115900003</v>
      </c>
      <c r="L14" s="85">
        <v>104.30357215419562</v>
      </c>
      <c r="M14" s="83">
        <v>254.63809550000005</v>
      </c>
      <c r="N14" s="73"/>
      <c r="O14" s="84">
        <f t="shared" si="0"/>
        <v>3.6227709724753606E-3</v>
      </c>
      <c r="P14" s="84">
        <f>M14/'סכום נכסי הקרן'!$C$42</f>
        <v>9.7823106613811536E-4</v>
      </c>
    </row>
    <row r="15" spans="2:16">
      <c r="B15" s="76" t="s">
        <v>864</v>
      </c>
      <c r="C15" s="73">
        <v>9499</v>
      </c>
      <c r="D15" s="73" t="s">
        <v>211</v>
      </c>
      <c r="E15" s="73"/>
      <c r="F15" s="93">
        <v>44986</v>
      </c>
      <c r="G15" s="83">
        <v>4.6700000000407442</v>
      </c>
      <c r="H15" s="86" t="s">
        <v>121</v>
      </c>
      <c r="I15" s="87">
        <v>5.1500000000000004E-2</v>
      </c>
      <c r="J15" s="87">
        <v>5.1400000000056852E-2</v>
      </c>
      <c r="K15" s="83">
        <v>20378.139726000005</v>
      </c>
      <c r="L15" s="85">
        <v>103.57983420375336</v>
      </c>
      <c r="M15" s="83">
        <v>21.107643342000003</v>
      </c>
      <c r="N15" s="73"/>
      <c r="O15" s="84">
        <f t="shared" si="0"/>
        <v>3.0030132548160065E-4</v>
      </c>
      <c r="P15" s="84">
        <f>M15/'סכום נכסי הקרן'!$C$42</f>
        <v>8.1088229982099235E-5</v>
      </c>
    </row>
    <row r="16" spans="2:16">
      <c r="B16" s="76" t="s">
        <v>865</v>
      </c>
      <c r="C16" s="73">
        <v>9528</v>
      </c>
      <c r="D16" s="73" t="s">
        <v>211</v>
      </c>
      <c r="E16" s="73"/>
      <c r="F16" s="93">
        <v>45047</v>
      </c>
      <c r="G16" s="83">
        <v>4.8400000000010657</v>
      </c>
      <c r="H16" s="86" t="s">
        <v>121</v>
      </c>
      <c r="I16" s="87">
        <v>5.1500000000000004E-2</v>
      </c>
      <c r="J16" s="87">
        <v>5.1400000000011381E-2</v>
      </c>
      <c r="K16" s="83">
        <v>1363662.6948280002</v>
      </c>
      <c r="L16" s="85">
        <v>101.81934885504288</v>
      </c>
      <c r="M16" s="83">
        <v>1388.4724764530001</v>
      </c>
      <c r="N16" s="73"/>
      <c r="O16" s="84">
        <f t="shared" si="0"/>
        <v>1.9753987610918598E-2</v>
      </c>
      <c r="P16" s="84">
        <f>M16/'סכום נכסי הקרן'!$C$42</f>
        <v>5.3340287056303686E-3</v>
      </c>
    </row>
    <row r="17" spans="2:16">
      <c r="B17" s="76" t="s">
        <v>866</v>
      </c>
      <c r="C17" s="73">
        <v>9586</v>
      </c>
      <c r="D17" s="73" t="s">
        <v>211</v>
      </c>
      <c r="E17" s="73"/>
      <c r="F17" s="93">
        <v>45078</v>
      </c>
      <c r="G17" s="83">
        <v>4.9299999999990627</v>
      </c>
      <c r="H17" s="86" t="s">
        <v>121</v>
      </c>
      <c r="I17" s="87">
        <v>5.1500000000000004E-2</v>
      </c>
      <c r="J17" s="87">
        <v>5.1399999999992715E-2</v>
      </c>
      <c r="K17" s="83">
        <v>762944.59593800013</v>
      </c>
      <c r="L17" s="85">
        <v>100.61243302474085</v>
      </c>
      <c r="M17" s="83">
        <v>767.61712060400009</v>
      </c>
      <c r="N17" s="73"/>
      <c r="O17" s="84">
        <f t="shared" si="0"/>
        <v>1.0920993644092382E-2</v>
      </c>
      <c r="P17" s="84">
        <f>M17/'סכום נכסי הקרן'!$C$42</f>
        <v>2.9489182001611425E-3</v>
      </c>
    </row>
    <row r="18" spans="2:16">
      <c r="B18" s="76"/>
      <c r="C18" s="73"/>
      <c r="D18" s="73"/>
      <c r="E18" s="73"/>
      <c r="F18" s="93"/>
      <c r="G18" s="83"/>
      <c r="H18" s="86"/>
      <c r="I18" s="87"/>
      <c r="J18" s="87"/>
      <c r="K18" s="83"/>
      <c r="L18" s="85"/>
      <c r="M18" s="83"/>
      <c r="N18" s="73"/>
      <c r="O18" s="84"/>
      <c r="P18" s="84"/>
    </row>
    <row r="19" spans="2:16">
      <c r="B19" s="121" t="s">
        <v>62</v>
      </c>
      <c r="C19" s="73"/>
      <c r="D19" s="73"/>
      <c r="E19" s="73"/>
      <c r="F19" s="93"/>
      <c r="G19" s="99">
        <f>AVERAGE(G20:G162)</f>
        <v>5.6161151081065954</v>
      </c>
      <c r="H19" s="86"/>
      <c r="I19" s="87"/>
      <c r="J19" s="100">
        <f>AVERAGE(J20:J162)</f>
        <v>4.817050359804189E-2</v>
      </c>
      <c r="K19" s="83"/>
      <c r="L19" s="83"/>
      <c r="M19" s="101">
        <f>SUM(M20:M160)</f>
        <v>67856.377039284998</v>
      </c>
      <c r="N19" s="73"/>
      <c r="O19" s="81">
        <f>IFERROR(M19/$M$11,0)</f>
        <v>0.96540194644703192</v>
      </c>
      <c r="P19" s="78">
        <f>M19/'סכום נכסי הקרן'!$C$42</f>
        <v>0.26068061781984886</v>
      </c>
    </row>
    <row r="20" spans="2:16">
      <c r="B20" s="76" t="s">
        <v>867</v>
      </c>
      <c r="C20" s="73" t="s">
        <v>868</v>
      </c>
      <c r="D20" s="73" t="s">
        <v>211</v>
      </c>
      <c r="E20" s="73"/>
      <c r="F20" s="93">
        <v>39845</v>
      </c>
      <c r="G20" s="83">
        <v>0.58000000006713814</v>
      </c>
      <c r="H20" s="86" t="s">
        <v>121</v>
      </c>
      <c r="I20" s="87">
        <v>4.8000000000000001E-2</v>
      </c>
      <c r="J20" s="87">
        <v>4.7900000000335688E-2</v>
      </c>
      <c r="K20" s="83">
        <v>6577.5293150000007</v>
      </c>
      <c r="L20" s="85">
        <v>126.810495</v>
      </c>
      <c r="M20" s="83">
        <v>8.3409974680000012</v>
      </c>
      <c r="N20" s="73"/>
      <c r="O20" s="84">
        <f t="shared" si="0"/>
        <v>1.1866851049614797E-4</v>
      </c>
      <c r="P20" s="84">
        <f>M20/'סכום נכסי הקרן'!$C$42</f>
        <v>3.2043213446736446E-5</v>
      </c>
    </row>
    <row r="21" spans="2:16">
      <c r="B21" s="76" t="s">
        <v>869</v>
      </c>
      <c r="C21" s="73" t="s">
        <v>870</v>
      </c>
      <c r="D21" s="73" t="s">
        <v>211</v>
      </c>
      <c r="E21" s="73"/>
      <c r="F21" s="93">
        <v>39873</v>
      </c>
      <c r="G21" s="83">
        <v>0.65999999999882719</v>
      </c>
      <c r="H21" s="86" t="s">
        <v>121</v>
      </c>
      <c r="I21" s="87">
        <v>4.8000000000000001E-2</v>
      </c>
      <c r="J21" s="87">
        <v>4.8200000000009117E-2</v>
      </c>
      <c r="K21" s="83">
        <v>241771.34313500003</v>
      </c>
      <c r="L21" s="85">
        <v>126.983634</v>
      </c>
      <c r="M21" s="83">
        <v>307.0100366960001</v>
      </c>
      <c r="N21" s="73"/>
      <c r="O21" s="84">
        <f t="shared" si="0"/>
        <v>4.367873734748633E-3</v>
      </c>
      <c r="P21" s="84">
        <f>M21/'סכום נכסי הקרן'!$C$42</f>
        <v>1.1794258628997248E-3</v>
      </c>
    </row>
    <row r="22" spans="2:16">
      <c r="B22" s="76" t="s">
        <v>871</v>
      </c>
      <c r="C22" s="73" t="s">
        <v>872</v>
      </c>
      <c r="D22" s="73" t="s">
        <v>211</v>
      </c>
      <c r="E22" s="73"/>
      <c r="F22" s="93">
        <v>39934</v>
      </c>
      <c r="G22" s="83">
        <v>0.82999999999918439</v>
      </c>
      <c r="H22" s="86" t="s">
        <v>121</v>
      </c>
      <c r="I22" s="87">
        <v>4.8000000000000001E-2</v>
      </c>
      <c r="J22" s="87">
        <v>4.8299999999931433E-2</v>
      </c>
      <c r="K22" s="83">
        <v>263833.24163</v>
      </c>
      <c r="L22" s="85">
        <v>125.48434</v>
      </c>
      <c r="M22" s="83">
        <v>331.06940086900005</v>
      </c>
      <c r="N22" s="73"/>
      <c r="O22" s="84">
        <f t="shared" si="0"/>
        <v>4.710169595747004E-3</v>
      </c>
      <c r="P22" s="84">
        <f>M22/'סכום נכסי הקרן'!$C$42</f>
        <v>1.2718535784752164E-3</v>
      </c>
    </row>
    <row r="23" spans="2:16">
      <c r="B23" s="76" t="s">
        <v>873</v>
      </c>
      <c r="C23" s="73" t="s">
        <v>874</v>
      </c>
      <c r="D23" s="73" t="s">
        <v>211</v>
      </c>
      <c r="E23" s="73"/>
      <c r="F23" s="93">
        <v>40148</v>
      </c>
      <c r="G23" s="83">
        <v>1.3899999999986778</v>
      </c>
      <c r="H23" s="86" t="s">
        <v>121</v>
      </c>
      <c r="I23" s="87">
        <v>4.8000000000000001E-2</v>
      </c>
      <c r="J23" s="87">
        <v>4.8299999999968833E-2</v>
      </c>
      <c r="K23" s="83">
        <v>351563.95050700003</v>
      </c>
      <c r="L23" s="85">
        <v>120.46099</v>
      </c>
      <c r="M23" s="83">
        <v>423.49741490400004</v>
      </c>
      <c r="N23" s="73"/>
      <c r="O23" s="84">
        <f t="shared" si="0"/>
        <v>6.0251555786261573E-3</v>
      </c>
      <c r="P23" s="84">
        <f>M23/'סכום נכסי הקרן'!$C$42</f>
        <v>1.626929886020435E-3</v>
      </c>
    </row>
    <row r="24" spans="2:16">
      <c r="B24" s="76" t="s">
        <v>875</v>
      </c>
      <c r="C24" s="73" t="s">
        <v>876</v>
      </c>
      <c r="D24" s="73" t="s">
        <v>211</v>
      </c>
      <c r="E24" s="73"/>
      <c r="F24" s="93">
        <v>40269</v>
      </c>
      <c r="G24" s="83">
        <v>1.6899999999997539</v>
      </c>
      <c r="H24" s="86" t="s">
        <v>121</v>
      </c>
      <c r="I24" s="87">
        <v>4.8000000000000001E-2</v>
      </c>
      <c r="J24" s="87">
        <v>4.8399999999972909E-2</v>
      </c>
      <c r="K24" s="83">
        <v>398604.93166200002</v>
      </c>
      <c r="L24" s="85">
        <v>122.231493</v>
      </c>
      <c r="M24" s="83">
        <v>487.22075944800008</v>
      </c>
      <c r="N24" s="73"/>
      <c r="O24" s="84">
        <f t="shared" si="0"/>
        <v>6.9317563071218252E-3</v>
      </c>
      <c r="P24" s="84">
        <f>M24/'סכום נכסי הקרן'!$C$42</f>
        <v>1.8717328293850644E-3</v>
      </c>
    </row>
    <row r="25" spans="2:16">
      <c r="B25" s="76" t="s">
        <v>877</v>
      </c>
      <c r="C25" s="73" t="s">
        <v>878</v>
      </c>
      <c r="D25" s="73" t="s">
        <v>211</v>
      </c>
      <c r="E25" s="73"/>
      <c r="F25" s="93">
        <v>40391</v>
      </c>
      <c r="G25" s="83">
        <v>1.9799999999976043</v>
      </c>
      <c r="H25" s="86" t="s">
        <v>121</v>
      </c>
      <c r="I25" s="87">
        <v>4.8000000000000001E-2</v>
      </c>
      <c r="J25" s="87">
        <v>4.8399999999931199E-2</v>
      </c>
      <c r="K25" s="83">
        <v>268545.10411399999</v>
      </c>
      <c r="L25" s="85">
        <v>121.224715</v>
      </c>
      <c r="M25" s="83">
        <v>325.54303776100005</v>
      </c>
      <c r="N25" s="73"/>
      <c r="O25" s="84">
        <f t="shared" si="0"/>
        <v>4.6315452728164196E-3</v>
      </c>
      <c r="P25" s="84">
        <f>M25/'סכום נכסי הקרן'!$C$42</f>
        <v>1.2506232120432417E-3</v>
      </c>
    </row>
    <row r="26" spans="2:16">
      <c r="B26" s="76" t="s">
        <v>879</v>
      </c>
      <c r="C26" s="73" t="s">
        <v>880</v>
      </c>
      <c r="D26" s="73" t="s">
        <v>211</v>
      </c>
      <c r="E26" s="73"/>
      <c r="F26" s="93">
        <v>40452</v>
      </c>
      <c r="G26" s="83">
        <v>2.1399999999966988</v>
      </c>
      <c r="H26" s="86" t="s">
        <v>121</v>
      </c>
      <c r="I26" s="87">
        <v>4.8000000000000001E-2</v>
      </c>
      <c r="J26" s="87">
        <v>4.8499999999952831E-2</v>
      </c>
      <c r="K26" s="83">
        <v>355976.33020600007</v>
      </c>
      <c r="L26" s="85">
        <v>119.130313</v>
      </c>
      <c r="M26" s="83">
        <v>424.07571736000006</v>
      </c>
      <c r="N26" s="73"/>
      <c r="O26" s="84">
        <f t="shared" si="0"/>
        <v>6.033383166673398E-3</v>
      </c>
      <c r="P26" s="84">
        <f>M26/'סכום נכסי הקרן'!$C$42</f>
        <v>1.6291515230734939E-3</v>
      </c>
    </row>
    <row r="27" spans="2:16">
      <c r="B27" s="76" t="s">
        <v>881</v>
      </c>
      <c r="C27" s="73" t="s">
        <v>882</v>
      </c>
      <c r="D27" s="73" t="s">
        <v>211</v>
      </c>
      <c r="E27" s="73"/>
      <c r="F27" s="93">
        <v>39661</v>
      </c>
      <c r="G27" s="83">
        <v>9.000000000672119E-2</v>
      </c>
      <c r="H27" s="86" t="s">
        <v>121</v>
      </c>
      <c r="I27" s="87">
        <v>4.8000000000000001E-2</v>
      </c>
      <c r="J27" s="87">
        <v>4.6399999999899168E-2</v>
      </c>
      <c r="K27" s="83">
        <v>46268.981087000007</v>
      </c>
      <c r="L27" s="85">
        <v>128.62446499999999</v>
      </c>
      <c r="M27" s="83">
        <v>59.513229240000008</v>
      </c>
      <c r="N27" s="73"/>
      <c r="O27" s="84">
        <f t="shared" si="0"/>
        <v>8.4670284289392139E-4</v>
      </c>
      <c r="P27" s="84">
        <f>M27/'סכום נכסי הקרן'!$C$42</f>
        <v>2.2862914354764035E-4</v>
      </c>
    </row>
    <row r="28" spans="2:16">
      <c r="B28" s="76" t="s">
        <v>883</v>
      </c>
      <c r="C28" s="73" t="s">
        <v>884</v>
      </c>
      <c r="D28" s="73" t="s">
        <v>211</v>
      </c>
      <c r="E28" s="73"/>
      <c r="F28" s="93">
        <v>39692</v>
      </c>
      <c r="G28" s="83">
        <v>0.1699999999995182</v>
      </c>
      <c r="H28" s="86" t="s">
        <v>121</v>
      </c>
      <c r="I28" s="87">
        <v>4.8000000000000001E-2</v>
      </c>
      <c r="J28" s="87">
        <v>4.7000000000058897E-2</v>
      </c>
      <c r="K28" s="83">
        <v>147460.88655200004</v>
      </c>
      <c r="L28" s="85">
        <v>126.66788699999999</v>
      </c>
      <c r="M28" s="83">
        <v>186.78558877699999</v>
      </c>
      <c r="N28" s="73"/>
      <c r="O28" s="84">
        <f t="shared" si="0"/>
        <v>2.6574240895468641E-3</v>
      </c>
      <c r="P28" s="84">
        <f>M28/'סכום נכסי הקרן'!$C$42</f>
        <v>7.1756531672834568E-4</v>
      </c>
    </row>
    <row r="29" spans="2:16">
      <c r="B29" s="76" t="s">
        <v>885</v>
      </c>
      <c r="C29" s="73" t="s">
        <v>886</v>
      </c>
      <c r="D29" s="73" t="s">
        <v>211</v>
      </c>
      <c r="E29" s="73"/>
      <c r="F29" s="93">
        <v>40909</v>
      </c>
      <c r="G29" s="83">
        <v>3.1999999999966184</v>
      </c>
      <c r="H29" s="86" t="s">
        <v>121</v>
      </c>
      <c r="I29" s="87">
        <v>4.8000000000000001E-2</v>
      </c>
      <c r="J29" s="87">
        <v>4.8399999999939124E-2</v>
      </c>
      <c r="K29" s="83">
        <v>253147.25218300003</v>
      </c>
      <c r="L29" s="85">
        <v>116.805048</v>
      </c>
      <c r="M29" s="83">
        <v>295.68876917000006</v>
      </c>
      <c r="N29" s="73"/>
      <c r="O29" s="84">
        <f t="shared" si="0"/>
        <v>4.2068045149828859E-3</v>
      </c>
      <c r="P29" s="84">
        <f>M29/'סכום נכסי הקרן'!$C$42</f>
        <v>1.1359334876514429E-3</v>
      </c>
    </row>
    <row r="30" spans="2:16">
      <c r="B30" s="76" t="s">
        <v>887</v>
      </c>
      <c r="C30" s="73">
        <v>8790</v>
      </c>
      <c r="D30" s="73" t="s">
        <v>211</v>
      </c>
      <c r="E30" s="73"/>
      <c r="F30" s="93">
        <v>41030</v>
      </c>
      <c r="G30" s="83">
        <v>3.5200000000018954</v>
      </c>
      <c r="H30" s="86" t="s">
        <v>121</v>
      </c>
      <c r="I30" s="87">
        <v>4.8000000000000001E-2</v>
      </c>
      <c r="J30" s="87">
        <v>4.8600000000016949E-2</v>
      </c>
      <c r="K30" s="83">
        <v>350146.39865799999</v>
      </c>
      <c r="L30" s="85">
        <v>114.505118</v>
      </c>
      <c r="M30" s="83">
        <v>400.93554811200011</v>
      </c>
      <c r="N30" s="73"/>
      <c r="O30" s="84">
        <f t="shared" si="0"/>
        <v>5.70416481745031E-3</v>
      </c>
      <c r="P30" s="84">
        <f>M30/'סכום נכסי הקרן'!$C$42</f>
        <v>1.5402550349433925E-3</v>
      </c>
    </row>
    <row r="31" spans="2:16">
      <c r="B31" s="76" t="s">
        <v>888</v>
      </c>
      <c r="C31" s="73" t="s">
        <v>889</v>
      </c>
      <c r="D31" s="73" t="s">
        <v>211</v>
      </c>
      <c r="E31" s="73"/>
      <c r="F31" s="93">
        <v>41091</v>
      </c>
      <c r="G31" s="83">
        <v>3.6100000000026657</v>
      </c>
      <c r="H31" s="86" t="s">
        <v>121</v>
      </c>
      <c r="I31" s="87">
        <v>4.8000000000000001E-2</v>
      </c>
      <c r="J31" s="87">
        <v>4.860000000002665E-2</v>
      </c>
      <c r="K31" s="83">
        <v>52027.924123000012</v>
      </c>
      <c r="L31" s="85">
        <v>115.33337899999999</v>
      </c>
      <c r="M31" s="83">
        <v>60.005562744000017</v>
      </c>
      <c r="N31" s="73"/>
      <c r="O31" s="84">
        <f t="shared" si="0"/>
        <v>8.5370733891627047E-4</v>
      </c>
      <c r="P31" s="84">
        <f>M31/'סכום נכסי הקרן'!$C$42</f>
        <v>2.3052051776471401E-4</v>
      </c>
    </row>
    <row r="32" spans="2:16">
      <c r="B32" s="76" t="s">
        <v>890</v>
      </c>
      <c r="C32" s="73" t="s">
        <v>891</v>
      </c>
      <c r="D32" s="73" t="s">
        <v>211</v>
      </c>
      <c r="E32" s="73"/>
      <c r="F32" s="93">
        <v>41122</v>
      </c>
      <c r="G32" s="83">
        <v>3.6900000000006759</v>
      </c>
      <c r="H32" s="86" t="s">
        <v>121</v>
      </c>
      <c r="I32" s="87">
        <v>4.8000000000000001E-2</v>
      </c>
      <c r="J32" s="87">
        <v>4.8500000000023372E-2</v>
      </c>
      <c r="K32" s="83">
        <v>167124.70437600004</v>
      </c>
      <c r="L32" s="85">
        <v>115.231011</v>
      </c>
      <c r="M32" s="83">
        <v>192.57948662300001</v>
      </c>
      <c r="N32" s="73"/>
      <c r="O32" s="84">
        <f t="shared" si="0"/>
        <v>2.7398546657446676E-3</v>
      </c>
      <c r="P32" s="84">
        <f>M32/'סכום נכסי הקרן'!$C$42</f>
        <v>7.3982345864485215E-4</v>
      </c>
    </row>
    <row r="33" spans="2:16">
      <c r="B33" s="76" t="s">
        <v>892</v>
      </c>
      <c r="C33" s="73" t="s">
        <v>893</v>
      </c>
      <c r="D33" s="73" t="s">
        <v>211</v>
      </c>
      <c r="E33" s="73"/>
      <c r="F33" s="93">
        <v>41154</v>
      </c>
      <c r="G33" s="83">
        <v>3.7700000000033205</v>
      </c>
      <c r="H33" s="86" t="s">
        <v>121</v>
      </c>
      <c r="I33" s="87">
        <v>4.8000000000000001E-2</v>
      </c>
      <c r="J33" s="87">
        <v>4.850000000004636E-2</v>
      </c>
      <c r="K33" s="83">
        <v>291572.00269400008</v>
      </c>
      <c r="L33" s="85">
        <v>114.66184</v>
      </c>
      <c r="M33" s="83">
        <v>334.32182295700005</v>
      </c>
      <c r="N33" s="73"/>
      <c r="O33" s="84">
        <f t="shared" si="0"/>
        <v>4.7564422491279046E-3</v>
      </c>
      <c r="P33" s="84">
        <f>M33/'סכום נכסי הקרן'!$C$42</f>
        <v>1.2843482537924665E-3</v>
      </c>
    </row>
    <row r="34" spans="2:16">
      <c r="B34" s="76" t="s">
        <v>894</v>
      </c>
      <c r="C34" s="73" t="s">
        <v>895</v>
      </c>
      <c r="D34" s="73" t="s">
        <v>211</v>
      </c>
      <c r="E34" s="73"/>
      <c r="F34" s="93">
        <v>41184</v>
      </c>
      <c r="G34" s="83">
        <v>3.8600000000023247</v>
      </c>
      <c r="H34" s="86" t="s">
        <v>121</v>
      </c>
      <c r="I34" s="87">
        <v>4.8000000000000001E-2</v>
      </c>
      <c r="J34" s="87">
        <v>4.8500000000022976E-2</v>
      </c>
      <c r="K34" s="83">
        <v>327319.15526800003</v>
      </c>
      <c r="L34" s="85">
        <v>113.02123400000001</v>
      </c>
      <c r="M34" s="83">
        <v>369.94014719900008</v>
      </c>
      <c r="N34" s="73"/>
      <c r="O34" s="84">
        <f t="shared" si="0"/>
        <v>5.2631890141740367E-3</v>
      </c>
      <c r="P34" s="84">
        <f>M34/'סכום נכסי הקרן'!$C$42</f>
        <v>1.4211814767589206E-3</v>
      </c>
    </row>
    <row r="35" spans="2:16">
      <c r="B35" s="76" t="s">
        <v>896</v>
      </c>
      <c r="C35" s="73" t="s">
        <v>897</v>
      </c>
      <c r="D35" s="73" t="s">
        <v>211</v>
      </c>
      <c r="E35" s="73"/>
      <c r="F35" s="93">
        <v>41214</v>
      </c>
      <c r="G35" s="83">
        <v>3.9400000000022173</v>
      </c>
      <c r="H35" s="86" t="s">
        <v>121</v>
      </c>
      <c r="I35" s="87">
        <v>4.8000000000000001E-2</v>
      </c>
      <c r="J35" s="87">
        <v>4.8500000000029651E-2</v>
      </c>
      <c r="K35" s="83">
        <v>344518.34069100005</v>
      </c>
      <c r="L35" s="85">
        <v>112.586195</v>
      </c>
      <c r="M35" s="83">
        <v>387.88008958100005</v>
      </c>
      <c r="N35" s="73"/>
      <c r="O35" s="84">
        <f t="shared" si="0"/>
        <v>5.5184230253371071E-3</v>
      </c>
      <c r="P35" s="84">
        <f>M35/'סכום נכסי הקרן'!$C$42</f>
        <v>1.4901005005536151E-3</v>
      </c>
    </row>
    <row r="36" spans="2:16">
      <c r="B36" s="76" t="s">
        <v>898</v>
      </c>
      <c r="C36" s="73" t="s">
        <v>899</v>
      </c>
      <c r="D36" s="73" t="s">
        <v>211</v>
      </c>
      <c r="E36" s="73"/>
      <c r="F36" s="93">
        <v>41245</v>
      </c>
      <c r="G36" s="83">
        <v>4.0300000000024001</v>
      </c>
      <c r="H36" s="86" t="s">
        <v>121</v>
      </c>
      <c r="I36" s="87">
        <v>4.8000000000000001E-2</v>
      </c>
      <c r="J36" s="87">
        <v>4.8500000000028444E-2</v>
      </c>
      <c r="K36" s="83">
        <v>359836.33054599998</v>
      </c>
      <c r="L36" s="85">
        <v>112.33898600000001</v>
      </c>
      <c r="M36" s="83">
        <v>404.23648630100007</v>
      </c>
      <c r="N36" s="73"/>
      <c r="O36" s="84">
        <f t="shared" si="0"/>
        <v>5.7511277160282427E-3</v>
      </c>
      <c r="P36" s="84">
        <f>M36/'סכום נכסי הקרן'!$C$42</f>
        <v>1.5529360922594273E-3</v>
      </c>
    </row>
    <row r="37" spans="2:16">
      <c r="B37" s="76" t="s">
        <v>900</v>
      </c>
      <c r="C37" s="73" t="s">
        <v>901</v>
      </c>
      <c r="D37" s="73" t="s">
        <v>211</v>
      </c>
      <c r="E37" s="73"/>
      <c r="F37" s="93">
        <v>41275</v>
      </c>
      <c r="G37" s="83">
        <v>4.0099999999978797</v>
      </c>
      <c r="H37" s="86" t="s">
        <v>121</v>
      </c>
      <c r="I37" s="87">
        <v>4.8000000000000001E-2</v>
      </c>
      <c r="J37" s="87">
        <v>4.8499999999972891E-2</v>
      </c>
      <c r="K37" s="83">
        <v>352497.89311800001</v>
      </c>
      <c r="L37" s="85">
        <v>115.12960699999999</v>
      </c>
      <c r="M37" s="83">
        <v>405.82943778600008</v>
      </c>
      <c r="N37" s="73"/>
      <c r="O37" s="84">
        <f t="shared" si="0"/>
        <v>5.7737908544289911E-3</v>
      </c>
      <c r="P37" s="84">
        <f>M37/'סכום נכסי הקרן'!$C$42</f>
        <v>1.5590556582513817E-3</v>
      </c>
    </row>
    <row r="38" spans="2:16">
      <c r="B38" s="76" t="s">
        <v>902</v>
      </c>
      <c r="C38" s="73" t="s">
        <v>903</v>
      </c>
      <c r="D38" s="73" t="s">
        <v>211</v>
      </c>
      <c r="E38" s="73"/>
      <c r="F38" s="93">
        <v>41306</v>
      </c>
      <c r="G38" s="83">
        <v>4.0999999999949308</v>
      </c>
      <c r="H38" s="86" t="s">
        <v>121</v>
      </c>
      <c r="I38" s="87">
        <v>4.8000000000000001E-2</v>
      </c>
      <c r="J38" s="87">
        <v>4.8499999999949299E-2</v>
      </c>
      <c r="K38" s="83">
        <v>413674.46172500006</v>
      </c>
      <c r="L38" s="85">
        <v>114.459034</v>
      </c>
      <c r="M38" s="83">
        <v>473.48779372400008</v>
      </c>
      <c r="N38" s="73"/>
      <c r="O38" s="84">
        <f t="shared" si="0"/>
        <v>6.7363755276150673E-3</v>
      </c>
      <c r="P38" s="84">
        <f>M38/'סכום נכסי הקרן'!$C$42</f>
        <v>1.81897554782023E-3</v>
      </c>
    </row>
    <row r="39" spans="2:16">
      <c r="B39" s="76" t="s">
        <v>904</v>
      </c>
      <c r="C39" s="73" t="s">
        <v>905</v>
      </c>
      <c r="D39" s="73" t="s">
        <v>211</v>
      </c>
      <c r="E39" s="73"/>
      <c r="F39" s="93">
        <v>41334</v>
      </c>
      <c r="G39" s="83">
        <v>4.1799999999966193</v>
      </c>
      <c r="H39" s="86" t="s">
        <v>121</v>
      </c>
      <c r="I39" s="87">
        <v>4.8000000000000001E-2</v>
      </c>
      <c r="J39" s="87">
        <v>4.849999999997183E-2</v>
      </c>
      <c r="K39" s="83">
        <v>310814.32622800005</v>
      </c>
      <c r="L39" s="85">
        <v>114.206639</v>
      </c>
      <c r="M39" s="83">
        <v>354.97059414000006</v>
      </c>
      <c r="N39" s="73"/>
      <c r="O39" s="84">
        <f t="shared" si="0"/>
        <v>5.0502151377138475E-3</v>
      </c>
      <c r="P39" s="84">
        <f>M39/'סכום נכסי הקרן'!$C$42</f>
        <v>1.3636736564158461E-3</v>
      </c>
    </row>
    <row r="40" spans="2:16">
      <c r="B40" s="76" t="s">
        <v>906</v>
      </c>
      <c r="C40" s="73" t="s">
        <v>907</v>
      </c>
      <c r="D40" s="73" t="s">
        <v>211</v>
      </c>
      <c r="E40" s="73"/>
      <c r="F40" s="93">
        <v>41366</v>
      </c>
      <c r="G40" s="83">
        <v>4.2599999999992235</v>
      </c>
      <c r="H40" s="86" t="s">
        <v>121</v>
      </c>
      <c r="I40" s="87">
        <v>4.8000000000000001E-2</v>
      </c>
      <c r="J40" s="87">
        <v>4.8499999999988767E-2</v>
      </c>
      <c r="K40" s="83">
        <v>430760.50920700008</v>
      </c>
      <c r="L40" s="85">
        <v>113.74913599999999</v>
      </c>
      <c r="M40" s="83">
        <v>489.98635676300012</v>
      </c>
      <c r="N40" s="73"/>
      <c r="O40" s="84">
        <f t="shared" si="0"/>
        <v>6.9711028379488976E-3</v>
      </c>
      <c r="P40" s="84">
        <f>M40/'סכום נכסי הקרן'!$C$42</f>
        <v>1.8823572931152418E-3</v>
      </c>
    </row>
    <row r="41" spans="2:16">
      <c r="B41" s="76" t="s">
        <v>908</v>
      </c>
      <c r="C41" s="73">
        <v>2704</v>
      </c>
      <c r="D41" s="73" t="s">
        <v>211</v>
      </c>
      <c r="E41" s="73"/>
      <c r="F41" s="93">
        <v>41395</v>
      </c>
      <c r="G41" s="83">
        <v>4.3400000000032968</v>
      </c>
      <c r="H41" s="86" t="s">
        <v>121</v>
      </c>
      <c r="I41" s="87">
        <v>4.8000000000000001E-2</v>
      </c>
      <c r="J41" s="87">
        <v>4.8500000000022483E-2</v>
      </c>
      <c r="K41" s="83">
        <v>294966.14092400001</v>
      </c>
      <c r="L41" s="85">
        <v>113.081414</v>
      </c>
      <c r="M41" s="83">
        <v>333.5518840850001</v>
      </c>
      <c r="N41" s="73"/>
      <c r="O41" s="84">
        <f t="shared" si="0"/>
        <v>4.7454882236095119E-3</v>
      </c>
      <c r="P41" s="84">
        <f>M41/'סכום נכסי הקרן'!$C$42</f>
        <v>1.2813904162303422E-3</v>
      </c>
    </row>
    <row r="42" spans="2:16">
      <c r="B42" s="76" t="s">
        <v>909</v>
      </c>
      <c r="C42" s="73" t="s">
        <v>910</v>
      </c>
      <c r="D42" s="73" t="s">
        <v>211</v>
      </c>
      <c r="E42" s="73"/>
      <c r="F42" s="93">
        <v>41427</v>
      </c>
      <c r="G42" s="83">
        <v>4.4299999999979205</v>
      </c>
      <c r="H42" s="86" t="s">
        <v>121</v>
      </c>
      <c r="I42" s="87">
        <v>4.8000000000000001E-2</v>
      </c>
      <c r="J42" s="87">
        <v>4.8499999999981655E-2</v>
      </c>
      <c r="K42" s="83">
        <v>583126.25826000015</v>
      </c>
      <c r="L42" s="85">
        <v>112.182626</v>
      </c>
      <c r="M42" s="83">
        <v>654.16634725200015</v>
      </c>
      <c r="N42" s="73"/>
      <c r="O42" s="84">
        <f t="shared" si="0"/>
        <v>9.3069139923518725E-3</v>
      </c>
      <c r="P42" s="84">
        <f>M42/'סכום נכסי הקרן'!$C$42</f>
        <v>2.5130797575573312E-3</v>
      </c>
    </row>
    <row r="43" spans="2:16">
      <c r="B43" s="76" t="s">
        <v>911</v>
      </c>
      <c r="C43" s="73">
        <v>8805</v>
      </c>
      <c r="D43" s="73" t="s">
        <v>211</v>
      </c>
      <c r="E43" s="73"/>
      <c r="F43" s="93">
        <v>41487</v>
      </c>
      <c r="G43" s="83">
        <v>4.4900000000038593</v>
      </c>
      <c r="H43" s="86" t="s">
        <v>121</v>
      </c>
      <c r="I43" s="87">
        <v>4.8000000000000001E-2</v>
      </c>
      <c r="J43" s="87">
        <v>4.8500000000031677E-2</v>
      </c>
      <c r="K43" s="83">
        <v>307360.29144100007</v>
      </c>
      <c r="L43" s="85">
        <v>112.969055</v>
      </c>
      <c r="M43" s="83">
        <v>347.22201703400009</v>
      </c>
      <c r="N43" s="73"/>
      <c r="O43" s="84">
        <f t="shared" si="0"/>
        <v>4.9399750726423436E-3</v>
      </c>
      <c r="P43" s="84">
        <f>M43/'סכום נכסי הקרן'!$C$42</f>
        <v>1.3339063161104921E-3</v>
      </c>
    </row>
    <row r="44" spans="2:16">
      <c r="B44" s="76" t="s">
        <v>912</v>
      </c>
      <c r="C44" s="73" t="s">
        <v>913</v>
      </c>
      <c r="D44" s="73" t="s">
        <v>211</v>
      </c>
      <c r="E44" s="73"/>
      <c r="F44" s="93">
        <v>41518</v>
      </c>
      <c r="G44" s="83">
        <v>4.5799999999994663</v>
      </c>
      <c r="H44" s="86" t="s">
        <v>121</v>
      </c>
      <c r="I44" s="87">
        <v>4.8000000000000001E-2</v>
      </c>
      <c r="J44" s="87">
        <v>4.8499999999959929E-2</v>
      </c>
      <c r="K44" s="83">
        <v>33366.819030999999</v>
      </c>
      <c r="L44" s="85">
        <v>112.195932</v>
      </c>
      <c r="M44" s="83">
        <v>37.436213719000008</v>
      </c>
      <c r="N44" s="73"/>
      <c r="O44" s="84">
        <f t="shared" si="0"/>
        <v>5.3261012698933364E-4</v>
      </c>
      <c r="P44" s="84">
        <f>M44/'סכום נכסי הקרן'!$C$42</f>
        <v>1.4381692254885605E-4</v>
      </c>
    </row>
    <row r="45" spans="2:16">
      <c r="B45" s="76" t="s">
        <v>914</v>
      </c>
      <c r="C45" s="73" t="s">
        <v>915</v>
      </c>
      <c r="D45" s="73" t="s">
        <v>211</v>
      </c>
      <c r="E45" s="73"/>
      <c r="F45" s="93">
        <v>41548</v>
      </c>
      <c r="G45" s="83">
        <v>4.660000000000653</v>
      </c>
      <c r="H45" s="86" t="s">
        <v>121</v>
      </c>
      <c r="I45" s="87">
        <v>4.8000000000000001E-2</v>
      </c>
      <c r="J45" s="87">
        <v>4.8500000000001167E-2</v>
      </c>
      <c r="K45" s="83">
        <v>767385.81472000014</v>
      </c>
      <c r="L45" s="85">
        <v>111.527002</v>
      </c>
      <c r="M45" s="83">
        <v>855.84239293400026</v>
      </c>
      <c r="N45" s="73"/>
      <c r="O45" s="84">
        <f t="shared" si="0"/>
        <v>1.2176186646570121E-2</v>
      </c>
      <c r="P45" s="84">
        <f>M45/'סכום נכסי הקרן'!$C$42</f>
        <v>3.2878490346941141E-3</v>
      </c>
    </row>
    <row r="46" spans="2:16">
      <c r="B46" s="76" t="s">
        <v>916</v>
      </c>
      <c r="C46" s="73" t="s">
        <v>917</v>
      </c>
      <c r="D46" s="73" t="s">
        <v>211</v>
      </c>
      <c r="E46" s="73"/>
      <c r="F46" s="93">
        <v>41579</v>
      </c>
      <c r="G46" s="83">
        <v>4.7400000000027038</v>
      </c>
      <c r="H46" s="86" t="s">
        <v>121</v>
      </c>
      <c r="I46" s="87">
        <v>4.8000000000000001E-2</v>
      </c>
      <c r="J46" s="87">
        <v>4.8500000000025356E-2</v>
      </c>
      <c r="K46" s="83">
        <v>532489.26529400016</v>
      </c>
      <c r="L46" s="85">
        <v>111.08737000000001</v>
      </c>
      <c r="M46" s="83">
        <v>591.52832151000018</v>
      </c>
      <c r="N46" s="73"/>
      <c r="O46" s="84">
        <f t="shared" si="0"/>
        <v>8.4157542427248499E-3</v>
      </c>
      <c r="P46" s="84">
        <f>M46/'סכום נכסי הקרן'!$C$42</f>
        <v>2.2724462318389322E-3</v>
      </c>
    </row>
    <row r="47" spans="2:16">
      <c r="B47" s="76" t="s">
        <v>918</v>
      </c>
      <c r="C47" s="73" t="s">
        <v>919</v>
      </c>
      <c r="D47" s="73" t="s">
        <v>211</v>
      </c>
      <c r="E47" s="73"/>
      <c r="F47" s="93">
        <v>41609</v>
      </c>
      <c r="G47" s="83">
        <v>4.8300000000041248</v>
      </c>
      <c r="H47" s="86" t="s">
        <v>121</v>
      </c>
      <c r="I47" s="87">
        <v>4.8000000000000001E-2</v>
      </c>
      <c r="J47" s="87">
        <v>4.8500000000039484E-2</v>
      </c>
      <c r="K47" s="83">
        <v>516476.91905600013</v>
      </c>
      <c r="L47" s="85">
        <v>110.33336300000001</v>
      </c>
      <c r="M47" s="83">
        <v>569.84635255499995</v>
      </c>
      <c r="N47" s="73"/>
      <c r="O47" s="84">
        <f t="shared" si="0"/>
        <v>8.1072819082846689E-3</v>
      </c>
      <c r="P47" s="84">
        <f>M47/'סכום נכסי הקרן'!$C$42</f>
        <v>2.1891516424524696E-3</v>
      </c>
    </row>
    <row r="48" spans="2:16">
      <c r="B48" s="76" t="s">
        <v>920</v>
      </c>
      <c r="C48" s="73" t="s">
        <v>921</v>
      </c>
      <c r="D48" s="73" t="s">
        <v>211</v>
      </c>
      <c r="E48" s="73"/>
      <c r="F48" s="93">
        <v>41672</v>
      </c>
      <c r="G48" s="83">
        <v>4.8800000000024424</v>
      </c>
      <c r="H48" s="86" t="s">
        <v>121</v>
      </c>
      <c r="I48" s="87">
        <v>4.8000000000000001E-2</v>
      </c>
      <c r="J48" s="87">
        <v>4.8500000000030533E-2</v>
      </c>
      <c r="K48" s="83">
        <v>160252.12905800002</v>
      </c>
      <c r="L48" s="85">
        <v>112.417376</v>
      </c>
      <c r="M48" s="83">
        <v>180.15123903700001</v>
      </c>
      <c r="N48" s="73"/>
      <c r="O48" s="84">
        <f t="shared" si="0"/>
        <v>2.5630362894334228E-3</v>
      </c>
      <c r="P48" s="84">
        <f>M48/'סכום נכסי הקרן'!$C$42</f>
        <v>6.9207845072524483E-4</v>
      </c>
    </row>
    <row r="49" spans="2:16">
      <c r="B49" s="76" t="s">
        <v>922</v>
      </c>
      <c r="C49" s="73" t="s">
        <v>923</v>
      </c>
      <c r="D49" s="73" t="s">
        <v>211</v>
      </c>
      <c r="E49" s="73"/>
      <c r="F49" s="93">
        <v>41700</v>
      </c>
      <c r="G49" s="83">
        <v>4.9600000000024043</v>
      </c>
      <c r="H49" s="86" t="s">
        <v>121</v>
      </c>
      <c r="I49" s="87">
        <v>4.8000000000000001E-2</v>
      </c>
      <c r="J49" s="87">
        <v>4.850000000001662E-2</v>
      </c>
      <c r="K49" s="83">
        <v>694212.18758500007</v>
      </c>
      <c r="L49" s="85">
        <v>112.63502099999999</v>
      </c>
      <c r="M49" s="83">
        <v>781.92604392200008</v>
      </c>
      <c r="N49" s="73"/>
      <c r="O49" s="84">
        <f t="shared" si="0"/>
        <v>1.1124568650974359E-2</v>
      </c>
      <c r="P49" s="84">
        <f>M49/'סכום נכסי הקרן'!$C$42</f>
        <v>3.0038881106341639E-3</v>
      </c>
    </row>
    <row r="50" spans="2:16">
      <c r="B50" s="76" t="s">
        <v>924</v>
      </c>
      <c r="C50" s="73" t="s">
        <v>925</v>
      </c>
      <c r="D50" s="73" t="s">
        <v>211</v>
      </c>
      <c r="E50" s="73"/>
      <c r="F50" s="93">
        <v>41730</v>
      </c>
      <c r="G50" s="83">
        <v>5.0400000000008855</v>
      </c>
      <c r="H50" s="86" t="s">
        <v>121</v>
      </c>
      <c r="I50" s="87">
        <v>4.8000000000000001E-2</v>
      </c>
      <c r="J50" s="87">
        <v>4.8500000000011069E-2</v>
      </c>
      <c r="K50" s="83">
        <v>401970.23080900009</v>
      </c>
      <c r="L50" s="85">
        <v>112.418375</v>
      </c>
      <c r="M50" s="83">
        <v>451.88840129000005</v>
      </c>
      <c r="N50" s="73"/>
      <c r="O50" s="84">
        <f t="shared" si="0"/>
        <v>6.4290780206204814E-3</v>
      </c>
      <c r="P50" s="84">
        <f>M50/'סכום נכסי הקרן'!$C$42</f>
        <v>1.7359981887288547E-3</v>
      </c>
    </row>
    <row r="51" spans="2:16">
      <c r="B51" s="76" t="s">
        <v>926</v>
      </c>
      <c r="C51" s="73" t="s">
        <v>927</v>
      </c>
      <c r="D51" s="73" t="s">
        <v>211</v>
      </c>
      <c r="E51" s="73"/>
      <c r="F51" s="93">
        <v>41760</v>
      </c>
      <c r="G51" s="83">
        <v>5.1199999999851977</v>
      </c>
      <c r="H51" s="86" t="s">
        <v>121</v>
      </c>
      <c r="I51" s="87">
        <v>4.8000000000000001E-2</v>
      </c>
      <c r="J51" s="87">
        <v>4.8599999999889586E-2</v>
      </c>
      <c r="K51" s="83">
        <v>147709.34634400002</v>
      </c>
      <c r="L51" s="85">
        <v>111.592156</v>
      </c>
      <c r="M51" s="83">
        <v>164.83204348700002</v>
      </c>
      <c r="N51" s="73"/>
      <c r="O51" s="84">
        <f t="shared" si="0"/>
        <v>2.3450880014867998E-3</v>
      </c>
      <c r="P51" s="84">
        <f>M51/'סכום נכסי הקרן'!$C$42</f>
        <v>6.3322742544629255E-4</v>
      </c>
    </row>
    <row r="52" spans="2:16">
      <c r="B52" s="76" t="s">
        <v>928</v>
      </c>
      <c r="C52" s="73" t="s">
        <v>929</v>
      </c>
      <c r="D52" s="73" t="s">
        <v>211</v>
      </c>
      <c r="E52" s="73"/>
      <c r="F52" s="93">
        <v>41791</v>
      </c>
      <c r="G52" s="83">
        <v>5.210000000003089</v>
      </c>
      <c r="H52" s="86" t="s">
        <v>121</v>
      </c>
      <c r="I52" s="87">
        <v>4.8000000000000001E-2</v>
      </c>
      <c r="J52" s="87">
        <v>4.8500000000023594E-2</v>
      </c>
      <c r="K52" s="83">
        <v>591423.04060000007</v>
      </c>
      <c r="L52" s="85">
        <v>111.084216</v>
      </c>
      <c r="M52" s="83">
        <v>656.9776484570001</v>
      </c>
      <c r="N52" s="73"/>
      <c r="O52" s="84">
        <f t="shared" si="0"/>
        <v>9.3469107586658853E-3</v>
      </c>
      <c r="P52" s="84">
        <f>M52/'סכום נכסי הקרן'!$C$42</f>
        <v>2.5238797997489851E-3</v>
      </c>
    </row>
    <row r="53" spans="2:16">
      <c r="B53" s="76" t="s">
        <v>930</v>
      </c>
      <c r="C53" s="73" t="s">
        <v>931</v>
      </c>
      <c r="D53" s="73" t="s">
        <v>211</v>
      </c>
      <c r="E53" s="73"/>
      <c r="F53" s="93">
        <v>41821</v>
      </c>
      <c r="G53" s="83">
        <v>5.1699999999967643</v>
      </c>
      <c r="H53" s="86" t="s">
        <v>121</v>
      </c>
      <c r="I53" s="87">
        <v>4.8000000000000001E-2</v>
      </c>
      <c r="J53" s="87">
        <v>4.849999999997591E-2</v>
      </c>
      <c r="K53" s="83">
        <v>384941.86149300006</v>
      </c>
      <c r="L53" s="85">
        <v>113.18611</v>
      </c>
      <c r="M53" s="83">
        <v>435.70071937300008</v>
      </c>
      <c r="N53" s="73"/>
      <c r="O53" s="84">
        <f t="shared" si="0"/>
        <v>6.1987736584808743E-3</v>
      </c>
      <c r="P53" s="84">
        <f>M53/'סכום נכסי הקרן'!$C$42</f>
        <v>1.6738107406611261E-3</v>
      </c>
    </row>
    <row r="54" spans="2:16">
      <c r="B54" s="76" t="s">
        <v>932</v>
      </c>
      <c r="C54" s="73" t="s">
        <v>933</v>
      </c>
      <c r="D54" s="73" t="s">
        <v>211</v>
      </c>
      <c r="E54" s="73"/>
      <c r="F54" s="93">
        <v>41852</v>
      </c>
      <c r="G54" s="83">
        <v>5.2500000000039257</v>
      </c>
      <c r="H54" s="86" t="s">
        <v>121</v>
      </c>
      <c r="I54" s="87">
        <v>4.8000000000000001E-2</v>
      </c>
      <c r="J54" s="87">
        <v>4.8500000000039255E-2</v>
      </c>
      <c r="K54" s="83">
        <v>283270.78357200004</v>
      </c>
      <c r="L54" s="85">
        <v>112.417824</v>
      </c>
      <c r="M54" s="83">
        <v>318.44685193500004</v>
      </c>
      <c r="N54" s="73"/>
      <c r="O54" s="84">
        <f t="shared" si="0"/>
        <v>4.530586867612969E-3</v>
      </c>
      <c r="P54" s="84">
        <f>M54/'סכום נכסי הקרן'!$C$42</f>
        <v>1.2233621323039685E-3</v>
      </c>
    </row>
    <row r="55" spans="2:16">
      <c r="B55" s="76" t="s">
        <v>934</v>
      </c>
      <c r="C55" s="73" t="s">
        <v>935</v>
      </c>
      <c r="D55" s="73" t="s">
        <v>211</v>
      </c>
      <c r="E55" s="73"/>
      <c r="F55" s="93">
        <v>41883</v>
      </c>
      <c r="G55" s="83">
        <v>5.3399999999983709</v>
      </c>
      <c r="H55" s="86" t="s">
        <v>121</v>
      </c>
      <c r="I55" s="87">
        <v>4.8000000000000001E-2</v>
      </c>
      <c r="J55" s="87">
        <v>4.8499999999988358E-2</v>
      </c>
      <c r="K55" s="83">
        <v>461134.71877900005</v>
      </c>
      <c r="L55" s="85">
        <v>111.86584000000001</v>
      </c>
      <c r="M55" s="83">
        <v>515.85222467600011</v>
      </c>
      <c r="N55" s="73"/>
      <c r="O55" s="84">
        <f t="shared" si="0"/>
        <v>7.339100074454691E-3</v>
      </c>
      <c r="P55" s="84">
        <f>M55/'סכום נכסי הקרן'!$C$42</f>
        <v>1.981724968228574E-3</v>
      </c>
    </row>
    <row r="56" spans="2:16">
      <c r="B56" s="76" t="s">
        <v>936</v>
      </c>
      <c r="C56" s="73" t="s">
        <v>937</v>
      </c>
      <c r="D56" s="73" t="s">
        <v>211</v>
      </c>
      <c r="E56" s="73"/>
      <c r="F56" s="93">
        <v>41913</v>
      </c>
      <c r="G56" s="83">
        <v>5.4200000000027284</v>
      </c>
      <c r="H56" s="86" t="s">
        <v>121</v>
      </c>
      <c r="I56" s="87">
        <v>4.8000000000000001E-2</v>
      </c>
      <c r="J56" s="87">
        <v>4.8500000000030179E-2</v>
      </c>
      <c r="K56" s="83">
        <v>401040.72498000006</v>
      </c>
      <c r="L56" s="85">
        <v>111.53838</v>
      </c>
      <c r="M56" s="83">
        <v>447.31432670900006</v>
      </c>
      <c r="N56" s="73"/>
      <c r="O56" s="84">
        <f t="shared" si="0"/>
        <v>6.3640020366619691E-3</v>
      </c>
      <c r="P56" s="84">
        <f>M56/'סכום נכסי הקרן'!$C$42</f>
        <v>1.7184261838598233E-3</v>
      </c>
    </row>
    <row r="57" spans="2:16">
      <c r="B57" s="76" t="s">
        <v>938</v>
      </c>
      <c r="C57" s="73" t="s">
        <v>939</v>
      </c>
      <c r="D57" s="73" t="s">
        <v>211</v>
      </c>
      <c r="E57" s="73"/>
      <c r="F57" s="93">
        <v>41945</v>
      </c>
      <c r="G57" s="83">
        <v>5.5100000000022078</v>
      </c>
      <c r="H57" s="86" t="s">
        <v>121</v>
      </c>
      <c r="I57" s="87">
        <v>4.8000000000000001E-2</v>
      </c>
      <c r="J57" s="87">
        <v>4.8500000000022914E-2</v>
      </c>
      <c r="K57" s="83">
        <v>215541.08795100002</v>
      </c>
      <c r="L57" s="85">
        <v>111.40720899999999</v>
      </c>
      <c r="M57" s="83">
        <v>240.12831069700005</v>
      </c>
      <c r="N57" s="73"/>
      <c r="O57" s="84">
        <f t="shared" si="0"/>
        <v>3.4163382818052698E-3</v>
      </c>
      <c r="P57" s="84">
        <f>M57/'סכום נכסי הקרן'!$C$42</f>
        <v>9.2248951564700542E-4</v>
      </c>
    </row>
    <row r="58" spans="2:16">
      <c r="B58" s="76" t="s">
        <v>940</v>
      </c>
      <c r="C58" s="73" t="s">
        <v>941</v>
      </c>
      <c r="D58" s="73" t="s">
        <v>211</v>
      </c>
      <c r="E58" s="73"/>
      <c r="F58" s="93">
        <v>41974</v>
      </c>
      <c r="G58" s="83">
        <v>5.5900000000020045</v>
      </c>
      <c r="H58" s="86" t="s">
        <v>121</v>
      </c>
      <c r="I58" s="87">
        <v>4.8000000000000001E-2</v>
      </c>
      <c r="J58" s="87">
        <v>4.8500000000016079E-2</v>
      </c>
      <c r="K58" s="83">
        <v>730081.35166399996</v>
      </c>
      <c r="L58" s="85">
        <v>110.657724</v>
      </c>
      <c r="M58" s="83">
        <v>807.89140698200026</v>
      </c>
      <c r="N58" s="73"/>
      <c r="O58" s="84">
        <f t="shared" si="0"/>
        <v>1.1493981418529215E-2</v>
      </c>
      <c r="P58" s="84">
        <f>M58/'סכום נכסי הקרן'!$C$42</f>
        <v>3.103638011523786E-3</v>
      </c>
    </row>
    <row r="59" spans="2:16">
      <c r="B59" s="76" t="s">
        <v>942</v>
      </c>
      <c r="C59" s="73" t="s">
        <v>943</v>
      </c>
      <c r="D59" s="73" t="s">
        <v>211</v>
      </c>
      <c r="E59" s="73"/>
      <c r="F59" s="93">
        <v>42005</v>
      </c>
      <c r="G59" s="83">
        <v>5.5399999999643583</v>
      </c>
      <c r="H59" s="86" t="s">
        <v>121</v>
      </c>
      <c r="I59" s="87">
        <v>4.8000000000000001E-2</v>
      </c>
      <c r="J59" s="87">
        <v>4.8499999999745427E-2</v>
      </c>
      <c r="K59" s="83">
        <v>62520.913553000006</v>
      </c>
      <c r="L59" s="85">
        <v>113.086434</v>
      </c>
      <c r="M59" s="83">
        <v>70.702671588000001</v>
      </c>
      <c r="N59" s="73"/>
      <c r="O59" s="84">
        <f t="shared" si="0"/>
        <v>1.0058965678427514E-3</v>
      </c>
      <c r="P59" s="84">
        <f>M59/'סכום נכסי הקרן'!$C$42</f>
        <v>2.7161509227649033E-4</v>
      </c>
    </row>
    <row r="60" spans="2:16">
      <c r="B60" s="76" t="s">
        <v>944</v>
      </c>
      <c r="C60" s="73" t="s">
        <v>945</v>
      </c>
      <c r="D60" s="73" t="s">
        <v>211</v>
      </c>
      <c r="E60" s="73"/>
      <c r="F60" s="93">
        <v>42036</v>
      </c>
      <c r="G60" s="83">
        <v>5.6199999999950929</v>
      </c>
      <c r="H60" s="86" t="s">
        <v>121</v>
      </c>
      <c r="I60" s="87">
        <v>4.8000000000000001E-2</v>
      </c>
      <c r="J60" s="87">
        <v>4.859999999995588E-2</v>
      </c>
      <c r="K60" s="83">
        <v>430782.69311699999</v>
      </c>
      <c r="L60" s="85">
        <v>112.57939500000001</v>
      </c>
      <c r="M60" s="83">
        <v>484.97255109900004</v>
      </c>
      <c r="N60" s="73"/>
      <c r="O60" s="84">
        <f t="shared" si="0"/>
        <v>6.8997707397979672E-3</v>
      </c>
      <c r="P60" s="84">
        <f>M60/'סכום נכסי הקרן'!$C$42</f>
        <v>1.8630959942492042E-3</v>
      </c>
    </row>
    <row r="61" spans="2:16">
      <c r="B61" s="76" t="s">
        <v>946</v>
      </c>
      <c r="C61" s="73" t="s">
        <v>947</v>
      </c>
      <c r="D61" s="73" t="s">
        <v>211</v>
      </c>
      <c r="E61" s="73"/>
      <c r="F61" s="93">
        <v>42064</v>
      </c>
      <c r="G61" s="83">
        <v>5.7000000000009097</v>
      </c>
      <c r="H61" s="86" t="s">
        <v>121</v>
      </c>
      <c r="I61" s="87">
        <v>4.8000000000000001E-2</v>
      </c>
      <c r="J61" s="87">
        <v>4.8600000000004792E-2</v>
      </c>
      <c r="K61" s="83">
        <v>1067997.760739</v>
      </c>
      <c r="L61" s="85">
        <v>113.184641</v>
      </c>
      <c r="M61" s="83">
        <v>1208.8094282970003</v>
      </c>
      <c r="N61" s="73"/>
      <c r="O61" s="84">
        <f t="shared" si="0"/>
        <v>1.7197896879844153E-2</v>
      </c>
      <c r="P61" s="84">
        <f>M61/'סכום נכסי הקרן'!$C$42</f>
        <v>4.6438257146043573E-3</v>
      </c>
    </row>
    <row r="62" spans="2:16">
      <c r="B62" s="76" t="s">
        <v>948</v>
      </c>
      <c r="C62" s="73" t="s">
        <v>949</v>
      </c>
      <c r="D62" s="73" t="s">
        <v>211</v>
      </c>
      <c r="E62" s="73"/>
      <c r="F62" s="93">
        <v>42095</v>
      </c>
      <c r="G62" s="83">
        <v>5.7800000000019027</v>
      </c>
      <c r="H62" s="86" t="s">
        <v>121</v>
      </c>
      <c r="I62" s="87">
        <v>4.8000000000000001E-2</v>
      </c>
      <c r="J62" s="87">
        <v>4.8500000000011721E-2</v>
      </c>
      <c r="K62" s="83">
        <v>638264.36656500015</v>
      </c>
      <c r="L62" s="85">
        <v>113.569693</v>
      </c>
      <c r="M62" s="83">
        <v>724.8748825790002</v>
      </c>
      <c r="N62" s="73"/>
      <c r="O62" s="84">
        <f t="shared" si="0"/>
        <v>1.0312893984410463E-2</v>
      </c>
      <c r="P62" s="84">
        <f>M62/'סכום נכסי הקרן'!$C$42</f>
        <v>2.7847173762811793E-3</v>
      </c>
    </row>
    <row r="63" spans="2:16">
      <c r="B63" s="76" t="s">
        <v>950</v>
      </c>
      <c r="C63" s="73" t="s">
        <v>951</v>
      </c>
      <c r="D63" s="73" t="s">
        <v>211</v>
      </c>
      <c r="E63" s="73"/>
      <c r="F63" s="93">
        <v>42125</v>
      </c>
      <c r="G63" s="83">
        <v>5.8699999999997514</v>
      </c>
      <c r="H63" s="86" t="s">
        <v>121</v>
      </c>
      <c r="I63" s="87">
        <v>4.8000000000000001E-2</v>
      </c>
      <c r="J63" s="87">
        <v>4.8499999999994881E-2</v>
      </c>
      <c r="K63" s="83">
        <v>606851.95000500011</v>
      </c>
      <c r="L63" s="85">
        <v>112.778851</v>
      </c>
      <c r="M63" s="83">
        <v>684.40065659100014</v>
      </c>
      <c r="N63" s="73"/>
      <c r="O63" s="84">
        <f t="shared" si="0"/>
        <v>9.7370616418270863E-3</v>
      </c>
      <c r="P63" s="84">
        <f>M63/'סכום נכסי הקרן'!$C$42</f>
        <v>2.6292294664238096E-3</v>
      </c>
    </row>
    <row r="64" spans="2:16">
      <c r="B64" s="76" t="s">
        <v>952</v>
      </c>
      <c r="C64" s="73" t="s">
        <v>953</v>
      </c>
      <c r="D64" s="73" t="s">
        <v>211</v>
      </c>
      <c r="E64" s="73"/>
      <c r="F64" s="93">
        <v>42156</v>
      </c>
      <c r="G64" s="83">
        <v>5.9500000000092186</v>
      </c>
      <c r="H64" s="86" t="s">
        <v>121</v>
      </c>
      <c r="I64" s="87">
        <v>4.8000000000000001E-2</v>
      </c>
      <c r="J64" s="87">
        <v>4.8500000000080402E-2</v>
      </c>
      <c r="K64" s="83">
        <v>228338.98563000004</v>
      </c>
      <c r="L64" s="85">
        <v>111.653127</v>
      </c>
      <c r="M64" s="83">
        <v>254.94761734700003</v>
      </c>
      <c r="N64" s="73"/>
      <c r="O64" s="84">
        <f t="shared" si="0"/>
        <v>3.6271745820784587E-3</v>
      </c>
      <c r="P64" s="84">
        <f>M64/'סכום נכסי הקרן'!$C$42</f>
        <v>9.7942014150324982E-4</v>
      </c>
    </row>
    <row r="65" spans="2:16">
      <c r="B65" s="76" t="s">
        <v>954</v>
      </c>
      <c r="C65" s="73" t="s">
        <v>955</v>
      </c>
      <c r="D65" s="73" t="s">
        <v>211</v>
      </c>
      <c r="E65" s="73"/>
      <c r="F65" s="93">
        <v>42218</v>
      </c>
      <c r="G65" s="83">
        <v>5.9800000000072533</v>
      </c>
      <c r="H65" s="86" t="s">
        <v>121</v>
      </c>
      <c r="I65" s="87">
        <v>4.8000000000000001E-2</v>
      </c>
      <c r="J65" s="87">
        <v>4.8500000000051058E-2</v>
      </c>
      <c r="K65" s="83">
        <v>251727.48194300002</v>
      </c>
      <c r="L65" s="85">
        <v>112.852689</v>
      </c>
      <c r="M65" s="83">
        <v>284.08123310299999</v>
      </c>
      <c r="N65" s="73"/>
      <c r="O65" s="84">
        <f t="shared" si="0"/>
        <v>4.0416625135752896E-3</v>
      </c>
      <c r="P65" s="84">
        <f>M65/'סכום נכסי הקרן'!$C$42</f>
        <v>1.0913413681582381E-3</v>
      </c>
    </row>
    <row r="66" spans="2:16">
      <c r="B66" s="76" t="s">
        <v>956</v>
      </c>
      <c r="C66" s="73" t="s">
        <v>957</v>
      </c>
      <c r="D66" s="73" t="s">
        <v>211</v>
      </c>
      <c r="E66" s="73"/>
      <c r="F66" s="93">
        <v>42309</v>
      </c>
      <c r="G66" s="83">
        <v>6.2299999999974345</v>
      </c>
      <c r="H66" s="86" t="s">
        <v>121</v>
      </c>
      <c r="I66" s="87">
        <v>4.8000000000000001E-2</v>
      </c>
      <c r="J66" s="87">
        <v>4.8499999999980253E-2</v>
      </c>
      <c r="K66" s="83">
        <v>542578.50756199996</v>
      </c>
      <c r="L66" s="85">
        <v>111.985287</v>
      </c>
      <c r="M66" s="83">
        <v>607.60809827200001</v>
      </c>
      <c r="N66" s="73"/>
      <c r="O66" s="84">
        <f t="shared" si="0"/>
        <v>8.6445234234826321E-3</v>
      </c>
      <c r="P66" s="84">
        <f>M66/'סכום נכסי הקרן'!$C$42</f>
        <v>2.3342191458024441E-3</v>
      </c>
    </row>
    <row r="67" spans="2:16">
      <c r="B67" s="76" t="s">
        <v>958</v>
      </c>
      <c r="C67" s="73" t="s">
        <v>959</v>
      </c>
      <c r="D67" s="73" t="s">
        <v>211</v>
      </c>
      <c r="E67" s="73"/>
      <c r="F67" s="93">
        <v>42339</v>
      </c>
      <c r="G67" s="83">
        <v>6.3099999999984053</v>
      </c>
      <c r="H67" s="86" t="s">
        <v>121</v>
      </c>
      <c r="I67" s="87">
        <v>4.8000000000000001E-2</v>
      </c>
      <c r="J67" s="87">
        <v>4.8499999999980316E-2</v>
      </c>
      <c r="K67" s="83">
        <v>433285.03816500003</v>
      </c>
      <c r="L67" s="85">
        <v>111.431074</v>
      </c>
      <c r="M67" s="83">
        <v>482.81417236700008</v>
      </c>
      <c r="N67" s="73"/>
      <c r="O67" s="84">
        <f t="shared" si="0"/>
        <v>6.869063190707389E-3</v>
      </c>
      <c r="P67" s="84">
        <f>M67/'סכום נכסי הקרן'!$C$42</f>
        <v>1.8548042532825265E-3</v>
      </c>
    </row>
    <row r="68" spans="2:16">
      <c r="B68" s="76" t="s">
        <v>960</v>
      </c>
      <c r="C68" s="73" t="s">
        <v>961</v>
      </c>
      <c r="D68" s="73" t="s">
        <v>211</v>
      </c>
      <c r="E68" s="73"/>
      <c r="F68" s="93">
        <v>42370</v>
      </c>
      <c r="G68" s="83">
        <v>6.2499999999990523</v>
      </c>
      <c r="H68" s="86" t="s">
        <v>121</v>
      </c>
      <c r="I68" s="87">
        <v>4.8000000000000001E-2</v>
      </c>
      <c r="J68" s="87">
        <v>4.8500000000005691E-2</v>
      </c>
      <c r="K68" s="83">
        <v>230963.34218300003</v>
      </c>
      <c r="L68" s="85">
        <v>114.113685</v>
      </c>
      <c r="M68" s="83">
        <v>263.56078000100001</v>
      </c>
      <c r="N68" s="73"/>
      <c r="O68" s="84">
        <f t="shared" si="0"/>
        <v>3.7497152238581172E-3</v>
      </c>
      <c r="P68" s="84">
        <f>M68/'סכום נכסי הקרן'!$C$42</f>
        <v>1.0125089190064706E-3</v>
      </c>
    </row>
    <row r="69" spans="2:16">
      <c r="B69" s="76" t="s">
        <v>962</v>
      </c>
      <c r="C69" s="73" t="s">
        <v>963</v>
      </c>
      <c r="D69" s="73" t="s">
        <v>211</v>
      </c>
      <c r="E69" s="73"/>
      <c r="F69" s="93">
        <v>42461</v>
      </c>
      <c r="G69" s="83">
        <v>6.490000000003227</v>
      </c>
      <c r="H69" s="86" t="s">
        <v>121</v>
      </c>
      <c r="I69" s="87">
        <v>4.8000000000000001E-2</v>
      </c>
      <c r="J69" s="87">
        <v>4.8500000000016065E-2</v>
      </c>
      <c r="K69" s="83">
        <v>629219.98645800014</v>
      </c>
      <c r="L69" s="85">
        <v>113.79674799999999</v>
      </c>
      <c r="M69" s="83">
        <v>716.03188368099995</v>
      </c>
      <c r="N69" s="73"/>
      <c r="O69" s="84">
        <f t="shared" si="0"/>
        <v>1.018708343098796E-2</v>
      </c>
      <c r="P69" s="84">
        <f>M69/'סכום נכסי הקרן'!$C$42</f>
        <v>2.7507456478056613E-3</v>
      </c>
    </row>
    <row r="70" spans="2:16">
      <c r="B70" s="76" t="s">
        <v>964</v>
      </c>
      <c r="C70" s="73" t="s">
        <v>965</v>
      </c>
      <c r="D70" s="73" t="s">
        <v>211</v>
      </c>
      <c r="E70" s="73"/>
      <c r="F70" s="93">
        <v>42491</v>
      </c>
      <c r="G70" s="83">
        <v>6.5800000000031504</v>
      </c>
      <c r="H70" s="86" t="s">
        <v>121</v>
      </c>
      <c r="I70" s="87">
        <v>4.8000000000000001E-2</v>
      </c>
      <c r="J70" s="87">
        <v>4.8500000000027986E-2</v>
      </c>
      <c r="K70" s="83">
        <v>676520.51936000015</v>
      </c>
      <c r="L70" s="85">
        <v>113.58266399999999</v>
      </c>
      <c r="M70" s="83">
        <v>768.41002590100004</v>
      </c>
      <c r="N70" s="73"/>
      <c r="O70" s="84">
        <f t="shared" si="0"/>
        <v>1.0932274416076845E-2</v>
      </c>
      <c r="P70" s="84">
        <f>M70/'סכום נכסי הקרן'!$C$42</f>
        <v>2.951964266746379E-3</v>
      </c>
    </row>
    <row r="71" spans="2:16">
      <c r="B71" s="76" t="s">
        <v>966</v>
      </c>
      <c r="C71" s="73" t="s">
        <v>967</v>
      </c>
      <c r="D71" s="73" t="s">
        <v>211</v>
      </c>
      <c r="E71" s="73"/>
      <c r="F71" s="93">
        <v>42522</v>
      </c>
      <c r="G71" s="83">
        <v>6.6600000000041018</v>
      </c>
      <c r="H71" s="86" t="s">
        <v>121</v>
      </c>
      <c r="I71" s="87">
        <v>4.8000000000000001E-2</v>
      </c>
      <c r="J71" s="87">
        <v>4.8500000000024197E-2</v>
      </c>
      <c r="K71" s="83">
        <v>385245.78106000007</v>
      </c>
      <c r="L71" s="85">
        <v>112.675006</v>
      </c>
      <c r="M71" s="83">
        <v>434.07570816700002</v>
      </c>
      <c r="N71" s="73"/>
      <c r="O71" s="84">
        <f t="shared" si="0"/>
        <v>6.1756544020495673E-3</v>
      </c>
      <c r="P71" s="84">
        <f>M71/'סכום נכסי הקרן'!$C$42</f>
        <v>1.6675680123631059E-3</v>
      </c>
    </row>
    <row r="72" spans="2:16">
      <c r="B72" s="76" t="s">
        <v>968</v>
      </c>
      <c r="C72" s="73" t="s">
        <v>969</v>
      </c>
      <c r="D72" s="73" t="s">
        <v>211</v>
      </c>
      <c r="E72" s="73"/>
      <c r="F72" s="93">
        <v>42552</v>
      </c>
      <c r="G72" s="83">
        <v>6.590000000017664</v>
      </c>
      <c r="H72" s="86" t="s">
        <v>121</v>
      </c>
      <c r="I72" s="87">
        <v>4.8000000000000001E-2</v>
      </c>
      <c r="J72" s="87">
        <v>4.8500000000147203E-2</v>
      </c>
      <c r="K72" s="83">
        <v>118581.87251400002</v>
      </c>
      <c r="L72" s="85">
        <v>114.576982</v>
      </c>
      <c r="M72" s="83">
        <v>135.86753084000003</v>
      </c>
      <c r="N72" s="73"/>
      <c r="O72" s="84">
        <f t="shared" si="0"/>
        <v>1.9330059230240073E-3</v>
      </c>
      <c r="P72" s="84">
        <f>M72/'סכום נכסי הקרן'!$C$42</f>
        <v>5.2195583416608793E-4</v>
      </c>
    </row>
    <row r="73" spans="2:16">
      <c r="B73" s="76" t="s">
        <v>970</v>
      </c>
      <c r="C73" s="73" t="s">
        <v>971</v>
      </c>
      <c r="D73" s="73" t="s">
        <v>211</v>
      </c>
      <c r="E73" s="73"/>
      <c r="F73" s="93">
        <v>42583</v>
      </c>
      <c r="G73" s="83">
        <v>6.670000000000778</v>
      </c>
      <c r="H73" s="86" t="s">
        <v>121</v>
      </c>
      <c r="I73" s="87">
        <v>4.8000000000000001E-2</v>
      </c>
      <c r="J73" s="87">
        <v>4.8500000000004324E-2</v>
      </c>
      <c r="K73" s="83">
        <v>1015188.9629840001</v>
      </c>
      <c r="L73" s="85">
        <v>113.786986</v>
      </c>
      <c r="M73" s="83">
        <v>1155.1529253300002</v>
      </c>
      <c r="N73" s="73"/>
      <c r="O73" s="84">
        <f t="shared" si="0"/>
        <v>1.6434518481762372E-2</v>
      </c>
      <c r="P73" s="84">
        <f>M73/'סכום נכסי הקרן'!$C$42</f>
        <v>4.4376960779544021E-3</v>
      </c>
    </row>
    <row r="74" spans="2:16">
      <c r="B74" s="76" t="s">
        <v>972</v>
      </c>
      <c r="C74" s="73" t="s">
        <v>973</v>
      </c>
      <c r="D74" s="73" t="s">
        <v>211</v>
      </c>
      <c r="E74" s="73"/>
      <c r="F74" s="93">
        <v>42614</v>
      </c>
      <c r="G74" s="83">
        <v>6.7500000000007123</v>
      </c>
      <c r="H74" s="86" t="s">
        <v>121</v>
      </c>
      <c r="I74" s="87">
        <v>4.8000000000000001E-2</v>
      </c>
      <c r="J74" s="87">
        <v>4.8500000000015663E-2</v>
      </c>
      <c r="K74" s="83">
        <v>310991.79750800005</v>
      </c>
      <c r="L74" s="85">
        <v>112.87374199999999</v>
      </c>
      <c r="M74" s="83">
        <v>351.02807983700006</v>
      </c>
      <c r="N74" s="73"/>
      <c r="O74" s="84">
        <f t="shared" si="0"/>
        <v>4.9941244481120734E-3</v>
      </c>
      <c r="P74" s="84">
        <f>M74/'סכום נכסי הקרן'!$C$42</f>
        <v>1.3485278866428058E-3</v>
      </c>
    </row>
    <row r="75" spans="2:16">
      <c r="B75" s="76" t="s">
        <v>974</v>
      </c>
      <c r="C75" s="73" t="s">
        <v>975</v>
      </c>
      <c r="D75" s="73" t="s">
        <v>211</v>
      </c>
      <c r="E75" s="73"/>
      <c r="F75" s="93">
        <v>42644</v>
      </c>
      <c r="G75" s="83">
        <v>6.8400000000059311</v>
      </c>
      <c r="H75" s="86" t="s">
        <v>121</v>
      </c>
      <c r="I75" s="87">
        <v>4.8000000000000001E-2</v>
      </c>
      <c r="J75" s="87">
        <v>4.850000000006488E-2</v>
      </c>
      <c r="K75" s="83">
        <v>239211.31992100002</v>
      </c>
      <c r="L75" s="85">
        <v>112.76682700000001</v>
      </c>
      <c r="M75" s="83">
        <v>269.75101418500003</v>
      </c>
      <c r="N75" s="73"/>
      <c r="O75" s="84">
        <f t="shared" si="0"/>
        <v>3.8377845312827794E-3</v>
      </c>
      <c r="P75" s="84">
        <f>M75/'סכום נכסי הקרן'!$C$42</f>
        <v>1.0362896473910771E-3</v>
      </c>
    </row>
    <row r="76" spans="2:16">
      <c r="B76" s="76" t="s">
        <v>976</v>
      </c>
      <c r="C76" s="73" t="s">
        <v>977</v>
      </c>
      <c r="D76" s="73" t="s">
        <v>211</v>
      </c>
      <c r="E76" s="73"/>
      <c r="F76" s="93">
        <v>42675</v>
      </c>
      <c r="G76" s="83">
        <v>6.9200000000024469</v>
      </c>
      <c r="H76" s="86" t="s">
        <v>121</v>
      </c>
      <c r="I76" s="87">
        <v>4.8000000000000001E-2</v>
      </c>
      <c r="J76" s="87">
        <v>4.8500000000014018E-2</v>
      </c>
      <c r="K76" s="83">
        <v>348904.09969800001</v>
      </c>
      <c r="L76" s="85">
        <v>112.424988</v>
      </c>
      <c r="M76" s="83">
        <v>392.25539133700005</v>
      </c>
      <c r="N76" s="73"/>
      <c r="O76" s="84">
        <f t="shared" si="0"/>
        <v>5.5806710411586725E-3</v>
      </c>
      <c r="P76" s="84">
        <f>M76/'סכום נכסי הקרן'!$C$42</f>
        <v>1.5069088893103863E-3</v>
      </c>
    </row>
    <row r="77" spans="2:16">
      <c r="B77" s="76" t="s">
        <v>978</v>
      </c>
      <c r="C77" s="73" t="s">
        <v>979</v>
      </c>
      <c r="D77" s="73" t="s">
        <v>211</v>
      </c>
      <c r="E77" s="73"/>
      <c r="F77" s="93">
        <v>42705</v>
      </c>
      <c r="G77" s="83">
        <v>7.0000000000022933</v>
      </c>
      <c r="H77" s="86" t="s">
        <v>121</v>
      </c>
      <c r="I77" s="87">
        <v>4.8000000000000001E-2</v>
      </c>
      <c r="J77" s="87">
        <v>4.8600000000018351E-2</v>
      </c>
      <c r="K77" s="83">
        <v>389813.44812900008</v>
      </c>
      <c r="L77" s="85">
        <v>111.73911200000001</v>
      </c>
      <c r="M77" s="83">
        <v>435.57408707000013</v>
      </c>
      <c r="N77" s="73"/>
      <c r="O77" s="84">
        <f t="shared" si="0"/>
        <v>6.1969720434060169E-3</v>
      </c>
      <c r="P77" s="84">
        <f>M77/'סכום נכסי הקרן'!$C$42</f>
        <v>1.6733242633627159E-3</v>
      </c>
    </row>
    <row r="78" spans="2:16">
      <c r="B78" s="76" t="s">
        <v>980</v>
      </c>
      <c r="C78" s="73" t="s">
        <v>981</v>
      </c>
      <c r="D78" s="73" t="s">
        <v>211</v>
      </c>
      <c r="E78" s="73"/>
      <c r="F78" s="93">
        <v>42736</v>
      </c>
      <c r="G78" s="83">
        <v>6.9200000000000443</v>
      </c>
      <c r="H78" s="86" t="s">
        <v>121</v>
      </c>
      <c r="I78" s="87">
        <v>4.8000000000000001E-2</v>
      </c>
      <c r="J78" s="87">
        <v>4.8499999999991147E-2</v>
      </c>
      <c r="K78" s="83">
        <v>789576.37989300012</v>
      </c>
      <c r="L78" s="85">
        <v>114.458671</v>
      </c>
      <c r="M78" s="83">
        <v>903.73863358800008</v>
      </c>
      <c r="N78" s="73"/>
      <c r="O78" s="84">
        <f t="shared" ref="O78:O141" si="1">IFERROR(M78/$M$11,0)</f>
        <v>1.2857613005777259E-2</v>
      </c>
      <c r="P78" s="84">
        <f>M78/'סכום נכסי הקרן'!$C$42</f>
        <v>3.4718497454556741E-3</v>
      </c>
    </row>
    <row r="79" spans="2:16">
      <c r="B79" s="76" t="s">
        <v>982</v>
      </c>
      <c r="C79" s="73" t="s">
        <v>983</v>
      </c>
      <c r="D79" s="73" t="s">
        <v>211</v>
      </c>
      <c r="E79" s="73"/>
      <c r="F79" s="93">
        <v>42767</v>
      </c>
      <c r="G79" s="83">
        <v>7.010000000000427</v>
      </c>
      <c r="H79" s="86" t="s">
        <v>121</v>
      </c>
      <c r="I79" s="87">
        <v>4.8000000000000001E-2</v>
      </c>
      <c r="J79" s="87">
        <v>4.8499999999996962E-2</v>
      </c>
      <c r="K79" s="83">
        <v>431607.93456900003</v>
      </c>
      <c r="L79" s="85">
        <v>113.998153</v>
      </c>
      <c r="M79" s="83">
        <v>492.02507197900007</v>
      </c>
      <c r="N79" s="73"/>
      <c r="O79" s="84">
        <f t="shared" si="1"/>
        <v>7.0001079178493185E-3</v>
      </c>
      <c r="P79" s="84">
        <f>M79/'סכום נכסי הקרן'!$C$42</f>
        <v>1.8901893284412349E-3</v>
      </c>
    </row>
    <row r="80" spans="2:16">
      <c r="B80" s="76" t="s">
        <v>984</v>
      </c>
      <c r="C80" s="73" t="s">
        <v>985</v>
      </c>
      <c r="D80" s="73" t="s">
        <v>211</v>
      </c>
      <c r="E80" s="73"/>
      <c r="F80" s="93">
        <v>42795</v>
      </c>
      <c r="G80" s="83">
        <v>7.0899999999956593</v>
      </c>
      <c r="H80" s="86" t="s">
        <v>121</v>
      </c>
      <c r="I80" s="87">
        <v>4.8000000000000001E-2</v>
      </c>
      <c r="J80" s="87">
        <v>4.8499999999973703E-2</v>
      </c>
      <c r="K80" s="83">
        <v>534745.36894100008</v>
      </c>
      <c r="L80" s="85">
        <v>113.784931</v>
      </c>
      <c r="M80" s="83">
        <v>608.45965039600014</v>
      </c>
      <c r="N80" s="73"/>
      <c r="O80" s="84">
        <f t="shared" si="1"/>
        <v>8.6566385718869574E-3</v>
      </c>
      <c r="P80" s="84">
        <f>M80/'סכום נכסי הקרן'!$C$42</f>
        <v>2.3374905131149318E-3</v>
      </c>
    </row>
    <row r="81" spans="2:16">
      <c r="B81" s="76" t="s">
        <v>986</v>
      </c>
      <c r="C81" s="73" t="s">
        <v>987</v>
      </c>
      <c r="D81" s="73" t="s">
        <v>211</v>
      </c>
      <c r="E81" s="73"/>
      <c r="F81" s="93">
        <v>42826</v>
      </c>
      <c r="G81" s="83">
        <v>7.1699999999968655</v>
      </c>
      <c r="H81" s="86" t="s">
        <v>121</v>
      </c>
      <c r="I81" s="87">
        <v>4.8000000000000001E-2</v>
      </c>
      <c r="J81" s="87">
        <v>4.8499999999983646E-2</v>
      </c>
      <c r="K81" s="83">
        <v>377386.02174700005</v>
      </c>
      <c r="L81" s="85">
        <v>113.335953</v>
      </c>
      <c r="M81" s="83">
        <v>427.71404460200006</v>
      </c>
      <c r="N81" s="73"/>
      <c r="O81" s="84">
        <f t="shared" si="1"/>
        <v>6.0851461454013156E-3</v>
      </c>
      <c r="P81" s="84">
        <f>M81/'סכום נכסי הקרן'!$C$42</f>
        <v>1.6431287118751634E-3</v>
      </c>
    </row>
    <row r="82" spans="2:16">
      <c r="B82" s="76" t="s">
        <v>988</v>
      </c>
      <c r="C82" s="73" t="s">
        <v>989</v>
      </c>
      <c r="D82" s="73" t="s">
        <v>211</v>
      </c>
      <c r="E82" s="73"/>
      <c r="F82" s="93">
        <v>42856</v>
      </c>
      <c r="G82" s="83">
        <v>7.2600000000031253</v>
      </c>
      <c r="H82" s="86" t="s">
        <v>121</v>
      </c>
      <c r="I82" s="87">
        <v>4.8000000000000001E-2</v>
      </c>
      <c r="J82" s="87">
        <v>4.850000000002605E-2</v>
      </c>
      <c r="K82" s="83">
        <v>682026.56582200003</v>
      </c>
      <c r="L82" s="85">
        <v>112.547304</v>
      </c>
      <c r="M82" s="83">
        <v>767.60250926000015</v>
      </c>
      <c r="N82" s="73"/>
      <c r="O82" s="84">
        <f t="shared" si="1"/>
        <v>1.0920785766505143E-2</v>
      </c>
      <c r="P82" s="84">
        <f>M82/'סכום נכסי הקרן'!$C$42</f>
        <v>2.9488620684555125E-3</v>
      </c>
    </row>
    <row r="83" spans="2:16">
      <c r="B83" s="76" t="s">
        <v>990</v>
      </c>
      <c r="C83" s="73" t="s">
        <v>991</v>
      </c>
      <c r="D83" s="73" t="s">
        <v>211</v>
      </c>
      <c r="E83" s="73"/>
      <c r="F83" s="93">
        <v>42887</v>
      </c>
      <c r="G83" s="83">
        <v>7.340000000005074</v>
      </c>
      <c r="H83" s="86" t="s">
        <v>121</v>
      </c>
      <c r="I83" s="87">
        <v>4.8000000000000001E-2</v>
      </c>
      <c r="J83" s="87">
        <v>4.8500000000037298E-2</v>
      </c>
      <c r="K83" s="83">
        <v>598927.85735300009</v>
      </c>
      <c r="L83" s="85">
        <v>111.891183</v>
      </c>
      <c r="M83" s="83">
        <v>670.14746409000008</v>
      </c>
      <c r="N83" s="73"/>
      <c r="O83" s="84">
        <f t="shared" si="1"/>
        <v>9.534279524892322E-3</v>
      </c>
      <c r="P83" s="84">
        <f>M83/'סכום נכסי הקרן'!$C$42</f>
        <v>2.5744736543810466E-3</v>
      </c>
    </row>
    <row r="84" spans="2:16">
      <c r="B84" s="76" t="s">
        <v>992</v>
      </c>
      <c r="C84" s="73" t="s">
        <v>993</v>
      </c>
      <c r="D84" s="73" t="s">
        <v>211</v>
      </c>
      <c r="E84" s="73"/>
      <c r="F84" s="93">
        <v>42918</v>
      </c>
      <c r="G84" s="83">
        <v>7.2499999999898455</v>
      </c>
      <c r="H84" s="86" t="s">
        <v>121</v>
      </c>
      <c r="I84" s="87">
        <v>4.8000000000000001E-2</v>
      </c>
      <c r="J84" s="87">
        <v>4.8499999999952609E-2</v>
      </c>
      <c r="K84" s="83">
        <v>260022.04589200005</v>
      </c>
      <c r="L84" s="85">
        <v>113.632464</v>
      </c>
      <c r="M84" s="83">
        <v>295.46945810400007</v>
      </c>
      <c r="N84" s="73"/>
      <c r="O84" s="84">
        <f t="shared" si="1"/>
        <v>4.2036843464853665E-3</v>
      </c>
      <c r="P84" s="84">
        <f>M84/'סכום נכסי הקרן'!$C$42</f>
        <v>1.135090970755109E-3</v>
      </c>
    </row>
    <row r="85" spans="2:16">
      <c r="B85" s="76" t="s">
        <v>994</v>
      </c>
      <c r="C85" s="73" t="s">
        <v>995</v>
      </c>
      <c r="D85" s="73" t="s">
        <v>211</v>
      </c>
      <c r="E85" s="73"/>
      <c r="F85" s="93">
        <v>42949</v>
      </c>
      <c r="G85" s="83">
        <v>7.3399999999995309</v>
      </c>
      <c r="H85" s="86" t="s">
        <v>121</v>
      </c>
      <c r="I85" s="87">
        <v>4.8000000000000001E-2</v>
      </c>
      <c r="J85" s="87">
        <v>4.8499999999995172E-2</v>
      </c>
      <c r="K85" s="83">
        <v>636713.7112560001</v>
      </c>
      <c r="L85" s="85">
        <v>114.000902</v>
      </c>
      <c r="M85" s="83">
        <v>725.85937145100013</v>
      </c>
      <c r="N85" s="73"/>
      <c r="O85" s="84">
        <f t="shared" si="1"/>
        <v>1.0326900442089951E-2</v>
      </c>
      <c r="P85" s="84">
        <f>M85/'סכום נכסי הקרן'!$C$42</f>
        <v>2.7884994403787233E-3</v>
      </c>
    </row>
    <row r="86" spans="2:16">
      <c r="B86" s="76" t="s">
        <v>996</v>
      </c>
      <c r="C86" s="73" t="s">
        <v>997</v>
      </c>
      <c r="D86" s="73" t="s">
        <v>211</v>
      </c>
      <c r="E86" s="73"/>
      <c r="F86" s="93">
        <v>42979</v>
      </c>
      <c r="G86" s="83">
        <v>7.4199999999921262</v>
      </c>
      <c r="H86" s="86" t="s">
        <v>121</v>
      </c>
      <c r="I86" s="87">
        <v>4.8000000000000001E-2</v>
      </c>
      <c r="J86" s="87">
        <v>4.8499999999960013E-2</v>
      </c>
      <c r="K86" s="83">
        <v>286003.84128400008</v>
      </c>
      <c r="L86" s="85">
        <v>113.68098500000001</v>
      </c>
      <c r="M86" s="83">
        <v>325.13198381800009</v>
      </c>
      <c r="N86" s="73"/>
      <c r="O86" s="84">
        <f t="shared" si="1"/>
        <v>4.6256971522125575E-3</v>
      </c>
      <c r="P86" s="84">
        <f>M86/'סכום נכסי הקרן'!$C$42</f>
        <v>1.2490440856516797E-3</v>
      </c>
    </row>
    <row r="87" spans="2:16">
      <c r="B87" s="76" t="s">
        <v>998</v>
      </c>
      <c r="C87" s="73" t="s">
        <v>999</v>
      </c>
      <c r="D87" s="73" t="s">
        <v>211</v>
      </c>
      <c r="E87" s="73"/>
      <c r="F87" s="93">
        <v>43009</v>
      </c>
      <c r="G87" s="83">
        <v>7.50000000000081</v>
      </c>
      <c r="H87" s="86" t="s">
        <v>121</v>
      </c>
      <c r="I87" s="87">
        <v>4.8000000000000001E-2</v>
      </c>
      <c r="J87" s="87">
        <v>4.8500000000010542E-2</v>
      </c>
      <c r="K87" s="83">
        <v>546624.85274600016</v>
      </c>
      <c r="L87" s="85">
        <v>112.892754</v>
      </c>
      <c r="M87" s="83">
        <v>617.09985133100008</v>
      </c>
      <c r="N87" s="73"/>
      <c r="O87" s="84">
        <f t="shared" si="1"/>
        <v>8.7795638909842818E-3</v>
      </c>
      <c r="P87" s="84">
        <f>M87/'סכום נכסי הקרן'!$C$42</f>
        <v>2.3706831622968862E-3</v>
      </c>
    </row>
    <row r="88" spans="2:16">
      <c r="B88" s="76" t="s">
        <v>1000</v>
      </c>
      <c r="C88" s="73" t="s">
        <v>1001</v>
      </c>
      <c r="D88" s="73" t="s">
        <v>211</v>
      </c>
      <c r="E88" s="73"/>
      <c r="F88" s="93">
        <v>43040</v>
      </c>
      <c r="G88" s="83">
        <v>7.5899999999955972</v>
      </c>
      <c r="H88" s="86" t="s">
        <v>121</v>
      </c>
      <c r="I88" s="87">
        <v>4.8000000000000001E-2</v>
      </c>
      <c r="J88" s="87">
        <v>4.8499999999962046E-2</v>
      </c>
      <c r="K88" s="83">
        <v>586442.75280500017</v>
      </c>
      <c r="L88" s="85">
        <v>112.320705</v>
      </c>
      <c r="M88" s="83">
        <v>658.69663481000009</v>
      </c>
      <c r="N88" s="73"/>
      <c r="O88" s="84">
        <f t="shared" si="1"/>
        <v>9.3713670123521282E-3</v>
      </c>
      <c r="P88" s="84">
        <f>M88/'סכום נכסי הקרן'!$C$42</f>
        <v>2.5304835479017123E-3</v>
      </c>
    </row>
    <row r="89" spans="2:16">
      <c r="B89" s="76" t="s">
        <v>1002</v>
      </c>
      <c r="C89" s="73" t="s">
        <v>1003</v>
      </c>
      <c r="D89" s="73" t="s">
        <v>211</v>
      </c>
      <c r="E89" s="73"/>
      <c r="F89" s="93">
        <v>43070</v>
      </c>
      <c r="G89" s="83">
        <v>7.6700000000018216</v>
      </c>
      <c r="H89" s="86" t="s">
        <v>121</v>
      </c>
      <c r="I89" s="87">
        <v>4.8000000000000001E-2</v>
      </c>
      <c r="J89" s="87">
        <v>4.8500000000016426E-2</v>
      </c>
      <c r="K89" s="83">
        <v>600558.37473799998</v>
      </c>
      <c r="L89" s="85">
        <v>111.557219</v>
      </c>
      <c r="M89" s="83">
        <v>669.96622183400007</v>
      </c>
      <c r="N89" s="73"/>
      <c r="O89" s="84">
        <f t="shared" si="1"/>
        <v>9.5317009665555046E-3</v>
      </c>
      <c r="P89" s="84">
        <f>M89/'סכום נכסי הקרן'!$C$42</f>
        <v>2.5737773846223212E-3</v>
      </c>
    </row>
    <row r="90" spans="2:16">
      <c r="B90" s="76" t="s">
        <v>1004</v>
      </c>
      <c r="C90" s="73" t="s">
        <v>1005</v>
      </c>
      <c r="D90" s="73" t="s">
        <v>211</v>
      </c>
      <c r="E90" s="73"/>
      <c r="F90" s="93">
        <v>43101</v>
      </c>
      <c r="G90" s="83">
        <v>7.5699999999980445</v>
      </c>
      <c r="H90" s="86" t="s">
        <v>121</v>
      </c>
      <c r="I90" s="87">
        <v>4.8000000000000001E-2</v>
      </c>
      <c r="J90" s="87">
        <v>4.8499999999987706E-2</v>
      </c>
      <c r="K90" s="83">
        <v>819910.65842700016</v>
      </c>
      <c r="L90" s="85">
        <v>114.113761</v>
      </c>
      <c r="M90" s="83">
        <v>935.63088951900011</v>
      </c>
      <c r="N90" s="73"/>
      <c r="O90" s="84">
        <f t="shared" si="1"/>
        <v>1.3311348487919922E-2</v>
      </c>
      <c r="P90" s="84">
        <f>M90/'סכום נכסי הקרן'!$C$42</f>
        <v>3.5943687089268401E-3</v>
      </c>
    </row>
    <row r="91" spans="2:16">
      <c r="B91" s="76" t="s">
        <v>1006</v>
      </c>
      <c r="C91" s="73" t="s">
        <v>1007</v>
      </c>
      <c r="D91" s="73" t="s">
        <v>211</v>
      </c>
      <c r="E91" s="73"/>
      <c r="F91" s="93">
        <v>43132</v>
      </c>
      <c r="G91" s="83">
        <v>7.6600000000004247</v>
      </c>
      <c r="H91" s="86" t="s">
        <v>121</v>
      </c>
      <c r="I91" s="87">
        <v>4.8000000000000001E-2</v>
      </c>
      <c r="J91" s="87">
        <v>4.8500000000006163E-2</v>
      </c>
      <c r="K91" s="83">
        <v>787138.36818400014</v>
      </c>
      <c r="L91" s="85">
        <v>113.546487</v>
      </c>
      <c r="M91" s="83">
        <v>893.76796795700011</v>
      </c>
      <c r="N91" s="73"/>
      <c r="O91" s="84">
        <f t="shared" si="1"/>
        <v>1.2715758983686348E-2</v>
      </c>
      <c r="P91" s="84">
        <f>M91/'סכום נכסי הקרן'!$C$42</f>
        <v>3.4335459133006002E-3</v>
      </c>
    </row>
    <row r="92" spans="2:16">
      <c r="B92" s="76" t="s">
        <v>1008</v>
      </c>
      <c r="C92" s="73" t="s">
        <v>1009</v>
      </c>
      <c r="D92" s="73" t="s">
        <v>211</v>
      </c>
      <c r="E92" s="73"/>
      <c r="F92" s="93">
        <v>43161</v>
      </c>
      <c r="G92" s="83">
        <v>7.7400000000025653</v>
      </c>
      <c r="H92" s="86" t="s">
        <v>121</v>
      </c>
      <c r="I92" s="87">
        <v>4.8000000000000001E-2</v>
      </c>
      <c r="J92" s="87">
        <v>4.8500000000016634E-2</v>
      </c>
      <c r="K92" s="83">
        <v>185158.00481500002</v>
      </c>
      <c r="L92" s="85">
        <v>113.664711</v>
      </c>
      <c r="M92" s="83">
        <v>210.45931182900003</v>
      </c>
      <c r="N92" s="73"/>
      <c r="O92" s="84">
        <f t="shared" si="1"/>
        <v>2.9942333816317811E-3</v>
      </c>
      <c r="P92" s="84">
        <f>M92/'סכום נכסי הקרן'!$C$42</f>
        <v>8.0851153314244256E-4</v>
      </c>
    </row>
    <row r="93" spans="2:16">
      <c r="B93" s="76" t="s">
        <v>1010</v>
      </c>
      <c r="C93" s="73" t="s">
        <v>1011</v>
      </c>
      <c r="D93" s="73" t="s">
        <v>211</v>
      </c>
      <c r="E93" s="73"/>
      <c r="F93" s="93">
        <v>43221</v>
      </c>
      <c r="G93" s="83">
        <v>7.8999999999988137</v>
      </c>
      <c r="H93" s="86" t="s">
        <v>121</v>
      </c>
      <c r="I93" s="87">
        <v>4.8000000000000001E-2</v>
      </c>
      <c r="J93" s="87">
        <v>4.8499999999994062E-2</v>
      </c>
      <c r="K93" s="83">
        <v>749421.28440200014</v>
      </c>
      <c r="L93" s="85">
        <v>112.32286999999999</v>
      </c>
      <c r="M93" s="83">
        <v>841.77149139000005</v>
      </c>
      <c r="N93" s="73"/>
      <c r="O93" s="84">
        <f t="shared" si="1"/>
        <v>1.1975998007984569E-2</v>
      </c>
      <c r="P93" s="84">
        <f>M93/'סכום נכסי הקרן'!$C$42</f>
        <v>3.2337935211548536E-3</v>
      </c>
    </row>
    <row r="94" spans="2:16">
      <c r="B94" s="76" t="s">
        <v>1012</v>
      </c>
      <c r="C94" s="73" t="s">
        <v>1013</v>
      </c>
      <c r="D94" s="73" t="s">
        <v>211</v>
      </c>
      <c r="E94" s="73"/>
      <c r="F94" s="93">
        <v>43252</v>
      </c>
      <c r="G94" s="83">
        <v>7.9900000000039766</v>
      </c>
      <c r="H94" s="86" t="s">
        <v>121</v>
      </c>
      <c r="I94" s="87">
        <v>4.8000000000000001E-2</v>
      </c>
      <c r="J94" s="87">
        <v>4.850000000003761E-2</v>
      </c>
      <c r="K94" s="83">
        <v>417627.63448700006</v>
      </c>
      <c r="L94" s="85">
        <v>111.437478</v>
      </c>
      <c r="M94" s="83">
        <v>465.39370288500004</v>
      </c>
      <c r="N94" s="73"/>
      <c r="O94" s="84">
        <f t="shared" si="1"/>
        <v>6.6212197914612518E-3</v>
      </c>
      <c r="P94" s="84">
        <f>M94/'סכום נכסי הקרן'!$C$42</f>
        <v>1.7878808638323277E-3</v>
      </c>
    </row>
    <row r="95" spans="2:16">
      <c r="B95" s="76" t="s">
        <v>1014</v>
      </c>
      <c r="C95" s="73" t="s">
        <v>1015</v>
      </c>
      <c r="D95" s="73" t="s">
        <v>211</v>
      </c>
      <c r="E95" s="73"/>
      <c r="F95" s="93">
        <v>43282</v>
      </c>
      <c r="G95" s="83">
        <v>7.8799999999984545</v>
      </c>
      <c r="H95" s="86" t="s">
        <v>121</v>
      </c>
      <c r="I95" s="87">
        <v>4.8000000000000001E-2</v>
      </c>
      <c r="J95" s="87">
        <v>4.8500000000008286E-2</v>
      </c>
      <c r="K95" s="83">
        <v>320300.16614400008</v>
      </c>
      <c r="L95" s="85">
        <v>113.10691799999999</v>
      </c>
      <c r="M95" s="83">
        <v>362.28164686200006</v>
      </c>
      <c r="N95" s="73"/>
      <c r="O95" s="84">
        <f t="shared" si="1"/>
        <v>5.1542304836010794E-3</v>
      </c>
      <c r="P95" s="84">
        <f>M95/'סכום נכסי הקרן'!$C$42</f>
        <v>1.3917601800948376E-3</v>
      </c>
    </row>
    <row r="96" spans="2:16">
      <c r="B96" s="76" t="s">
        <v>1016</v>
      </c>
      <c r="C96" s="73" t="s">
        <v>1017</v>
      </c>
      <c r="D96" s="73" t="s">
        <v>211</v>
      </c>
      <c r="E96" s="73"/>
      <c r="F96" s="93">
        <v>43313</v>
      </c>
      <c r="G96" s="83">
        <v>7.9600000000006279</v>
      </c>
      <c r="H96" s="86" t="s">
        <v>121</v>
      </c>
      <c r="I96" s="87">
        <v>4.8000000000000001E-2</v>
      </c>
      <c r="J96" s="87">
        <v>4.8599999999997444E-2</v>
      </c>
      <c r="K96" s="83">
        <v>904910.52798300015</v>
      </c>
      <c r="L96" s="85">
        <v>112.515468</v>
      </c>
      <c r="M96" s="83">
        <v>1018.1643152910002</v>
      </c>
      <c r="N96" s="73"/>
      <c r="O96" s="84">
        <f t="shared" si="1"/>
        <v>1.4485562811816136E-2</v>
      </c>
      <c r="P96" s="84">
        <f>M96/'סכום נכסי הקרן'!$C$42</f>
        <v>3.9114334471249575E-3</v>
      </c>
    </row>
    <row r="97" spans="2:16">
      <c r="B97" s="76" t="s">
        <v>1018</v>
      </c>
      <c r="C97" s="73" t="s">
        <v>1019</v>
      </c>
      <c r="D97" s="73" t="s">
        <v>211</v>
      </c>
      <c r="E97" s="73"/>
      <c r="F97" s="93">
        <v>43345</v>
      </c>
      <c r="G97" s="83">
        <v>8.0499999999967589</v>
      </c>
      <c r="H97" s="86" t="s">
        <v>121</v>
      </c>
      <c r="I97" s="87">
        <v>4.8000000000000001E-2</v>
      </c>
      <c r="J97" s="87">
        <v>4.849999999998035E-2</v>
      </c>
      <c r="K97" s="83">
        <v>839893.92455500027</v>
      </c>
      <c r="L97" s="85">
        <v>112.06857599999999</v>
      </c>
      <c r="M97" s="83">
        <v>941.25716452100016</v>
      </c>
      <c r="N97" s="73"/>
      <c r="O97" s="84">
        <f t="shared" si="1"/>
        <v>1.3391394271016072E-2</v>
      </c>
      <c r="P97" s="84">
        <f>M97/'סכום נכסי הקרן'!$C$42</f>
        <v>3.6159829021322428E-3</v>
      </c>
    </row>
    <row r="98" spans="2:16">
      <c r="B98" s="76" t="s">
        <v>1020</v>
      </c>
      <c r="C98" s="73" t="s">
        <v>1021</v>
      </c>
      <c r="D98" s="73" t="s">
        <v>211</v>
      </c>
      <c r="E98" s="73"/>
      <c r="F98" s="93">
        <v>43375</v>
      </c>
      <c r="G98" s="83">
        <v>8.1299999999901278</v>
      </c>
      <c r="H98" s="86" t="s">
        <v>121</v>
      </c>
      <c r="I98" s="87">
        <v>4.8000000000000001E-2</v>
      </c>
      <c r="J98" s="87">
        <v>4.8499999999928649E-2</v>
      </c>
      <c r="K98" s="83">
        <v>301608.003578</v>
      </c>
      <c r="L98" s="85">
        <v>111.52074500000001</v>
      </c>
      <c r="M98" s="83">
        <v>336.35549346400006</v>
      </c>
      <c r="N98" s="73"/>
      <c r="O98" s="84">
        <f t="shared" si="1"/>
        <v>4.785375557264192E-3</v>
      </c>
      <c r="P98" s="84">
        <f>M98/'סכום נכסי הקרן'!$C$42</f>
        <v>1.292160909099717E-3</v>
      </c>
    </row>
    <row r="99" spans="2:16">
      <c r="B99" s="76" t="s">
        <v>1022</v>
      </c>
      <c r="C99" s="73" t="s">
        <v>1023</v>
      </c>
      <c r="D99" s="73" t="s">
        <v>211</v>
      </c>
      <c r="E99" s="73"/>
      <c r="F99" s="93">
        <v>43405</v>
      </c>
      <c r="G99" s="83">
        <v>8.220000014830676</v>
      </c>
      <c r="H99" s="86" t="s">
        <v>121</v>
      </c>
      <c r="I99" s="87">
        <v>4.8000000000000001E-2</v>
      </c>
      <c r="J99" s="87">
        <v>4.8500000057380595E-2</v>
      </c>
      <c r="K99" s="83">
        <v>204.09197200000003</v>
      </c>
      <c r="L99" s="85">
        <v>111.007533</v>
      </c>
      <c r="M99" s="83">
        <v>0.22655746200000002</v>
      </c>
      <c r="N99" s="73"/>
      <c r="O99" s="84">
        <f t="shared" si="1"/>
        <v>3.2232639633895212E-6</v>
      </c>
      <c r="P99" s="84">
        <f>M99/'סכום נכסי הקרן'!$C$42</f>
        <v>8.7035503135784929E-7</v>
      </c>
    </row>
    <row r="100" spans="2:16">
      <c r="B100" s="76" t="s">
        <v>1024</v>
      </c>
      <c r="C100" s="73" t="s">
        <v>1025</v>
      </c>
      <c r="D100" s="73" t="s">
        <v>211</v>
      </c>
      <c r="E100" s="73"/>
      <c r="F100" s="93">
        <v>43435</v>
      </c>
      <c r="G100" s="83">
        <v>8.2999999999911562</v>
      </c>
      <c r="H100" s="86" t="s">
        <v>121</v>
      </c>
      <c r="I100" s="87">
        <v>4.8000000000000001E-2</v>
      </c>
      <c r="J100" s="87">
        <v>4.8599999999940698E-2</v>
      </c>
      <c r="K100" s="83">
        <v>348948.46751799999</v>
      </c>
      <c r="L100" s="85">
        <v>110.17966300000001</v>
      </c>
      <c r="M100" s="83">
        <v>384.4702456980001</v>
      </c>
      <c r="N100" s="73"/>
      <c r="O100" s="84">
        <f t="shared" si="1"/>
        <v>5.4699107105723082E-3</v>
      </c>
      <c r="P100" s="84">
        <f>M100/'סכום נכסי הקרן'!$C$42</f>
        <v>1.4770010654102529E-3</v>
      </c>
    </row>
    <row r="101" spans="2:16">
      <c r="B101" s="76" t="s">
        <v>1026</v>
      </c>
      <c r="C101" s="73" t="s">
        <v>1027</v>
      </c>
      <c r="D101" s="73" t="s">
        <v>211</v>
      </c>
      <c r="E101" s="73"/>
      <c r="F101" s="93">
        <v>43497</v>
      </c>
      <c r="G101" s="83">
        <v>8.2699999999934732</v>
      </c>
      <c r="H101" s="86" t="s">
        <v>121</v>
      </c>
      <c r="I101" s="87">
        <v>4.8000000000000001E-2</v>
      </c>
      <c r="J101" s="87">
        <v>4.8499999999951936E-2</v>
      </c>
      <c r="K101" s="83">
        <v>526661.55213700014</v>
      </c>
      <c r="L101" s="85">
        <v>112.61681799999999</v>
      </c>
      <c r="M101" s="83">
        <v>593.10948198100016</v>
      </c>
      <c r="N101" s="73"/>
      <c r="O101" s="84">
        <f t="shared" si="1"/>
        <v>8.4382496287585713E-3</v>
      </c>
      <c r="P101" s="84">
        <f>M101/'סכום נכסי הקרן'!$C$42</f>
        <v>2.2785205008529407E-3</v>
      </c>
    </row>
    <row r="102" spans="2:16">
      <c r="B102" s="76" t="s">
        <v>1028</v>
      </c>
      <c r="C102" s="73" t="s">
        <v>1029</v>
      </c>
      <c r="D102" s="73" t="s">
        <v>211</v>
      </c>
      <c r="E102" s="73"/>
      <c r="F102" s="93">
        <v>43525</v>
      </c>
      <c r="G102" s="83">
        <v>8.3500000000018328</v>
      </c>
      <c r="H102" s="86" t="s">
        <v>121</v>
      </c>
      <c r="I102" s="87">
        <v>4.8000000000000001E-2</v>
      </c>
      <c r="J102" s="87">
        <v>4.8700000000012296E-2</v>
      </c>
      <c r="K102" s="83">
        <v>826432.7279670001</v>
      </c>
      <c r="L102" s="85">
        <v>112.215339</v>
      </c>
      <c r="M102" s="83">
        <v>927.38428367800009</v>
      </c>
      <c r="N102" s="73"/>
      <c r="O102" s="84">
        <f t="shared" si="1"/>
        <v>1.3194022899996568E-2</v>
      </c>
      <c r="P102" s="84">
        <f>M102/'סכום נכסי הקרן'!$C$42</f>
        <v>3.5626881153062277E-3</v>
      </c>
    </row>
    <row r="103" spans="2:16">
      <c r="B103" s="76" t="s">
        <v>1030</v>
      </c>
      <c r="C103" s="73" t="s">
        <v>1031</v>
      </c>
      <c r="D103" s="73" t="s">
        <v>211</v>
      </c>
      <c r="E103" s="73"/>
      <c r="F103" s="93">
        <v>43556</v>
      </c>
      <c r="G103" s="83">
        <v>8.4300000000082989</v>
      </c>
      <c r="H103" s="86" t="s">
        <v>121</v>
      </c>
      <c r="I103" s="87">
        <v>4.8000000000000001E-2</v>
      </c>
      <c r="J103" s="87">
        <v>4.8700000000036964E-2</v>
      </c>
      <c r="K103" s="83">
        <v>365947.9977510001</v>
      </c>
      <c r="L103" s="85">
        <v>111.636476</v>
      </c>
      <c r="M103" s="83">
        <v>408.53144882700002</v>
      </c>
      <c r="N103" s="73"/>
      <c r="O103" s="84">
        <f t="shared" si="1"/>
        <v>5.8122327346489229E-3</v>
      </c>
      <c r="P103" s="84">
        <f>M103/'סכום נכסי הקרן'!$C$42</f>
        <v>1.5694358456155868E-3</v>
      </c>
    </row>
    <row r="104" spans="2:16">
      <c r="B104" s="76" t="s">
        <v>1032</v>
      </c>
      <c r="C104" s="73" t="s">
        <v>1033</v>
      </c>
      <c r="D104" s="73" t="s">
        <v>211</v>
      </c>
      <c r="E104" s="73"/>
      <c r="F104" s="93">
        <v>43586</v>
      </c>
      <c r="G104" s="83">
        <v>8.5199999999966813</v>
      </c>
      <c r="H104" s="86" t="s">
        <v>121</v>
      </c>
      <c r="I104" s="87">
        <v>4.8000000000000001E-2</v>
      </c>
      <c r="J104" s="87">
        <v>4.84999999999833E-2</v>
      </c>
      <c r="K104" s="83">
        <v>891544.72220800014</v>
      </c>
      <c r="L104" s="85">
        <v>110.79268399999999</v>
      </c>
      <c r="M104" s="83">
        <v>987.7663251890001</v>
      </c>
      <c r="N104" s="73"/>
      <c r="O104" s="84">
        <f t="shared" si="1"/>
        <v>1.4053086453764206E-2</v>
      </c>
      <c r="P104" s="84">
        <f>M104/'סכום נכסי הקרן'!$C$42</f>
        <v>3.7946549336525478E-3</v>
      </c>
    </row>
    <row r="105" spans="2:16">
      <c r="B105" s="76" t="s">
        <v>1034</v>
      </c>
      <c r="C105" s="73" t="s">
        <v>1035</v>
      </c>
      <c r="D105" s="73" t="s">
        <v>211</v>
      </c>
      <c r="E105" s="73"/>
      <c r="F105" s="93">
        <v>43617</v>
      </c>
      <c r="G105" s="83">
        <v>8.6000000000000014</v>
      </c>
      <c r="H105" s="86" t="s">
        <v>121</v>
      </c>
      <c r="I105" s="87">
        <v>4.8000000000000001E-2</v>
      </c>
      <c r="J105" s="87">
        <v>4.8500000010141903E-2</v>
      </c>
      <c r="K105" s="83">
        <v>224.05749100000006</v>
      </c>
      <c r="L105" s="85">
        <v>110.017386</v>
      </c>
      <c r="M105" s="83">
        <v>0.24650219500000004</v>
      </c>
      <c r="N105" s="73"/>
      <c r="O105" s="84">
        <f t="shared" si="1"/>
        <v>3.5070204045626035E-6</v>
      </c>
      <c r="P105" s="84">
        <f>M105/'סכום נכסי הקרן'!$C$42</f>
        <v>9.4697576396315604E-7</v>
      </c>
    </row>
    <row r="106" spans="2:16">
      <c r="B106" s="76" t="s">
        <v>1036</v>
      </c>
      <c r="C106" s="73" t="s">
        <v>1037</v>
      </c>
      <c r="D106" s="73" t="s">
        <v>211</v>
      </c>
      <c r="E106" s="73"/>
      <c r="F106" s="93">
        <v>43647</v>
      </c>
      <c r="G106" s="83">
        <v>8.4800000000019473</v>
      </c>
      <c r="H106" s="86" t="s">
        <v>121</v>
      </c>
      <c r="I106" s="87">
        <v>4.8000000000000001E-2</v>
      </c>
      <c r="J106" s="87">
        <v>4.8500000000024315E-2</v>
      </c>
      <c r="K106" s="83">
        <v>276726.53012200003</v>
      </c>
      <c r="L106" s="85">
        <v>111.43966399999999</v>
      </c>
      <c r="M106" s="83">
        <v>308.38311650500003</v>
      </c>
      <c r="N106" s="73"/>
      <c r="O106" s="84">
        <f t="shared" si="1"/>
        <v>4.3874087287768026E-3</v>
      </c>
      <c r="P106" s="84">
        <f>M106/'סכום נכסי הקרן'!$C$42</f>
        <v>1.184700758326559E-3</v>
      </c>
    </row>
    <row r="107" spans="2:16">
      <c r="B107" s="76" t="s">
        <v>1038</v>
      </c>
      <c r="C107" s="73" t="s">
        <v>1039</v>
      </c>
      <c r="D107" s="73" t="s">
        <v>211</v>
      </c>
      <c r="E107" s="73"/>
      <c r="F107" s="93">
        <v>43678</v>
      </c>
      <c r="G107" s="83">
        <v>8.5599999999964265</v>
      </c>
      <c r="H107" s="86" t="s">
        <v>121</v>
      </c>
      <c r="I107" s="87">
        <v>4.8000000000000001E-2</v>
      </c>
      <c r="J107" s="87">
        <v>4.8499999999981266E-2</v>
      </c>
      <c r="K107" s="83">
        <v>621555.44555300009</v>
      </c>
      <c r="L107" s="85">
        <v>111.659302</v>
      </c>
      <c r="M107" s="83">
        <v>694.0244691580001</v>
      </c>
      <c r="N107" s="73"/>
      <c r="O107" s="84">
        <f t="shared" si="1"/>
        <v>9.8739809379905733E-3</v>
      </c>
      <c r="P107" s="84">
        <f>M107/'סכום נכסי הקרן'!$C$42</f>
        <v>2.6662008096521041E-3</v>
      </c>
    </row>
    <row r="108" spans="2:16">
      <c r="B108" s="76" t="s">
        <v>1040</v>
      </c>
      <c r="C108" s="73" t="s">
        <v>1041</v>
      </c>
      <c r="D108" s="73" t="s">
        <v>211</v>
      </c>
      <c r="E108" s="73"/>
      <c r="F108" s="93">
        <v>43709</v>
      </c>
      <c r="G108" s="83">
        <v>8.6500000123568554</v>
      </c>
      <c r="H108" s="86" t="s">
        <v>121</v>
      </c>
      <c r="I108" s="87">
        <v>4.8000000000000001E-2</v>
      </c>
      <c r="J108" s="87">
        <v>4.8500000076812891E-2</v>
      </c>
      <c r="K108" s="83">
        <v>268.42531100000008</v>
      </c>
      <c r="L108" s="85">
        <v>111.55018200000001</v>
      </c>
      <c r="M108" s="83">
        <v>0.29942892200000004</v>
      </c>
      <c r="N108" s="73"/>
      <c r="O108" s="84">
        <f t="shared" si="1"/>
        <v>4.260016180262347E-6</v>
      </c>
      <c r="P108" s="84">
        <f>M108/'סכום נכסי הקרן'!$C$42</f>
        <v>1.1503018549738035E-6</v>
      </c>
    </row>
    <row r="109" spans="2:16">
      <c r="B109" s="76" t="s">
        <v>1042</v>
      </c>
      <c r="C109" s="73" t="s">
        <v>1043</v>
      </c>
      <c r="D109" s="73" t="s">
        <v>211</v>
      </c>
      <c r="E109" s="73"/>
      <c r="F109" s="93">
        <v>43740</v>
      </c>
      <c r="G109" s="83">
        <v>8.7300000000047575</v>
      </c>
      <c r="H109" s="86" t="s">
        <v>121</v>
      </c>
      <c r="I109" s="87">
        <v>4.8000000000000001E-2</v>
      </c>
      <c r="J109" s="87">
        <v>4.8500000000029263E-2</v>
      </c>
      <c r="K109" s="83">
        <v>709184.10844400013</v>
      </c>
      <c r="L109" s="85">
        <v>110.855569</v>
      </c>
      <c r="M109" s="83">
        <v>786.17007596200006</v>
      </c>
      <c r="N109" s="73"/>
      <c r="O109" s="84">
        <f t="shared" si="1"/>
        <v>1.1184949074612767E-2</v>
      </c>
      <c r="P109" s="84">
        <f>M109/'סכום נכסי הקרן'!$C$42</f>
        <v>3.0201922067634624E-3</v>
      </c>
    </row>
    <row r="110" spans="2:16">
      <c r="B110" s="76" t="s">
        <v>1044</v>
      </c>
      <c r="C110" s="73" t="s">
        <v>1045</v>
      </c>
      <c r="D110" s="73" t="s">
        <v>211</v>
      </c>
      <c r="E110" s="73"/>
      <c r="F110" s="93">
        <v>43770</v>
      </c>
      <c r="G110" s="83">
        <v>8.8199999999992453</v>
      </c>
      <c r="H110" s="86" t="s">
        <v>121</v>
      </c>
      <c r="I110" s="87">
        <v>4.8000000000000001E-2</v>
      </c>
      <c r="J110" s="87">
        <v>4.8499999999999564E-2</v>
      </c>
      <c r="K110" s="83">
        <v>1029257.9987060002</v>
      </c>
      <c r="L110" s="85">
        <v>110.652058</v>
      </c>
      <c r="M110" s="83">
        <v>1138.8951588730001</v>
      </c>
      <c r="N110" s="73"/>
      <c r="O110" s="84">
        <f t="shared" si="1"/>
        <v>1.6203217017297468E-2</v>
      </c>
      <c r="P110" s="84">
        <f>M110/'סכום נכסי הקרן'!$C$42</f>
        <v>4.3752393894411325E-3</v>
      </c>
    </row>
    <row r="111" spans="2:16">
      <c r="B111" s="76" t="s">
        <v>1046</v>
      </c>
      <c r="C111" s="73" t="s">
        <v>1047</v>
      </c>
      <c r="D111" s="73" t="s">
        <v>211</v>
      </c>
      <c r="E111" s="73"/>
      <c r="F111" s="93">
        <v>43800</v>
      </c>
      <c r="G111" s="83">
        <v>8.9000000000045407</v>
      </c>
      <c r="H111" s="86" t="s">
        <v>121</v>
      </c>
      <c r="I111" s="87">
        <v>4.8000000000000001E-2</v>
      </c>
      <c r="J111" s="87">
        <v>4.8500000000018764E-2</v>
      </c>
      <c r="K111" s="83">
        <v>461343.24753300013</v>
      </c>
      <c r="L111" s="85">
        <v>109.795096</v>
      </c>
      <c r="M111" s="83">
        <v>506.53226257300003</v>
      </c>
      <c r="N111" s="73"/>
      <c r="O111" s="84">
        <f t="shared" si="1"/>
        <v>7.2065037003535533E-3</v>
      </c>
      <c r="P111" s="84">
        <f>M111/'סכום נכסי הקרן'!$C$42</f>
        <v>1.9459209128829566E-3</v>
      </c>
    </row>
    <row r="112" spans="2:16">
      <c r="B112" s="76" t="s">
        <v>1048</v>
      </c>
      <c r="C112" s="73" t="s">
        <v>1049</v>
      </c>
      <c r="D112" s="73" t="s">
        <v>211</v>
      </c>
      <c r="E112" s="73"/>
      <c r="F112" s="93">
        <v>43831</v>
      </c>
      <c r="G112" s="83">
        <v>8.769999999996525</v>
      </c>
      <c r="H112" s="86" t="s">
        <v>121</v>
      </c>
      <c r="I112" s="87">
        <v>4.8000000000000001E-2</v>
      </c>
      <c r="J112" s="87">
        <v>4.8499999999983563E-2</v>
      </c>
      <c r="K112" s="83">
        <v>622032.39961800014</v>
      </c>
      <c r="L112" s="85">
        <v>112.40124400000001</v>
      </c>
      <c r="M112" s="83">
        <v>699.17215735899993</v>
      </c>
      <c r="N112" s="73"/>
      <c r="O112" s="84">
        <f t="shared" si="1"/>
        <v>9.9472178012859798E-3</v>
      </c>
      <c r="P112" s="84">
        <f>M112/'סכום נכסי הקרן'!$C$42</f>
        <v>2.6859764386958371E-3</v>
      </c>
    </row>
    <row r="113" spans="2:16">
      <c r="B113" s="76" t="s">
        <v>1050</v>
      </c>
      <c r="C113" s="73" t="s">
        <v>1051</v>
      </c>
      <c r="D113" s="73" t="s">
        <v>211</v>
      </c>
      <c r="E113" s="73"/>
      <c r="F113" s="93">
        <v>43863</v>
      </c>
      <c r="G113" s="83">
        <v>8.860000000000861</v>
      </c>
      <c r="H113" s="86" t="s">
        <v>121</v>
      </c>
      <c r="I113" s="87">
        <v>4.8000000000000001E-2</v>
      </c>
      <c r="J113" s="87">
        <v>4.8700000000005114E-2</v>
      </c>
      <c r="K113" s="83">
        <v>665803.47243900015</v>
      </c>
      <c r="L113" s="85">
        <v>111.74545500000001</v>
      </c>
      <c r="M113" s="83">
        <v>744.00511782599995</v>
      </c>
      <c r="N113" s="73"/>
      <c r="O113" s="84">
        <f t="shared" si="1"/>
        <v>1.0585062454777677E-2</v>
      </c>
      <c r="P113" s="84">
        <f>M113/'סכום נכסי הקרן'!$C$42</f>
        <v>2.8582090915895255E-3</v>
      </c>
    </row>
    <row r="114" spans="2:16">
      <c r="B114" s="76" t="s">
        <v>1052</v>
      </c>
      <c r="C114" s="73" t="s">
        <v>1053</v>
      </c>
      <c r="D114" s="73" t="s">
        <v>211</v>
      </c>
      <c r="E114" s="73"/>
      <c r="F114" s="93">
        <v>43891</v>
      </c>
      <c r="G114" s="83">
        <v>8.9399999988348231</v>
      </c>
      <c r="H114" s="86" t="s">
        <v>121</v>
      </c>
      <c r="I114" s="87">
        <v>4.8000000000000001E-2</v>
      </c>
      <c r="J114" s="87">
        <v>4.8499999984111225E-2</v>
      </c>
      <c r="K114" s="83">
        <v>337.19543199999998</v>
      </c>
      <c r="L114" s="85">
        <v>111.989914</v>
      </c>
      <c r="M114" s="83">
        <v>0.37762487600000005</v>
      </c>
      <c r="N114" s="73"/>
      <c r="O114" s="84">
        <f t="shared" si="1"/>
        <v>5.3725207006875662E-6</v>
      </c>
      <c r="P114" s="84">
        <f>M114/'סכום נכסי הקרן'!$C$42</f>
        <v>1.4507035340662668E-6</v>
      </c>
    </row>
    <row r="115" spans="2:16">
      <c r="B115" s="76" t="s">
        <v>1054</v>
      </c>
      <c r="C115" s="73" t="s">
        <v>1055</v>
      </c>
      <c r="D115" s="73" t="s">
        <v>211</v>
      </c>
      <c r="E115" s="73"/>
      <c r="F115" s="93">
        <v>44045</v>
      </c>
      <c r="G115" s="83">
        <v>9.1400000000311437</v>
      </c>
      <c r="H115" s="86" t="s">
        <v>121</v>
      </c>
      <c r="I115" s="87">
        <v>4.8000000000000001E-2</v>
      </c>
      <c r="J115" s="87">
        <v>4.8500000000201868E-2</v>
      </c>
      <c r="K115" s="83">
        <v>92163.054095000014</v>
      </c>
      <c r="L115" s="85">
        <v>112.87255500000001</v>
      </c>
      <c r="M115" s="83">
        <v>104.02679413400003</v>
      </c>
      <c r="N115" s="73"/>
      <c r="O115" s="84">
        <f t="shared" si="1"/>
        <v>1.4800034119338021E-3</v>
      </c>
      <c r="P115" s="84">
        <f>M115/'סכום נכסי הקרן'!$C$42</f>
        <v>3.9963478965241106E-4</v>
      </c>
    </row>
    <row r="116" spans="2:16">
      <c r="B116" s="76" t="s">
        <v>1056</v>
      </c>
      <c r="C116" s="73" t="s">
        <v>1057</v>
      </c>
      <c r="D116" s="73" t="s">
        <v>211</v>
      </c>
      <c r="E116" s="73"/>
      <c r="F116" s="93">
        <v>44075</v>
      </c>
      <c r="G116" s="83">
        <v>9.2200000000019173</v>
      </c>
      <c r="H116" s="86" t="s">
        <v>121</v>
      </c>
      <c r="I116" s="87">
        <v>4.8000000000000001E-2</v>
      </c>
      <c r="J116" s="87">
        <v>4.8600000000007755E-2</v>
      </c>
      <c r="K116" s="83">
        <v>1217612.7049520002</v>
      </c>
      <c r="L116" s="85">
        <v>112.180706</v>
      </c>
      <c r="M116" s="83">
        <v>1365.9265292790001</v>
      </c>
      <c r="N116" s="73"/>
      <c r="O116" s="84">
        <f t="shared" si="1"/>
        <v>1.9433223340322919E-2</v>
      </c>
      <c r="P116" s="84">
        <f>M116/'סכום נכסי הקרן'!$C$42</f>
        <v>5.2474150121929871E-3</v>
      </c>
    </row>
    <row r="117" spans="2:16">
      <c r="B117" s="76" t="s">
        <v>1058</v>
      </c>
      <c r="C117" s="73" t="s">
        <v>1059</v>
      </c>
      <c r="D117" s="73" t="s">
        <v>211</v>
      </c>
      <c r="E117" s="73"/>
      <c r="F117" s="93">
        <v>44166</v>
      </c>
      <c r="G117" s="83">
        <v>9.4700000000003079</v>
      </c>
      <c r="H117" s="86" t="s">
        <v>121</v>
      </c>
      <c r="I117" s="87">
        <v>4.8000000000000001E-2</v>
      </c>
      <c r="J117" s="87">
        <v>4.849999999999919E-2</v>
      </c>
      <c r="K117" s="83">
        <v>2222767.8854430006</v>
      </c>
      <c r="L117" s="85">
        <v>110.653839</v>
      </c>
      <c r="M117" s="83">
        <v>2459.5779984920005</v>
      </c>
      <c r="N117" s="73"/>
      <c r="O117" s="84">
        <f t="shared" si="1"/>
        <v>3.4992752203787447E-2</v>
      </c>
      <c r="P117" s="84">
        <f>M117/'סכום נכסי הקרן'!$C$42</f>
        <v>9.4488438699255068E-3</v>
      </c>
    </row>
    <row r="118" spans="2:16">
      <c r="B118" s="76" t="s">
        <v>1060</v>
      </c>
      <c r="C118" s="73" t="s">
        <v>1061</v>
      </c>
      <c r="D118" s="73" t="s">
        <v>211</v>
      </c>
      <c r="E118" s="73"/>
      <c r="F118" s="93">
        <v>44197</v>
      </c>
      <c r="G118" s="83">
        <v>9.3299999999970584</v>
      </c>
      <c r="H118" s="86" t="s">
        <v>121</v>
      </c>
      <c r="I118" s="87">
        <v>4.8000000000000001E-2</v>
      </c>
      <c r="J118" s="87">
        <v>4.8499999999982196E-2</v>
      </c>
      <c r="K118" s="83">
        <v>670377.79468100017</v>
      </c>
      <c r="L118" s="85">
        <v>113.08780299999999</v>
      </c>
      <c r="M118" s="83">
        <v>758.11551913100016</v>
      </c>
      <c r="N118" s="73"/>
      <c r="O118" s="84">
        <f t="shared" si="1"/>
        <v>1.0785813061859299E-2</v>
      </c>
      <c r="P118" s="84">
        <f>M118/'סכום נכסי הקרן'!$C$42</f>
        <v>2.9124163494828248E-3</v>
      </c>
    </row>
    <row r="119" spans="2:16">
      <c r="B119" s="76" t="s">
        <v>1062</v>
      </c>
      <c r="C119" s="73" t="s">
        <v>1063</v>
      </c>
      <c r="D119" s="73" t="s">
        <v>211</v>
      </c>
      <c r="E119" s="73"/>
      <c r="F119" s="93">
        <v>44228</v>
      </c>
      <c r="G119" s="83">
        <v>9.4200000000030535</v>
      </c>
      <c r="H119" s="86" t="s">
        <v>121</v>
      </c>
      <c r="I119" s="87">
        <v>4.8000000000000001E-2</v>
      </c>
      <c r="J119" s="87">
        <v>4.8500000000017002E-2</v>
      </c>
      <c r="K119" s="83">
        <v>1225417.0044900002</v>
      </c>
      <c r="L119" s="85">
        <v>112.77491000000001</v>
      </c>
      <c r="M119" s="83">
        <v>1381.9629226090003</v>
      </c>
      <c r="N119" s="73"/>
      <c r="O119" s="84">
        <f t="shared" si="1"/>
        <v>1.9661375299066742E-2</v>
      </c>
      <c r="P119" s="84">
        <f>M119/'סכום נכסי הקרן'!$C$42</f>
        <v>5.3090212620882085E-3</v>
      </c>
    </row>
    <row r="120" spans="2:16">
      <c r="B120" s="76" t="s">
        <v>1064</v>
      </c>
      <c r="C120" s="73" t="s">
        <v>1065</v>
      </c>
      <c r="D120" s="73" t="s">
        <v>211</v>
      </c>
      <c r="E120" s="73"/>
      <c r="F120" s="93">
        <v>44256</v>
      </c>
      <c r="G120" s="83">
        <v>9.4999999999933049</v>
      </c>
      <c r="H120" s="86" t="s">
        <v>121</v>
      </c>
      <c r="I120" s="87">
        <v>4.8000000000000001E-2</v>
      </c>
      <c r="J120" s="87">
        <v>4.8499999999974175E-2</v>
      </c>
      <c r="K120" s="83">
        <v>464870.48922300013</v>
      </c>
      <c r="L120" s="85">
        <v>112.442965</v>
      </c>
      <c r="M120" s="83">
        <v>522.71416059100011</v>
      </c>
      <c r="N120" s="73"/>
      <c r="O120" s="84">
        <f t="shared" si="1"/>
        <v>7.4367257741719123E-3</v>
      </c>
      <c r="P120" s="84">
        <f>M120/'סכום נכסי הקרן'!$C$42</f>
        <v>2.0080861412208606E-3</v>
      </c>
    </row>
    <row r="121" spans="2:16">
      <c r="B121" s="76" t="s">
        <v>1066</v>
      </c>
      <c r="C121" s="73" t="s">
        <v>1067</v>
      </c>
      <c r="D121" s="73" t="s">
        <v>211</v>
      </c>
      <c r="E121" s="73"/>
      <c r="F121" s="93">
        <v>44287</v>
      </c>
      <c r="G121" s="83">
        <v>9.5800000000021477</v>
      </c>
      <c r="H121" s="86" t="s">
        <v>121</v>
      </c>
      <c r="I121" s="87">
        <v>4.8000000000000001E-2</v>
      </c>
      <c r="J121" s="87">
        <v>4.850000000000964E-2</v>
      </c>
      <c r="K121" s="83">
        <v>650463.29867400008</v>
      </c>
      <c r="L121" s="85">
        <v>111.66434099999999</v>
      </c>
      <c r="M121" s="83">
        <v>726.33555861800016</v>
      </c>
      <c r="N121" s="73"/>
      <c r="O121" s="84">
        <f t="shared" si="1"/>
        <v>1.0333675221969943E-2</v>
      </c>
      <c r="P121" s="84">
        <f>M121/'סכום נכסי הקרן'!$C$42</f>
        <v>2.7903287859805319E-3</v>
      </c>
    </row>
    <row r="122" spans="2:16">
      <c r="B122" s="76" t="s">
        <v>1068</v>
      </c>
      <c r="C122" s="73" t="s">
        <v>1069</v>
      </c>
      <c r="D122" s="73" t="s">
        <v>211</v>
      </c>
      <c r="E122" s="73"/>
      <c r="F122" s="93">
        <v>44318</v>
      </c>
      <c r="G122" s="83">
        <v>9.6700000000000887</v>
      </c>
      <c r="H122" s="86" t="s">
        <v>121</v>
      </c>
      <c r="I122" s="87">
        <v>4.8000000000000001E-2</v>
      </c>
      <c r="J122" s="87">
        <v>4.8499999999995588E-2</v>
      </c>
      <c r="K122" s="83">
        <v>1025338.1018090002</v>
      </c>
      <c r="L122" s="85">
        <v>110.54581399999999</v>
      </c>
      <c r="M122" s="83">
        <v>1133.4683473700002</v>
      </c>
      <c r="N122" s="73"/>
      <c r="O122" s="84">
        <f t="shared" si="1"/>
        <v>1.6126009028651623E-2</v>
      </c>
      <c r="P122" s="84">
        <f>M122/'סכום נכסי הקרן'!$C$42</f>
        <v>4.3543914656774627E-3</v>
      </c>
    </row>
    <row r="123" spans="2:16">
      <c r="B123" s="76" t="s">
        <v>1070</v>
      </c>
      <c r="C123" s="73" t="s">
        <v>1071</v>
      </c>
      <c r="D123" s="73" t="s">
        <v>211</v>
      </c>
      <c r="E123" s="73"/>
      <c r="F123" s="93">
        <v>44348</v>
      </c>
      <c r="G123" s="83">
        <v>9.7499999999958646</v>
      </c>
      <c r="H123" s="86" t="s">
        <v>121</v>
      </c>
      <c r="I123" s="87">
        <v>4.8000000000000001E-2</v>
      </c>
      <c r="J123" s="87">
        <v>4.8499999999979601E-2</v>
      </c>
      <c r="K123" s="83">
        <v>826015.67045900016</v>
      </c>
      <c r="L123" s="85">
        <v>109.796164</v>
      </c>
      <c r="M123" s="83">
        <v>906.93352104100018</v>
      </c>
      <c r="N123" s="73"/>
      <c r="O123" s="84">
        <f t="shared" si="1"/>
        <v>1.2903067106045829E-2</v>
      </c>
      <c r="P123" s="84">
        <f>M123/'סכום נכסי הקרן'!$C$42</f>
        <v>3.4841233927008076E-3</v>
      </c>
    </row>
    <row r="124" spans="2:16">
      <c r="B124" s="76" t="s">
        <v>1072</v>
      </c>
      <c r="C124" s="73" t="s">
        <v>1073</v>
      </c>
      <c r="D124" s="73" t="s">
        <v>211</v>
      </c>
      <c r="E124" s="73"/>
      <c r="F124" s="93">
        <v>44378</v>
      </c>
      <c r="G124" s="83">
        <v>9.6000000000171806</v>
      </c>
      <c r="H124" s="86" t="s">
        <v>121</v>
      </c>
      <c r="I124" s="87">
        <v>4.8000000000000001E-2</v>
      </c>
      <c r="J124" s="87">
        <v>4.8500000000082331E-2</v>
      </c>
      <c r="K124" s="83">
        <v>250498.49332900002</v>
      </c>
      <c r="L124" s="85">
        <v>111.546251</v>
      </c>
      <c r="M124" s="83">
        <v>279.42167706199996</v>
      </c>
      <c r="N124" s="73"/>
      <c r="O124" s="84">
        <f t="shared" si="1"/>
        <v>3.9753703732071681E-3</v>
      </c>
      <c r="P124" s="84">
        <f>M124/'סכום נכסי הקרן'!$C$42</f>
        <v>1.0734409732280625E-3</v>
      </c>
    </row>
    <row r="125" spans="2:16">
      <c r="B125" s="76" t="s">
        <v>1074</v>
      </c>
      <c r="C125" s="73" t="s">
        <v>1075</v>
      </c>
      <c r="D125" s="73" t="s">
        <v>211</v>
      </c>
      <c r="E125" s="73"/>
      <c r="F125" s="93">
        <v>44409</v>
      </c>
      <c r="G125" s="83">
        <v>9.6799999999886222</v>
      </c>
      <c r="H125" s="86" t="s">
        <v>121</v>
      </c>
      <c r="I125" s="87">
        <v>4.8000000000000001E-2</v>
      </c>
      <c r="J125" s="87">
        <v>4.8599999999943126E-2</v>
      </c>
      <c r="K125" s="83">
        <v>317107.90149500006</v>
      </c>
      <c r="L125" s="85">
        <v>110.877154</v>
      </c>
      <c r="M125" s="83">
        <v>351.60021490000008</v>
      </c>
      <c r="N125" s="73"/>
      <c r="O125" s="84">
        <f t="shared" si="1"/>
        <v>5.0022642918165355E-3</v>
      </c>
      <c r="P125" s="84">
        <f>M125/'סכום נכסי הקרן'!$C$42</f>
        <v>1.3507258307153709E-3</v>
      </c>
    </row>
    <row r="126" spans="2:16">
      <c r="B126" s="76" t="s">
        <v>1076</v>
      </c>
      <c r="C126" s="73" t="s">
        <v>1077</v>
      </c>
      <c r="D126" s="73" t="s">
        <v>211</v>
      </c>
      <c r="E126" s="73"/>
      <c r="F126" s="93">
        <v>44440</v>
      </c>
      <c r="G126" s="83">
        <v>9.769999999995818</v>
      </c>
      <c r="H126" s="86" t="s">
        <v>121</v>
      </c>
      <c r="I126" s="87">
        <v>4.8000000000000001E-2</v>
      </c>
      <c r="J126" s="87">
        <v>4.8499999999976541E-2</v>
      </c>
      <c r="K126" s="83">
        <v>929051.05884500011</v>
      </c>
      <c r="L126" s="85">
        <v>110.124297</v>
      </c>
      <c r="M126" s="83">
        <v>1023.1109487640001</v>
      </c>
      <c r="N126" s="73"/>
      <c r="O126" s="84">
        <f t="shared" si="1"/>
        <v>1.455593924202887E-2</v>
      </c>
      <c r="P126" s="84">
        <f>M126/'סכום נכסי הקרן'!$C$42</f>
        <v>3.9304366937781554E-3</v>
      </c>
    </row>
    <row r="127" spans="2:16">
      <c r="B127" s="76" t="s">
        <v>1078</v>
      </c>
      <c r="C127" s="73" t="s">
        <v>1079</v>
      </c>
      <c r="D127" s="73" t="s">
        <v>211</v>
      </c>
      <c r="E127" s="73"/>
      <c r="F127" s="93">
        <v>44501</v>
      </c>
      <c r="G127" s="83">
        <v>9.9400000000015858</v>
      </c>
      <c r="H127" s="86" t="s">
        <v>121</v>
      </c>
      <c r="I127" s="87">
        <v>4.8000000000000001E-2</v>
      </c>
      <c r="J127" s="87">
        <v>4.8500000000012172E-2</v>
      </c>
      <c r="K127" s="83">
        <v>1171412.4939860003</v>
      </c>
      <c r="L127" s="85">
        <v>108.723134</v>
      </c>
      <c r="M127" s="83">
        <v>1273.5963803170002</v>
      </c>
      <c r="N127" s="73"/>
      <c r="O127" s="84">
        <f t="shared" si="1"/>
        <v>1.8119629697207335E-2</v>
      </c>
      <c r="P127" s="84">
        <f>M127/'סכום נכסי הקרן'!$C$42</f>
        <v>4.8927146682462659E-3</v>
      </c>
    </row>
    <row r="128" spans="2:16">
      <c r="B128" s="76" t="s">
        <v>1080</v>
      </c>
      <c r="C128" s="73" t="s">
        <v>1081</v>
      </c>
      <c r="D128" s="73" t="s">
        <v>211</v>
      </c>
      <c r="E128" s="73"/>
      <c r="F128" s="93">
        <v>44531</v>
      </c>
      <c r="G128" s="83">
        <v>10.019999999996475</v>
      </c>
      <c r="H128" s="86" t="s">
        <v>121</v>
      </c>
      <c r="I128" s="87">
        <v>4.8000000000000001E-2</v>
      </c>
      <c r="J128" s="87">
        <v>4.8499999999988982E-2</v>
      </c>
      <c r="K128" s="83">
        <v>335733.51233100006</v>
      </c>
      <c r="L128" s="85">
        <v>108.188389</v>
      </c>
      <c r="M128" s="83">
        <v>363.2246790640001</v>
      </c>
      <c r="N128" s="73"/>
      <c r="O128" s="84">
        <f t="shared" si="1"/>
        <v>5.1676471315728091E-3</v>
      </c>
      <c r="P128" s="84">
        <f>M128/'סכום נכסי הקרן'!$C$42</f>
        <v>1.3953829820740687E-3</v>
      </c>
    </row>
    <row r="129" spans="2:16">
      <c r="B129" s="76" t="s">
        <v>1082</v>
      </c>
      <c r="C129" s="73" t="s">
        <v>1083</v>
      </c>
      <c r="D129" s="73" t="s">
        <v>211</v>
      </c>
      <c r="E129" s="73"/>
      <c r="F129" s="93">
        <v>44563</v>
      </c>
      <c r="G129" s="83">
        <v>9.8700000000021575</v>
      </c>
      <c r="H129" s="86" t="s">
        <v>121</v>
      </c>
      <c r="I129" s="87">
        <v>4.8000000000000001E-2</v>
      </c>
      <c r="J129" s="87">
        <v>4.8500000000014074E-2</v>
      </c>
      <c r="K129" s="83">
        <v>964472.10794200015</v>
      </c>
      <c r="L129" s="85">
        <v>110.437162</v>
      </c>
      <c r="M129" s="83">
        <v>1065.1356213100003</v>
      </c>
      <c r="N129" s="73"/>
      <c r="O129" s="84">
        <f t="shared" si="1"/>
        <v>1.5153829999609686E-2</v>
      </c>
      <c r="P129" s="84">
        <f>M129/'סכום נכסי הקרן'!$C$42</f>
        <v>4.0918808804700831E-3</v>
      </c>
    </row>
    <row r="130" spans="2:16">
      <c r="B130" s="76" t="s">
        <v>1084</v>
      </c>
      <c r="C130" s="73" t="s">
        <v>1085</v>
      </c>
      <c r="D130" s="73" t="s">
        <v>211</v>
      </c>
      <c r="E130" s="73"/>
      <c r="F130" s="93">
        <v>44652</v>
      </c>
      <c r="G130" s="83">
        <v>10.109999999951183</v>
      </c>
      <c r="H130" s="86" t="s">
        <v>121</v>
      </c>
      <c r="I130" s="87">
        <v>4.8000000000000001E-2</v>
      </c>
      <c r="J130" s="87">
        <v>4.8499999999728809E-2</v>
      </c>
      <c r="K130" s="83">
        <v>68357.50027400002</v>
      </c>
      <c r="L130" s="85">
        <v>107.888125</v>
      </c>
      <c r="M130" s="83">
        <v>73.749625060000014</v>
      </c>
      <c r="N130" s="73"/>
      <c r="O130" s="84">
        <f t="shared" si="1"/>
        <v>1.0492459911533912E-3</v>
      </c>
      <c r="P130" s="84">
        <f>M130/'סכום נכסי הקרן'!$C$42</f>
        <v>2.8332042857950949E-4</v>
      </c>
    </row>
    <row r="131" spans="2:16">
      <c r="B131" s="76" t="s">
        <v>1086</v>
      </c>
      <c r="C131" s="73" t="s">
        <v>1087</v>
      </c>
      <c r="D131" s="73" t="s">
        <v>211</v>
      </c>
      <c r="E131" s="73"/>
      <c r="F131" s="93">
        <v>40057</v>
      </c>
      <c r="G131" s="83">
        <v>1.1400000000015666</v>
      </c>
      <c r="H131" s="86" t="s">
        <v>121</v>
      </c>
      <c r="I131" s="87">
        <v>4.8000000000000001E-2</v>
      </c>
      <c r="J131" s="87">
        <v>4.8200000000033383E-2</v>
      </c>
      <c r="K131" s="83">
        <v>239958.91768800002</v>
      </c>
      <c r="L131" s="85">
        <v>122.365416</v>
      </c>
      <c r="M131" s="83">
        <v>293.62672746100003</v>
      </c>
      <c r="N131" s="73"/>
      <c r="O131" s="84">
        <f t="shared" si="1"/>
        <v>4.1774675658797665E-3</v>
      </c>
      <c r="P131" s="84">
        <f>M131/'סכום נכסי הקרן'!$C$42</f>
        <v>1.1280118400462189E-3</v>
      </c>
    </row>
    <row r="132" spans="2:16">
      <c r="B132" s="76" t="s">
        <v>1088</v>
      </c>
      <c r="C132" s="73" t="s">
        <v>1089</v>
      </c>
      <c r="D132" s="73" t="s">
        <v>211</v>
      </c>
      <c r="E132" s="73"/>
      <c r="F132" s="93">
        <v>40087</v>
      </c>
      <c r="G132" s="83">
        <v>1.2199999999974813</v>
      </c>
      <c r="H132" s="86" t="s">
        <v>121</v>
      </c>
      <c r="I132" s="87">
        <v>4.8000000000000001E-2</v>
      </c>
      <c r="J132" s="87">
        <v>4.82999999999437E-2</v>
      </c>
      <c r="K132" s="83">
        <v>222575.60581200002</v>
      </c>
      <c r="L132" s="85">
        <v>121.30183100000001</v>
      </c>
      <c r="M132" s="83">
        <v>269.98828594400004</v>
      </c>
      <c r="N132" s="73"/>
      <c r="O132" s="84">
        <f t="shared" si="1"/>
        <v>3.8411602290133393E-3</v>
      </c>
      <c r="P132" s="84">
        <f>M132/'סכום נכסי הקרן'!$C$42</f>
        <v>1.0372011630278685E-3</v>
      </c>
    </row>
    <row r="133" spans="2:16">
      <c r="B133" s="76" t="s">
        <v>1090</v>
      </c>
      <c r="C133" s="73" t="s">
        <v>1091</v>
      </c>
      <c r="D133" s="73" t="s">
        <v>211</v>
      </c>
      <c r="E133" s="73"/>
      <c r="F133" s="93">
        <v>40118</v>
      </c>
      <c r="G133" s="83">
        <v>1.3099999999981828</v>
      </c>
      <c r="H133" s="86" t="s">
        <v>121</v>
      </c>
      <c r="I133" s="87">
        <v>4.8000000000000001E-2</v>
      </c>
      <c r="J133" s="87">
        <v>4.8299999999945477E-2</v>
      </c>
      <c r="K133" s="83">
        <v>272478.31135700009</v>
      </c>
      <c r="L133" s="85">
        <v>121.16885499999999</v>
      </c>
      <c r="M133" s="83">
        <v>330.15884986000009</v>
      </c>
      <c r="N133" s="73"/>
      <c r="O133" s="84">
        <f t="shared" si="1"/>
        <v>4.6972150621455572E-3</v>
      </c>
      <c r="P133" s="84">
        <f>M133/'סכום נכסי הקרן'!$C$42</f>
        <v>1.2683555579509969E-3</v>
      </c>
    </row>
    <row r="134" spans="2:16">
      <c r="B134" s="76" t="s">
        <v>1092</v>
      </c>
      <c r="C134" s="73" t="s">
        <v>1093</v>
      </c>
      <c r="D134" s="73" t="s">
        <v>211</v>
      </c>
      <c r="E134" s="73"/>
      <c r="F134" s="93">
        <v>39630</v>
      </c>
      <c r="G134" s="85">
        <v>0</v>
      </c>
      <c r="H134" s="86" t="s">
        <v>121</v>
      </c>
      <c r="I134" s="87">
        <v>4.8000000000000001E-2</v>
      </c>
      <c r="J134" s="87">
        <v>9.1000000000442775E-3</v>
      </c>
      <c r="K134" s="83">
        <v>45430.429289000007</v>
      </c>
      <c r="L134" s="85">
        <v>129.25723400000001</v>
      </c>
      <c r="M134" s="83">
        <v>58.722116114000002</v>
      </c>
      <c r="N134" s="73"/>
      <c r="O134" s="84">
        <f t="shared" si="1"/>
        <v>8.3544756837111505E-4</v>
      </c>
      <c r="P134" s="84">
        <f>M134/'סכום נכסי הקרן'!$C$42</f>
        <v>2.2558996186053555E-4</v>
      </c>
    </row>
    <row r="135" spans="2:16">
      <c r="B135" s="76" t="s">
        <v>1094</v>
      </c>
      <c r="C135" s="73" t="s">
        <v>1095</v>
      </c>
      <c r="D135" s="73" t="s">
        <v>211</v>
      </c>
      <c r="E135" s="73"/>
      <c r="F135" s="93">
        <v>39904</v>
      </c>
      <c r="G135" s="83">
        <v>0.73999999999990895</v>
      </c>
      <c r="H135" s="86" t="s">
        <v>121</v>
      </c>
      <c r="I135" s="87">
        <v>4.8000000000000001E-2</v>
      </c>
      <c r="J135" s="87">
        <v>4.820000000002915E-2</v>
      </c>
      <c r="K135" s="83">
        <v>346712.32939000009</v>
      </c>
      <c r="L135" s="85">
        <v>126.607923</v>
      </c>
      <c r="M135" s="83">
        <v>438.96527774600008</v>
      </c>
      <c r="N135" s="73"/>
      <c r="O135" s="84">
        <f t="shared" si="1"/>
        <v>6.2452189764464882E-3</v>
      </c>
      <c r="P135" s="84">
        <f>M135/'סכום נכסי הקרן'!$C$42</f>
        <v>1.6863520393675087E-3</v>
      </c>
    </row>
    <row r="136" spans="2:16">
      <c r="B136" s="76" t="s">
        <v>1096</v>
      </c>
      <c r="C136" s="73" t="s">
        <v>1097</v>
      </c>
      <c r="D136" s="73" t="s">
        <v>211</v>
      </c>
      <c r="E136" s="73"/>
      <c r="F136" s="93">
        <v>39965</v>
      </c>
      <c r="G136" s="83">
        <v>0.91000000000118708</v>
      </c>
      <c r="H136" s="86" t="s">
        <v>121</v>
      </c>
      <c r="I136" s="87">
        <v>4.8000000000000001E-2</v>
      </c>
      <c r="J136" s="87">
        <v>4.8299999999956482E-2</v>
      </c>
      <c r="K136" s="83">
        <v>163357.87645800004</v>
      </c>
      <c r="L136" s="85">
        <v>123.76357299999999</v>
      </c>
      <c r="M136" s="83">
        <v>202.17754433600001</v>
      </c>
      <c r="N136" s="73"/>
      <c r="O136" s="84">
        <f t="shared" si="1"/>
        <v>2.8764075440817572E-3</v>
      </c>
      <c r="P136" s="84">
        <f>M136/'סכום נכסי הקרן'!$C$42</f>
        <v>7.7669586067490568E-4</v>
      </c>
    </row>
    <row r="137" spans="2:16">
      <c r="B137" s="76" t="s">
        <v>1098</v>
      </c>
      <c r="C137" s="73" t="s">
        <v>1099</v>
      </c>
      <c r="D137" s="73" t="s">
        <v>211</v>
      </c>
      <c r="E137" s="73"/>
      <c r="F137" s="93">
        <v>39995</v>
      </c>
      <c r="G137" s="83">
        <v>0.96999999999866149</v>
      </c>
      <c r="H137" s="86" t="s">
        <v>121</v>
      </c>
      <c r="I137" s="87">
        <v>4.8000000000000001E-2</v>
      </c>
      <c r="J137" s="87">
        <v>4.8499999999996816E-2</v>
      </c>
      <c r="K137" s="83">
        <v>249560.11393600007</v>
      </c>
      <c r="L137" s="85">
        <v>125.72881599999999</v>
      </c>
      <c r="M137" s="83">
        <v>313.76897768600008</v>
      </c>
      <c r="N137" s="73"/>
      <c r="O137" s="84">
        <f t="shared" si="1"/>
        <v>4.464034111597061E-3</v>
      </c>
      <c r="P137" s="84">
        <f>M137/'סכום נכסי הקרן'!$C$42</f>
        <v>1.2053913651849564E-3</v>
      </c>
    </row>
    <row r="138" spans="2:16">
      <c r="B138" s="76" t="s">
        <v>1100</v>
      </c>
      <c r="C138" s="73" t="s">
        <v>1101</v>
      </c>
      <c r="D138" s="73" t="s">
        <v>211</v>
      </c>
      <c r="E138" s="73"/>
      <c r="F138" s="93">
        <v>40027</v>
      </c>
      <c r="G138" s="83">
        <v>1.0599999999997949</v>
      </c>
      <c r="H138" s="86" t="s">
        <v>121</v>
      </c>
      <c r="I138" s="87">
        <v>4.8000000000000001E-2</v>
      </c>
      <c r="J138" s="87">
        <v>4.8299999999950272E-2</v>
      </c>
      <c r="K138" s="83">
        <v>314235.08515000006</v>
      </c>
      <c r="L138" s="85">
        <v>124.14088</v>
      </c>
      <c r="M138" s="83">
        <v>390.09420041800007</v>
      </c>
      <c r="N138" s="73"/>
      <c r="O138" s="84">
        <f t="shared" si="1"/>
        <v>5.5499234826994533E-3</v>
      </c>
      <c r="P138" s="84">
        <f>M138/'סכום נכסי הקרן'!$C$42</f>
        <v>1.4986063448986003E-3</v>
      </c>
    </row>
    <row r="139" spans="2:16">
      <c r="B139" s="76" t="s">
        <v>1102</v>
      </c>
      <c r="C139" s="73" t="s">
        <v>1103</v>
      </c>
      <c r="D139" s="73" t="s">
        <v>211</v>
      </c>
      <c r="E139" s="73"/>
      <c r="F139" s="93">
        <v>40179</v>
      </c>
      <c r="G139" s="83">
        <v>1.4400000000002673</v>
      </c>
      <c r="H139" s="86" t="s">
        <v>121</v>
      </c>
      <c r="I139" s="87">
        <v>4.8000000000000001E-2</v>
      </c>
      <c r="J139" s="87">
        <v>4.8299999999968632E-2</v>
      </c>
      <c r="K139" s="83">
        <v>122259.96479200001</v>
      </c>
      <c r="L139" s="85">
        <v>122.51553699999999</v>
      </c>
      <c r="M139" s="83">
        <v>149.787452309</v>
      </c>
      <c r="N139" s="73"/>
      <c r="O139" s="84">
        <f t="shared" si="1"/>
        <v>2.1310465474561426E-3</v>
      </c>
      <c r="P139" s="84">
        <f>M139/'סכום נכסי הקרן'!$C$42</f>
        <v>5.7543133472872342E-4</v>
      </c>
    </row>
    <row r="140" spans="2:16">
      <c r="B140" s="76" t="s">
        <v>1104</v>
      </c>
      <c r="C140" s="73" t="s">
        <v>1105</v>
      </c>
      <c r="D140" s="73" t="s">
        <v>211</v>
      </c>
      <c r="E140" s="73"/>
      <c r="F140" s="93">
        <v>40210</v>
      </c>
      <c r="G140" s="83">
        <v>1.5199999999994509</v>
      </c>
      <c r="H140" s="86" t="s">
        <v>121</v>
      </c>
      <c r="I140" s="87">
        <v>4.8000000000000001E-2</v>
      </c>
      <c r="J140" s="87">
        <v>4.8200000000003643E-2</v>
      </c>
      <c r="K140" s="83">
        <v>179112.88933999999</v>
      </c>
      <c r="L140" s="85">
        <v>122.0322</v>
      </c>
      <c r="M140" s="83">
        <v>218.57539945600004</v>
      </c>
      <c r="N140" s="73"/>
      <c r="O140" s="84">
        <f t="shared" si="1"/>
        <v>3.1097020690935991E-3</v>
      </c>
      <c r="P140" s="84">
        <f>M140/'סכום נכסי הקרן'!$C$42</f>
        <v>8.3969072114508997E-4</v>
      </c>
    </row>
    <row r="141" spans="2:16">
      <c r="B141" s="76" t="s">
        <v>1106</v>
      </c>
      <c r="C141" s="73" t="s">
        <v>1107</v>
      </c>
      <c r="D141" s="73" t="s">
        <v>211</v>
      </c>
      <c r="E141" s="73"/>
      <c r="F141" s="93">
        <v>40238</v>
      </c>
      <c r="G141" s="83">
        <v>1.5999999999993602</v>
      </c>
      <c r="H141" s="86" t="s">
        <v>121</v>
      </c>
      <c r="I141" s="87">
        <v>4.8000000000000001E-2</v>
      </c>
      <c r="J141" s="87">
        <v>4.8400000000035817E-2</v>
      </c>
      <c r="K141" s="83">
        <v>255514.27538000004</v>
      </c>
      <c r="L141" s="85">
        <v>122.364876</v>
      </c>
      <c r="M141" s="83">
        <v>312.65972648200011</v>
      </c>
      <c r="N141" s="73"/>
      <c r="O141" s="84">
        <f t="shared" si="1"/>
        <v>4.4482526431755985E-3</v>
      </c>
      <c r="P141" s="84">
        <f>M141/'סכום נכסי הקרן'!$C$42</f>
        <v>1.2011300075676949E-3</v>
      </c>
    </row>
    <row r="142" spans="2:16">
      <c r="B142" s="76" t="s">
        <v>1108</v>
      </c>
      <c r="C142" s="73" t="s">
        <v>1109</v>
      </c>
      <c r="D142" s="73" t="s">
        <v>211</v>
      </c>
      <c r="E142" s="73"/>
      <c r="F142" s="93">
        <v>40300</v>
      </c>
      <c r="G142" s="83">
        <v>1.7700000000002061</v>
      </c>
      <c r="H142" s="86" t="s">
        <v>121</v>
      </c>
      <c r="I142" s="87">
        <v>4.8000000000000001E-2</v>
      </c>
      <c r="J142" s="87">
        <v>4.840000000018943E-2</v>
      </c>
      <c r="K142" s="83">
        <v>39933.25639100001</v>
      </c>
      <c r="L142" s="85">
        <v>121.62039</v>
      </c>
      <c r="M142" s="83">
        <v>48.566982087000007</v>
      </c>
      <c r="N142" s="73"/>
      <c r="O142" s="84">
        <f t="shared" ref="O142:O158" si="2">IFERROR(M142/$M$11,0)</f>
        <v>6.9096908920886267E-4</v>
      </c>
      <c r="P142" s="84">
        <f>M142/'סכום נכסי הקרן'!$C$42</f>
        <v>1.865774662380663E-4</v>
      </c>
    </row>
    <row r="143" spans="2:16">
      <c r="B143" s="76" t="s">
        <v>1110</v>
      </c>
      <c r="C143" s="73" t="s">
        <v>1111</v>
      </c>
      <c r="D143" s="73" t="s">
        <v>211</v>
      </c>
      <c r="E143" s="73"/>
      <c r="F143" s="93">
        <v>40360</v>
      </c>
      <c r="G143" s="83">
        <v>1.8900000000024109</v>
      </c>
      <c r="H143" s="86" t="s">
        <v>121</v>
      </c>
      <c r="I143" s="87">
        <v>4.8000000000000001E-2</v>
      </c>
      <c r="J143" s="87">
        <v>4.8499999999959825E-2</v>
      </c>
      <c r="K143" s="83">
        <v>112148.53861400002</v>
      </c>
      <c r="L143" s="85">
        <v>122.050555</v>
      </c>
      <c r="M143" s="83">
        <v>136.87791410300002</v>
      </c>
      <c r="N143" s="73"/>
      <c r="O143" s="84">
        <f t="shared" si="2"/>
        <v>1.9473807837418584E-3</v>
      </c>
      <c r="P143" s="84">
        <f>M143/'סכום נכסי הקרן'!$C$42</f>
        <v>5.2583737551453312E-4</v>
      </c>
    </row>
    <row r="144" spans="2:16">
      <c r="B144" s="76" t="s">
        <v>1112</v>
      </c>
      <c r="C144" s="73" t="s">
        <v>1113</v>
      </c>
      <c r="D144" s="73" t="s">
        <v>211</v>
      </c>
      <c r="E144" s="73"/>
      <c r="F144" s="93">
        <v>40422</v>
      </c>
      <c r="G144" s="83">
        <v>2.0600000000045569</v>
      </c>
      <c r="H144" s="86" t="s">
        <v>121</v>
      </c>
      <c r="I144" s="87">
        <v>4.8000000000000001E-2</v>
      </c>
      <c r="J144" s="87">
        <v>4.8400000000077693E-2</v>
      </c>
      <c r="K144" s="83">
        <v>222770.82422000007</v>
      </c>
      <c r="L144" s="85">
        <v>120.177226</v>
      </c>
      <c r="M144" s="83">
        <v>267.71979746300008</v>
      </c>
      <c r="N144" s="73"/>
      <c r="O144" s="84">
        <f t="shared" si="2"/>
        <v>3.8088861334809156E-3</v>
      </c>
      <c r="P144" s="84">
        <f>M144/'סכום נכסי הקרן'!$C$42</f>
        <v>1.0284864186730096E-3</v>
      </c>
    </row>
    <row r="145" spans="2:16">
      <c r="B145" s="76" t="s">
        <v>1114</v>
      </c>
      <c r="C145" s="73" t="s">
        <v>1115</v>
      </c>
      <c r="D145" s="73" t="s">
        <v>211</v>
      </c>
      <c r="E145" s="73"/>
      <c r="F145" s="93">
        <v>40483</v>
      </c>
      <c r="G145" s="83">
        <v>2.2300000000010543</v>
      </c>
      <c r="H145" s="86" t="s">
        <v>121</v>
      </c>
      <c r="I145" s="87">
        <v>4.8000000000000001E-2</v>
      </c>
      <c r="J145" s="87">
        <v>4.8400000000025763E-2</v>
      </c>
      <c r="K145" s="83">
        <v>432978.90020700009</v>
      </c>
      <c r="L145" s="85">
        <v>118.34103</v>
      </c>
      <c r="M145" s="83">
        <v>512.39169060200004</v>
      </c>
      <c r="N145" s="73"/>
      <c r="O145" s="84">
        <f t="shared" si="2"/>
        <v>7.2898665834174106E-3</v>
      </c>
      <c r="P145" s="84">
        <f>M145/'סכום נכסי הקרן'!$C$42</f>
        <v>1.9684307989882282E-3</v>
      </c>
    </row>
    <row r="146" spans="2:16">
      <c r="B146" s="76" t="s">
        <v>1116</v>
      </c>
      <c r="C146" s="73" t="s">
        <v>1117</v>
      </c>
      <c r="D146" s="73" t="s">
        <v>211</v>
      </c>
      <c r="E146" s="73"/>
      <c r="F146" s="93">
        <v>40513</v>
      </c>
      <c r="G146" s="83">
        <v>2.3099999999959535</v>
      </c>
      <c r="H146" s="86" t="s">
        <v>121</v>
      </c>
      <c r="I146" s="87">
        <v>4.8000000000000001E-2</v>
      </c>
      <c r="J146" s="87">
        <v>4.8399999999953751E-2</v>
      </c>
      <c r="K146" s="83">
        <v>147172.49572200002</v>
      </c>
      <c r="L146" s="85">
        <v>117.546156</v>
      </c>
      <c r="M146" s="83">
        <v>172.99561107000005</v>
      </c>
      <c r="N146" s="73"/>
      <c r="O146" s="84">
        <f t="shared" si="2"/>
        <v>2.4612321927691815E-3</v>
      </c>
      <c r="P146" s="84">
        <f>M146/'סכום נכסי הקרן'!$C$42</f>
        <v>6.6458901493873627E-4</v>
      </c>
    </row>
    <row r="147" spans="2:16">
      <c r="B147" s="76" t="s">
        <v>1118</v>
      </c>
      <c r="C147" s="73" t="s">
        <v>1119</v>
      </c>
      <c r="D147" s="73" t="s">
        <v>211</v>
      </c>
      <c r="E147" s="73"/>
      <c r="F147" s="93">
        <v>40544</v>
      </c>
      <c r="G147" s="83">
        <v>2.3400000000008574</v>
      </c>
      <c r="H147" s="86" t="s">
        <v>121</v>
      </c>
      <c r="I147" s="87">
        <v>4.8000000000000001E-2</v>
      </c>
      <c r="J147" s="87">
        <v>4.840000000004243E-2</v>
      </c>
      <c r="K147" s="83">
        <v>369883.42338500003</v>
      </c>
      <c r="L147" s="85">
        <v>119.781476</v>
      </c>
      <c r="M147" s="83">
        <v>443.05182574300011</v>
      </c>
      <c r="N147" s="73"/>
      <c r="O147" s="84">
        <f t="shared" si="2"/>
        <v>6.3033588530901977E-3</v>
      </c>
      <c r="P147" s="84">
        <f>M147/'סכום נכסי הקרן'!$C$42</f>
        <v>1.7020511365355125E-3</v>
      </c>
    </row>
    <row r="148" spans="2:16">
      <c r="B148" s="76" t="s">
        <v>1120</v>
      </c>
      <c r="C148" s="73" t="s">
        <v>1121</v>
      </c>
      <c r="D148" s="73" t="s">
        <v>211</v>
      </c>
      <c r="E148" s="73"/>
      <c r="F148" s="93">
        <v>40575</v>
      </c>
      <c r="G148" s="83">
        <v>2.4199999999989612</v>
      </c>
      <c r="H148" s="86" t="s">
        <v>121</v>
      </c>
      <c r="I148" s="87">
        <v>4.8000000000000001E-2</v>
      </c>
      <c r="J148" s="87">
        <v>4.8399999999979224E-2</v>
      </c>
      <c r="K148" s="83">
        <v>145788.21973800004</v>
      </c>
      <c r="L148" s="85">
        <v>118.867741</v>
      </c>
      <c r="M148" s="83">
        <v>173.29516357900002</v>
      </c>
      <c r="N148" s="73"/>
      <c r="O148" s="84">
        <f t="shared" si="2"/>
        <v>2.4654939672385761E-3</v>
      </c>
      <c r="P148" s="84">
        <f>M148/'סכום נכסי הקרן'!$C$42</f>
        <v>6.6573979157201263E-4</v>
      </c>
    </row>
    <row r="149" spans="2:16">
      <c r="B149" s="76" t="s">
        <v>1122</v>
      </c>
      <c r="C149" s="73" t="s">
        <v>1123</v>
      </c>
      <c r="D149" s="73" t="s">
        <v>211</v>
      </c>
      <c r="E149" s="73"/>
      <c r="F149" s="93">
        <v>40603</v>
      </c>
      <c r="G149" s="83">
        <v>2.4999999999981282</v>
      </c>
      <c r="H149" s="86" t="s">
        <v>121</v>
      </c>
      <c r="I149" s="87">
        <v>4.8000000000000001E-2</v>
      </c>
      <c r="J149" s="87">
        <v>4.8499999999986894E-2</v>
      </c>
      <c r="K149" s="83">
        <v>226042.95094500002</v>
      </c>
      <c r="L149" s="85">
        <v>118.15514400000001</v>
      </c>
      <c r="M149" s="83">
        <v>267.08137315099998</v>
      </c>
      <c r="N149" s="73"/>
      <c r="O149" s="84">
        <f t="shared" si="2"/>
        <v>3.7998031835747162E-3</v>
      </c>
      <c r="P149" s="84">
        <f>M149/'סכום נכסי הקרן'!$C$42</f>
        <v>1.0260338143439124E-3</v>
      </c>
    </row>
    <row r="150" spans="2:16">
      <c r="B150" s="76" t="s">
        <v>1124</v>
      </c>
      <c r="C150" s="73" t="s">
        <v>1125</v>
      </c>
      <c r="D150" s="73" t="s">
        <v>211</v>
      </c>
      <c r="E150" s="73"/>
      <c r="F150" s="93">
        <v>40634</v>
      </c>
      <c r="G150" s="83">
        <v>2.5900000000055274</v>
      </c>
      <c r="H150" s="86" t="s">
        <v>121</v>
      </c>
      <c r="I150" s="87">
        <v>4.8000000000000001E-2</v>
      </c>
      <c r="J150" s="87">
        <v>4.8500000000191335E-2</v>
      </c>
      <c r="K150" s="83">
        <v>80168.213958000008</v>
      </c>
      <c r="L150" s="85">
        <v>117.34350499999999</v>
      </c>
      <c r="M150" s="83">
        <v>94.072192072000021</v>
      </c>
      <c r="N150" s="73"/>
      <c r="O150" s="84">
        <f t="shared" si="2"/>
        <v>1.3383779284336045E-3</v>
      </c>
      <c r="P150" s="84">
        <f>M150/'סכום נכסי הקרן'!$C$42</f>
        <v>3.6139266814671145E-4</v>
      </c>
    </row>
    <row r="151" spans="2:16">
      <c r="B151" s="76" t="s">
        <v>1126</v>
      </c>
      <c r="C151" s="73" t="s">
        <v>1127</v>
      </c>
      <c r="D151" s="73" t="s">
        <v>211</v>
      </c>
      <c r="E151" s="73"/>
      <c r="F151" s="93">
        <v>40664</v>
      </c>
      <c r="G151" s="83">
        <v>2.6699999999980117</v>
      </c>
      <c r="H151" s="86" t="s">
        <v>121</v>
      </c>
      <c r="I151" s="87">
        <v>4.8000000000000001E-2</v>
      </c>
      <c r="J151" s="87">
        <v>4.8499999999972634E-2</v>
      </c>
      <c r="K151" s="83">
        <v>297515.07218300004</v>
      </c>
      <c r="L151" s="85">
        <v>116.655061</v>
      </c>
      <c r="M151" s="83">
        <v>347.06638980700006</v>
      </c>
      <c r="N151" s="73"/>
      <c r="O151" s="84">
        <f t="shared" si="2"/>
        <v>4.9377609428225477E-3</v>
      </c>
      <c r="P151" s="84">
        <f>M151/'סכום נכסי הקרן'!$C$42</f>
        <v>1.3333084503909522E-3</v>
      </c>
    </row>
    <row r="152" spans="2:16">
      <c r="B152" s="76" t="s">
        <v>1128</v>
      </c>
      <c r="C152" s="73" t="s">
        <v>1129</v>
      </c>
      <c r="D152" s="73" t="s">
        <v>211</v>
      </c>
      <c r="E152" s="73"/>
      <c r="F152" s="93">
        <v>40756</v>
      </c>
      <c r="G152" s="83">
        <v>2.8599999999946442</v>
      </c>
      <c r="H152" s="86" t="s">
        <v>121</v>
      </c>
      <c r="I152" s="87">
        <v>4.8000000000000001E-2</v>
      </c>
      <c r="J152" s="87">
        <v>4.8499999999923868E-2</v>
      </c>
      <c r="K152" s="83">
        <v>163710.60062700004</v>
      </c>
      <c r="L152" s="85">
        <v>116.340991</v>
      </c>
      <c r="M152" s="83">
        <v>190.46253505700003</v>
      </c>
      <c r="N152" s="73"/>
      <c r="O152" s="84">
        <f t="shared" si="2"/>
        <v>2.7097365066044107E-3</v>
      </c>
      <c r="P152" s="84">
        <f>M152/'סכום נכסי הקרן'!$C$42</f>
        <v>7.3169086645237362E-4</v>
      </c>
    </row>
    <row r="153" spans="2:16">
      <c r="B153" s="76" t="s">
        <v>1130</v>
      </c>
      <c r="C153" s="73" t="s">
        <v>1131</v>
      </c>
      <c r="D153" s="73" t="s">
        <v>211</v>
      </c>
      <c r="E153" s="73"/>
      <c r="F153" s="93">
        <v>40848</v>
      </c>
      <c r="G153" s="83">
        <v>3.1000000000011303</v>
      </c>
      <c r="H153" s="86" t="s">
        <v>121</v>
      </c>
      <c r="I153" s="87">
        <v>4.8000000000000001E-2</v>
      </c>
      <c r="J153" s="87">
        <v>4.8400000000008284E-2</v>
      </c>
      <c r="K153" s="83">
        <v>461662.69583700004</v>
      </c>
      <c r="L153" s="85">
        <v>114.970302</v>
      </c>
      <c r="M153" s="83">
        <v>530.77499608400012</v>
      </c>
      <c r="N153" s="73"/>
      <c r="O153" s="84">
        <f t="shared" si="2"/>
        <v>7.5514083819749524E-3</v>
      </c>
      <c r="P153" s="84">
        <f>M153/'סכום נכסי הקרן'!$C$42</f>
        <v>2.0390530697269736E-3</v>
      </c>
    </row>
    <row r="154" spans="2:16">
      <c r="B154" s="76" t="s">
        <v>1132</v>
      </c>
      <c r="C154" s="73" t="s">
        <v>1133</v>
      </c>
      <c r="D154" s="73" t="s">
        <v>211</v>
      </c>
      <c r="E154" s="73"/>
      <c r="F154" s="93">
        <v>40940</v>
      </c>
      <c r="G154" s="83">
        <v>3.2799999999982239</v>
      </c>
      <c r="H154" s="86" t="s">
        <v>121</v>
      </c>
      <c r="I154" s="87">
        <v>4.8000000000000001E-2</v>
      </c>
      <c r="J154" s="87">
        <v>4.8399999999976309E-2</v>
      </c>
      <c r="K154" s="83">
        <v>580635.00516700011</v>
      </c>
      <c r="L154" s="85">
        <v>116.346996</v>
      </c>
      <c r="M154" s="83">
        <v>675.55138836500009</v>
      </c>
      <c r="N154" s="73"/>
      <c r="O154" s="84">
        <f t="shared" si="2"/>
        <v>9.6111618938186372E-3</v>
      </c>
      <c r="P154" s="84">
        <f>M154/'סכום נכסי הקרן'!$C$42</f>
        <v>2.595233653368955E-3</v>
      </c>
    </row>
    <row r="155" spans="2:16">
      <c r="B155" s="76" t="s">
        <v>1134</v>
      </c>
      <c r="C155" s="73" t="s">
        <v>1135</v>
      </c>
      <c r="D155" s="73" t="s">
        <v>211</v>
      </c>
      <c r="E155" s="73"/>
      <c r="F155" s="93">
        <v>40969</v>
      </c>
      <c r="G155" s="83">
        <v>3.3600000000000976</v>
      </c>
      <c r="H155" s="86" t="s">
        <v>121</v>
      </c>
      <c r="I155" s="87">
        <v>4.8000000000000001E-2</v>
      </c>
      <c r="J155" s="87">
        <v>4.8500000000028055E-2</v>
      </c>
      <c r="K155" s="83">
        <v>353773.46794300003</v>
      </c>
      <c r="L155" s="85">
        <v>115.876114</v>
      </c>
      <c r="M155" s="83">
        <v>409.93894726100007</v>
      </c>
      <c r="N155" s="73"/>
      <c r="O155" s="84">
        <f t="shared" si="2"/>
        <v>5.8322574071571253E-3</v>
      </c>
      <c r="P155" s="84">
        <f>M155/'סכום נכסי הקרן'!$C$42</f>
        <v>1.5748429654378429E-3</v>
      </c>
    </row>
    <row r="156" spans="2:16">
      <c r="B156" s="76" t="s">
        <v>1136</v>
      </c>
      <c r="C156" s="73" t="s">
        <v>1137</v>
      </c>
      <c r="D156" s="73" t="s">
        <v>211</v>
      </c>
      <c r="E156" s="73"/>
      <c r="F156" s="93">
        <v>41000</v>
      </c>
      <c r="G156" s="83">
        <v>3.4400000000066342</v>
      </c>
      <c r="H156" s="86" t="s">
        <v>121</v>
      </c>
      <c r="I156" s="87">
        <v>4.8000000000000001E-2</v>
      </c>
      <c r="J156" s="87">
        <v>4.8500000000065005E-2</v>
      </c>
      <c r="K156" s="83">
        <v>193290.62622100004</v>
      </c>
      <c r="L156" s="85">
        <v>115.425898</v>
      </c>
      <c r="M156" s="83">
        <v>223.10744178300001</v>
      </c>
      <c r="N156" s="73"/>
      <c r="O156" s="84">
        <f t="shared" si="2"/>
        <v>3.1741800544321489E-3</v>
      </c>
      <c r="P156" s="84">
        <f>M156/'סכום נכסי הקרן'!$C$42</f>
        <v>8.57101252702118E-4</v>
      </c>
    </row>
    <row r="157" spans="2:16">
      <c r="B157" s="76" t="s">
        <v>1138</v>
      </c>
      <c r="C157" s="73" t="s">
        <v>1139</v>
      </c>
      <c r="D157" s="73" t="s">
        <v>211</v>
      </c>
      <c r="E157" s="73"/>
      <c r="F157" s="93">
        <v>41640</v>
      </c>
      <c r="G157" s="83">
        <v>4.8000000000043919</v>
      </c>
      <c r="H157" s="86" t="s">
        <v>121</v>
      </c>
      <c r="I157" s="87">
        <v>4.8000000000000001E-2</v>
      </c>
      <c r="J157" s="87">
        <v>4.850000000003904E-2</v>
      </c>
      <c r="K157" s="83">
        <v>362808.97448600008</v>
      </c>
      <c r="L157" s="85">
        <v>112.976168</v>
      </c>
      <c r="M157" s="83">
        <v>409.88767556400001</v>
      </c>
      <c r="N157" s="73"/>
      <c r="O157" s="84">
        <f t="shared" si="2"/>
        <v>5.8315279577193391E-3</v>
      </c>
      <c r="P157" s="84">
        <f>M157/'סכום נכסי הקרן'!$C$42</f>
        <v>1.5746459973969037E-3</v>
      </c>
    </row>
    <row r="158" spans="2:16">
      <c r="B158" s="76" t="s">
        <v>1140</v>
      </c>
      <c r="C158" s="73" t="s">
        <v>1141</v>
      </c>
      <c r="D158" s="73" t="s">
        <v>211</v>
      </c>
      <c r="E158" s="73"/>
      <c r="F158" s="93">
        <v>44774</v>
      </c>
      <c r="G158" s="83">
        <v>10.210000000752672</v>
      </c>
      <c r="H158" s="86" t="s">
        <v>121</v>
      </c>
      <c r="I158" s="87">
        <v>4.8000000000000001E-2</v>
      </c>
      <c r="J158" s="87">
        <v>4.8499999998982864E-2</v>
      </c>
      <c r="K158" s="83">
        <v>925.06904700000018</v>
      </c>
      <c r="L158" s="85">
        <v>106.27995900000001</v>
      </c>
      <c r="M158" s="83">
        <v>0.98316300600000017</v>
      </c>
      <c r="N158" s="73"/>
      <c r="O158" s="84">
        <f t="shared" si="2"/>
        <v>1.3987594402772379E-5</v>
      </c>
      <c r="P158" s="84">
        <f>M158/'סכום נכסי הקרן'!$C$42</f>
        <v>3.7769705811632346E-6</v>
      </c>
    </row>
    <row r="159" spans="2:16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</row>
    <row r="160" spans="2:16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</row>
    <row r="161" spans="2:16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</row>
    <row r="162" spans="2:16">
      <c r="B162" s="117" t="s">
        <v>104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</row>
    <row r="163" spans="2:16">
      <c r="B163" s="117" t="s">
        <v>182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</row>
    <row r="164" spans="2:16">
      <c r="B164" s="117" t="s">
        <v>190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</row>
    <row r="165" spans="2:16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</row>
    <row r="166" spans="2:16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</row>
    <row r="167" spans="2:16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</row>
    <row r="168" spans="2:16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</row>
    <row r="169" spans="2:16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</row>
    <row r="170" spans="2:16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</row>
    <row r="171" spans="2:16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</row>
    <row r="172" spans="2:16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</row>
    <row r="173" spans="2:16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</row>
    <row r="174" spans="2:16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</row>
    <row r="175" spans="2:16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</row>
    <row r="176" spans="2:16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</row>
    <row r="177" spans="2:16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</row>
    <row r="178" spans="2:16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</row>
    <row r="179" spans="2:16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</row>
    <row r="180" spans="2:16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</row>
    <row r="181" spans="2:16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</row>
    <row r="182" spans="2:16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</row>
    <row r="183" spans="2:16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</row>
    <row r="184" spans="2:16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</row>
    <row r="185" spans="2:16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</row>
    <row r="186" spans="2:16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</row>
    <row r="187" spans="2:16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</row>
    <row r="188" spans="2:16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</row>
    <row r="189" spans="2:16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</row>
    <row r="190" spans="2:16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</row>
    <row r="191" spans="2:16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</row>
    <row r="192" spans="2:16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</row>
    <row r="193" spans="2:16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</row>
    <row r="194" spans="2:16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</row>
    <row r="195" spans="2:16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</row>
    <row r="196" spans="2:16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</row>
    <row r="197" spans="2:16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</row>
    <row r="198" spans="2:16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</row>
    <row r="199" spans="2:16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</row>
    <row r="200" spans="2:16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</row>
    <row r="201" spans="2:16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</row>
    <row r="202" spans="2:16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</row>
    <row r="203" spans="2:16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</row>
    <row r="204" spans="2:16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</row>
    <row r="205" spans="2:16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</row>
    <row r="206" spans="2:16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</row>
    <row r="207" spans="2:16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</row>
    <row r="208" spans="2:16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</row>
    <row r="209" spans="2:16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</row>
    <row r="210" spans="2:16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</row>
    <row r="211" spans="2:16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</row>
    <row r="212" spans="2:16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</row>
    <row r="213" spans="2:16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</row>
    <row r="214" spans="2:16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</row>
    <row r="215" spans="2:16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</row>
    <row r="216" spans="2:16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</row>
    <row r="217" spans="2:16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</row>
    <row r="218" spans="2:16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</row>
    <row r="219" spans="2:16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</row>
    <row r="220" spans="2:16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</row>
    <row r="221" spans="2:16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</row>
    <row r="222" spans="2:16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</row>
    <row r="223" spans="2:16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</row>
    <row r="224" spans="2:16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</row>
    <row r="225" spans="2:16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</row>
    <row r="226" spans="2:16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</row>
    <row r="227" spans="2:16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</row>
    <row r="228" spans="2:16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</row>
    <row r="229" spans="2:16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</row>
    <row r="230" spans="2:16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</row>
    <row r="231" spans="2:16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</row>
    <row r="232" spans="2:16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</row>
    <row r="233" spans="2:16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</row>
    <row r="234" spans="2:16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</row>
    <row r="235" spans="2:16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</row>
    <row r="236" spans="2:16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</row>
    <row r="237" spans="2:16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</row>
    <row r="238" spans="2:16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</row>
    <row r="239" spans="2:16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</row>
    <row r="240" spans="2:16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</row>
    <row r="241" spans="2:16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</row>
    <row r="242" spans="2:16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</row>
    <row r="243" spans="2:16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</row>
    <row r="244" spans="2:16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</row>
    <row r="245" spans="2:16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</row>
    <row r="246" spans="2:16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</row>
    <row r="247" spans="2:16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</row>
    <row r="248" spans="2:16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</row>
    <row r="249" spans="2:16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</row>
    <row r="250" spans="2:16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</row>
    <row r="251" spans="2:16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</row>
    <row r="252" spans="2:16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</row>
    <row r="253" spans="2:16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</row>
    <row r="254" spans="2:16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</row>
    <row r="255" spans="2:16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</row>
    <row r="256" spans="2:16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</row>
    <row r="257" spans="2:16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</row>
    <row r="258" spans="2:16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</row>
    <row r="259" spans="2:16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</row>
    <row r="260" spans="2:16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</row>
    <row r="261" spans="2:16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</row>
    <row r="262" spans="2:16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</row>
    <row r="263" spans="2:16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</row>
    <row r="264" spans="2:16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</row>
    <row r="265" spans="2:16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</row>
    <row r="266" spans="2:16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</row>
    <row r="267" spans="2:16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</row>
    <row r="268" spans="2:16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</row>
    <row r="269" spans="2:16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</row>
    <row r="270" spans="2:16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</row>
    <row r="271" spans="2:16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</row>
    <row r="272" spans="2:16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</row>
    <row r="273" spans="2:16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</row>
    <row r="274" spans="2:16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</row>
    <row r="275" spans="2:16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</row>
    <row r="276" spans="2:16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</row>
    <row r="277" spans="2:16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</row>
    <row r="278" spans="2:16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</row>
    <row r="279" spans="2:16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</row>
    <row r="280" spans="2:16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</row>
    <row r="281" spans="2:16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</row>
    <row r="282" spans="2:16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</row>
    <row r="283" spans="2:16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</row>
    <row r="284" spans="2:16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</row>
    <row r="285" spans="2:16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</row>
    <row r="286" spans="2:16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</row>
    <row r="287" spans="2:16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</row>
    <row r="288" spans="2:16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</row>
    <row r="289" spans="2:16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</row>
    <row r="290" spans="2:16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</row>
    <row r="291" spans="2:16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</row>
    <row r="292" spans="2:16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</row>
    <row r="293" spans="2:16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</row>
    <row r="294" spans="2:16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</row>
    <row r="295" spans="2:16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</row>
    <row r="296" spans="2:16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</row>
    <row r="297" spans="2:16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</row>
    <row r="298" spans="2:16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</row>
    <row r="299" spans="2:16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</row>
    <row r="300" spans="2:16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</row>
    <row r="301" spans="2:16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</row>
    <row r="302" spans="2:16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</row>
    <row r="303" spans="2:16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</row>
    <row r="304" spans="2:16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</row>
    <row r="305" spans="2:16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</row>
    <row r="306" spans="2:16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</row>
    <row r="307" spans="2:16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</row>
    <row r="308" spans="2:16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</row>
    <row r="309" spans="2:16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</row>
    <row r="310" spans="2:16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</row>
    <row r="311" spans="2:16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</row>
    <row r="312" spans="2:16">
      <c r="B312" s="110"/>
      <c r="C312" s="110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</row>
    <row r="313" spans="2:16">
      <c r="B313" s="110"/>
      <c r="C313" s="110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</row>
    <row r="314" spans="2:16">
      <c r="B314" s="110"/>
      <c r="C314" s="110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</row>
    <row r="315" spans="2:16">
      <c r="B315" s="110"/>
      <c r="C315" s="110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</row>
    <row r="316" spans="2:16">
      <c r="B316" s="110"/>
      <c r="C316" s="110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</row>
    <row r="317" spans="2:16">
      <c r="B317" s="110"/>
      <c r="C317" s="110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</row>
    <row r="318" spans="2:16">
      <c r="B318" s="110"/>
      <c r="C318" s="110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</row>
    <row r="319" spans="2:16">
      <c r="B319" s="110"/>
      <c r="C319" s="110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</row>
    <row r="320" spans="2:16">
      <c r="B320" s="110"/>
      <c r="C320" s="110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</row>
    <row r="321" spans="2:16">
      <c r="B321" s="110"/>
      <c r="C321" s="110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</row>
    <row r="322" spans="2:16">
      <c r="B322" s="110"/>
      <c r="C322" s="110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</row>
    <row r="323" spans="2:16">
      <c r="B323" s="110"/>
      <c r="C323" s="110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</row>
    <row r="324" spans="2:16">
      <c r="B324" s="110"/>
      <c r="C324" s="110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</row>
    <row r="325" spans="2:16">
      <c r="B325" s="110"/>
      <c r="C325" s="110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</row>
    <row r="326" spans="2:16">
      <c r="B326" s="110"/>
      <c r="C326" s="110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</row>
    <row r="327" spans="2:16">
      <c r="B327" s="110"/>
      <c r="C327" s="110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</row>
    <row r="328" spans="2:16">
      <c r="B328" s="110"/>
      <c r="C328" s="110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</row>
    <row r="329" spans="2:16">
      <c r="B329" s="110"/>
      <c r="C329" s="110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</row>
    <row r="330" spans="2:16">
      <c r="B330" s="110"/>
      <c r="C330" s="110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</row>
    <row r="331" spans="2:16">
      <c r="B331" s="110"/>
      <c r="C331" s="110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</row>
    <row r="332" spans="2:16">
      <c r="B332" s="110"/>
      <c r="C332" s="110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</row>
    <row r="333" spans="2:16">
      <c r="B333" s="110"/>
      <c r="C333" s="110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</row>
    <row r="334" spans="2:16">
      <c r="B334" s="110"/>
      <c r="C334" s="110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</row>
    <row r="335" spans="2:16">
      <c r="B335" s="110"/>
      <c r="C335" s="110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</row>
    <row r="336" spans="2:16">
      <c r="B336" s="110"/>
      <c r="C336" s="110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</row>
    <row r="337" spans="2:16">
      <c r="B337" s="110"/>
      <c r="C337" s="110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</row>
    <row r="338" spans="2:16">
      <c r="B338" s="110"/>
      <c r="C338" s="110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</row>
    <row r="339" spans="2:16">
      <c r="B339" s="110"/>
      <c r="C339" s="110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</row>
    <row r="340" spans="2:16">
      <c r="B340" s="110"/>
      <c r="C340" s="110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</row>
    <row r="341" spans="2:16">
      <c r="B341" s="110"/>
      <c r="C341" s="110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</row>
    <row r="342" spans="2:16">
      <c r="B342" s="110"/>
      <c r="C342" s="110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</row>
    <row r="343" spans="2:16">
      <c r="B343" s="110"/>
      <c r="C343" s="110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</row>
    <row r="344" spans="2:16">
      <c r="B344" s="110"/>
      <c r="C344" s="110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</row>
    <row r="345" spans="2:16">
      <c r="B345" s="110"/>
      <c r="C345" s="110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</row>
    <row r="346" spans="2:16">
      <c r="B346" s="110"/>
      <c r="C346" s="110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</row>
    <row r="347" spans="2:16">
      <c r="B347" s="110"/>
      <c r="C347" s="110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</row>
    <row r="348" spans="2:16">
      <c r="B348" s="110"/>
      <c r="C348" s="110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</row>
    <row r="349" spans="2:16">
      <c r="B349" s="110"/>
      <c r="C349" s="110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</row>
    <row r="350" spans="2:16">
      <c r="B350" s="110"/>
      <c r="C350" s="110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</row>
    <row r="351" spans="2:16">
      <c r="B351" s="110"/>
      <c r="C351" s="110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</row>
    <row r="352" spans="2:16">
      <c r="B352" s="110"/>
      <c r="C352" s="110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</row>
    <row r="353" spans="2:16">
      <c r="B353" s="110"/>
      <c r="C353" s="110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</row>
    <row r="354" spans="2:16">
      <c r="B354" s="110"/>
      <c r="C354" s="110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</row>
    <row r="355" spans="2:16">
      <c r="B355" s="110"/>
      <c r="C355" s="110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</row>
    <row r="356" spans="2:16">
      <c r="B356" s="110"/>
      <c r="C356" s="110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</row>
    <row r="357" spans="2:16">
      <c r="B357" s="110"/>
      <c r="C357" s="110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</row>
    <row r="358" spans="2:16">
      <c r="B358" s="110"/>
      <c r="C358" s="110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</row>
    <row r="359" spans="2:16">
      <c r="B359" s="110"/>
      <c r="C359" s="110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</row>
    <row r="360" spans="2:16">
      <c r="B360" s="110"/>
      <c r="C360" s="110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</row>
    <row r="361" spans="2:16">
      <c r="B361" s="110"/>
      <c r="C361" s="110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</row>
    <row r="362" spans="2:16">
      <c r="B362" s="110"/>
      <c r="C362" s="110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</row>
    <row r="363" spans="2:16">
      <c r="B363" s="110"/>
      <c r="C363" s="110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</row>
    <row r="364" spans="2:16">
      <c r="B364" s="110"/>
      <c r="C364" s="110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</row>
    <row r="365" spans="2:16">
      <c r="B365" s="110"/>
      <c r="C365" s="110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</row>
    <row r="366" spans="2:16">
      <c r="B366" s="110"/>
      <c r="C366" s="110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</row>
    <row r="367" spans="2:16">
      <c r="B367" s="110"/>
      <c r="C367" s="110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</row>
    <row r="368" spans="2:16">
      <c r="B368" s="110"/>
      <c r="C368" s="110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</row>
    <row r="369" spans="2:16">
      <c r="B369" s="110"/>
      <c r="C369" s="110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</row>
    <row r="370" spans="2:16">
      <c r="B370" s="110"/>
      <c r="C370" s="110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</row>
    <row r="371" spans="2:16">
      <c r="B371" s="110"/>
      <c r="C371" s="110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</row>
    <row r="372" spans="2:16">
      <c r="B372" s="110"/>
      <c r="C372" s="110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</row>
    <row r="373" spans="2:16">
      <c r="B373" s="110"/>
      <c r="C373" s="110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</row>
    <row r="374" spans="2:16">
      <c r="B374" s="110"/>
      <c r="C374" s="110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</row>
    <row r="375" spans="2:16">
      <c r="B375" s="110"/>
      <c r="C375" s="110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</row>
    <row r="376" spans="2:16">
      <c r="B376" s="110"/>
      <c r="C376" s="110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</row>
    <row r="377" spans="2:16">
      <c r="B377" s="110"/>
      <c r="C377" s="110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</row>
    <row r="378" spans="2:16">
      <c r="B378" s="110"/>
      <c r="C378" s="110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</row>
    <row r="379" spans="2:16">
      <c r="B379" s="110"/>
      <c r="C379" s="110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</row>
    <row r="380" spans="2:16">
      <c r="B380" s="110"/>
      <c r="C380" s="110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</row>
    <row r="381" spans="2:16">
      <c r="B381" s="110"/>
      <c r="C381" s="110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</row>
    <row r="382" spans="2:16">
      <c r="B382" s="110"/>
      <c r="C382" s="110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</row>
    <row r="383" spans="2:16">
      <c r="B383" s="110"/>
      <c r="C383" s="110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</row>
    <row r="384" spans="2:16">
      <c r="B384" s="110"/>
      <c r="C384" s="110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</row>
    <row r="385" spans="2:16">
      <c r="B385" s="110"/>
      <c r="C385" s="110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</row>
    <row r="386" spans="2:16">
      <c r="B386" s="110"/>
      <c r="C386" s="110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</row>
    <row r="387" spans="2:16">
      <c r="B387" s="110"/>
      <c r="C387" s="110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</row>
    <row r="388" spans="2:16">
      <c r="B388" s="110"/>
      <c r="C388" s="110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</row>
    <row r="389" spans="2:16">
      <c r="B389" s="110"/>
      <c r="C389" s="110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</row>
    <row r="390" spans="2:16">
      <c r="B390" s="110"/>
      <c r="C390" s="110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</row>
    <row r="391" spans="2:16">
      <c r="B391" s="110"/>
      <c r="C391" s="110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</row>
    <row r="392" spans="2:16">
      <c r="B392" s="110"/>
      <c r="C392" s="110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</row>
    <row r="393" spans="2:16">
      <c r="B393" s="110"/>
      <c r="C393" s="110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</row>
    <row r="394" spans="2:16">
      <c r="B394" s="110"/>
      <c r="C394" s="110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</row>
    <row r="395" spans="2:16">
      <c r="B395" s="110"/>
      <c r="C395" s="110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</row>
    <row r="396" spans="2:16">
      <c r="B396" s="110"/>
      <c r="C396" s="110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</row>
    <row r="397" spans="2:16">
      <c r="B397" s="110"/>
      <c r="C397" s="110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</row>
    <row r="398" spans="2:16">
      <c r="B398" s="110"/>
      <c r="C398" s="110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</row>
    <row r="399" spans="2:16">
      <c r="B399" s="110"/>
      <c r="C399" s="110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</row>
    <row r="400" spans="2:16">
      <c r="B400" s="110"/>
      <c r="C400" s="110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</row>
    <row r="401" spans="2:16">
      <c r="B401" s="110"/>
      <c r="C401" s="110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</row>
    <row r="402" spans="2:16">
      <c r="B402" s="110"/>
      <c r="C402" s="110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</row>
    <row r="403" spans="2:16">
      <c r="B403" s="110"/>
      <c r="C403" s="110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</row>
    <row r="404" spans="2:16">
      <c r="B404" s="110"/>
      <c r="C404" s="110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</row>
    <row r="405" spans="2:16">
      <c r="B405" s="110"/>
      <c r="C405" s="110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</row>
    <row r="406" spans="2:16">
      <c r="B406" s="110"/>
      <c r="C406" s="110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</row>
    <row r="407" spans="2:16">
      <c r="B407" s="110"/>
      <c r="C407" s="110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</row>
    <row r="408" spans="2:16">
      <c r="B408" s="110"/>
      <c r="C408" s="110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</row>
    <row r="409" spans="2:16">
      <c r="B409" s="110"/>
      <c r="C409" s="110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</row>
    <row r="410" spans="2:16">
      <c r="B410" s="110"/>
      <c r="C410" s="110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</row>
    <row r="411" spans="2:16">
      <c r="B411" s="110"/>
      <c r="C411" s="110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</row>
    <row r="412" spans="2:16">
      <c r="B412" s="110"/>
      <c r="C412" s="110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</row>
    <row r="413" spans="2:16">
      <c r="B413" s="110"/>
      <c r="C413" s="110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</row>
    <row r="414" spans="2:16">
      <c r="B414" s="110"/>
      <c r="C414" s="110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</row>
    <row r="415" spans="2:16">
      <c r="B415" s="110"/>
      <c r="C415" s="110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</row>
    <row r="416" spans="2:16">
      <c r="B416" s="110"/>
      <c r="C416" s="110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</row>
    <row r="417" spans="2:16">
      <c r="B417" s="110"/>
      <c r="C417" s="110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</row>
    <row r="418" spans="2:16">
      <c r="B418" s="110"/>
      <c r="C418" s="110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</row>
    <row r="419" spans="2:16">
      <c r="B419" s="110"/>
      <c r="C419" s="110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</row>
    <row r="420" spans="2:16">
      <c r="B420" s="110"/>
      <c r="C420" s="110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</row>
    <row r="421" spans="2:16">
      <c r="B421" s="110"/>
      <c r="C421" s="110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</row>
    <row r="422" spans="2:16">
      <c r="B422" s="110"/>
      <c r="C422" s="110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</row>
    <row r="423" spans="2:16">
      <c r="B423" s="110"/>
      <c r="C423" s="110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</row>
    <row r="424" spans="2:16">
      <c r="B424" s="110"/>
      <c r="C424" s="110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</row>
    <row r="425" spans="2:16">
      <c r="B425" s="110"/>
      <c r="C425" s="110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</row>
    <row r="426" spans="2:16">
      <c r="B426" s="110"/>
      <c r="C426" s="110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</row>
    <row r="427" spans="2:16">
      <c r="B427" s="110"/>
      <c r="C427" s="110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</row>
    <row r="428" spans="2:16">
      <c r="B428" s="110"/>
      <c r="C428" s="110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</row>
    <row r="429" spans="2:16">
      <c r="B429" s="110"/>
      <c r="C429" s="110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</row>
    <row r="430" spans="2:16">
      <c r="B430" s="110"/>
      <c r="C430" s="110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</row>
    <row r="431" spans="2:16">
      <c r="B431" s="110"/>
      <c r="C431" s="110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</row>
    <row r="432" spans="2:16">
      <c r="B432" s="110"/>
      <c r="C432" s="110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</row>
    <row r="433" spans="2:16">
      <c r="B433" s="110"/>
      <c r="C433" s="110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</row>
    <row r="434" spans="2:16">
      <c r="B434" s="110"/>
      <c r="C434" s="110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</row>
    <row r="435" spans="2:16">
      <c r="B435" s="110"/>
      <c r="C435" s="110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</row>
    <row r="436" spans="2:16">
      <c r="B436" s="110"/>
      <c r="C436" s="110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</row>
    <row r="437" spans="2:16">
      <c r="B437" s="110"/>
      <c r="C437" s="110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</row>
    <row r="438" spans="2:16">
      <c r="B438" s="110"/>
      <c r="C438" s="110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</row>
    <row r="439" spans="2:16">
      <c r="B439" s="110"/>
      <c r="C439" s="110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</row>
    <row r="440" spans="2:16">
      <c r="B440" s="110"/>
      <c r="C440" s="110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</row>
    <row r="441" spans="2:16">
      <c r="B441" s="110"/>
      <c r="C441" s="110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</row>
    <row r="442" spans="2:16">
      <c r="B442" s="110"/>
      <c r="C442" s="110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</row>
    <row r="443" spans="2:16">
      <c r="B443" s="110"/>
      <c r="C443" s="110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</row>
    <row r="444" spans="2:16">
      <c r="B444" s="110"/>
      <c r="C444" s="110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</row>
    <row r="445" spans="2:16">
      <c r="B445" s="110"/>
      <c r="C445" s="110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</row>
    <row r="446" spans="2:16">
      <c r="B446" s="110"/>
      <c r="C446" s="110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</row>
    <row r="447" spans="2:16">
      <c r="B447" s="110"/>
      <c r="C447" s="110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</row>
    <row r="448" spans="2:16">
      <c r="B448" s="110"/>
      <c r="C448" s="110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</row>
    <row r="449" spans="2:16">
      <c r="B449" s="110"/>
      <c r="C449" s="110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</row>
    <row r="450" spans="2:16">
      <c r="B450" s="110"/>
      <c r="C450" s="110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</row>
    <row r="451" spans="2:16">
      <c r="B451" s="110"/>
      <c r="C451" s="110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</row>
    <row r="452" spans="2:16">
      <c r="B452" s="110"/>
      <c r="C452" s="110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134</v>
      </c>
      <c r="C1" s="67" t="s" vm="1">
        <v>206</v>
      </c>
    </row>
    <row r="2" spans="2:19">
      <c r="B2" s="46" t="s">
        <v>133</v>
      </c>
      <c r="C2" s="67" t="s">
        <v>207</v>
      </c>
    </row>
    <row r="3" spans="2:19">
      <c r="B3" s="46" t="s">
        <v>135</v>
      </c>
      <c r="C3" s="67" t="s">
        <v>208</v>
      </c>
    </row>
    <row r="4" spans="2:19">
      <c r="B4" s="46" t="s">
        <v>136</v>
      </c>
      <c r="C4" s="67">
        <v>2144</v>
      </c>
    </row>
    <row r="6" spans="2:19" ht="26.25" customHeight="1">
      <c r="B6" s="140" t="s">
        <v>159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2"/>
    </row>
    <row r="7" spans="2:19" ht="26.25" customHeight="1">
      <c r="B7" s="140" t="s">
        <v>82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2"/>
    </row>
    <row r="8" spans="2:19" s="3" customFormat="1" ht="78.75">
      <c r="B8" s="21" t="s">
        <v>108</v>
      </c>
      <c r="C8" s="29" t="s">
        <v>42</v>
      </c>
      <c r="D8" s="29" t="s">
        <v>110</v>
      </c>
      <c r="E8" s="29" t="s">
        <v>109</v>
      </c>
      <c r="F8" s="29" t="s">
        <v>60</v>
      </c>
      <c r="G8" s="29" t="s">
        <v>14</v>
      </c>
      <c r="H8" s="29" t="s">
        <v>61</v>
      </c>
      <c r="I8" s="29" t="s">
        <v>96</v>
      </c>
      <c r="J8" s="29" t="s">
        <v>17</v>
      </c>
      <c r="K8" s="29" t="s">
        <v>95</v>
      </c>
      <c r="L8" s="29" t="s">
        <v>16</v>
      </c>
      <c r="M8" s="58" t="s">
        <v>18</v>
      </c>
      <c r="N8" s="29" t="s">
        <v>184</v>
      </c>
      <c r="O8" s="29" t="s">
        <v>183</v>
      </c>
      <c r="P8" s="29" t="s">
        <v>103</v>
      </c>
      <c r="Q8" s="29" t="s">
        <v>53</v>
      </c>
      <c r="R8" s="29" t="s">
        <v>137</v>
      </c>
      <c r="S8" s="30" t="s">
        <v>139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191</v>
      </c>
      <c r="O9" s="31"/>
      <c r="P9" s="31" t="s">
        <v>187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105</v>
      </c>
      <c r="R10" s="18" t="s">
        <v>106</v>
      </c>
      <c r="S10" s="19" t="s">
        <v>140</v>
      </c>
    </row>
    <row r="11" spans="2:19" s="4" customFormat="1" ht="18" customHeight="1">
      <c r="B11" s="114" t="s">
        <v>1574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15">
        <v>0</v>
      </c>
      <c r="Q11" s="88"/>
      <c r="R11" s="116">
        <v>0</v>
      </c>
      <c r="S11" s="116">
        <v>0</v>
      </c>
    </row>
    <row r="12" spans="2:19" ht="20.25" customHeight="1">
      <c r="B12" s="117" t="s">
        <v>199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17" t="s">
        <v>104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17" t="s">
        <v>182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17" t="s">
        <v>190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2:19"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2:19"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2:19"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2:19"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2:19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2:19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2:19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2:19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2:19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2:19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2:19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2:19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2:19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2:19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2:19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2:19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2:19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2:19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2:19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2:19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2:19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2:19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2:19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2:19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2:19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2:19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2:19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2:19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2:19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2:19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2:19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2:19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2:19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2:19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2:19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2:19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2:19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2:19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2:19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2:19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2:19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2:19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2:19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2:19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2:19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2:19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2:19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2:19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2:19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2:19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2:19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2:19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2:19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2:19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2:19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2:19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2:19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2:19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2:19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2:19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2:19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2:19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2:19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2:19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2:19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2:19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2:19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2:19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2:19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2:19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2:19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2:19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2:19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2:19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2:19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2:19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2:19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2:19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2:19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2:19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2:19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2:19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2:19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2:19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2:19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2:19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2:19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2:19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2:19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2:19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2:19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2:19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2:19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2:19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2:19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2:19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2:19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2:19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2:19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2:19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2:19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2:19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2:19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2:19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2:19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2:19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2:19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2:19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2:19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2:19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2:19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2:19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2:19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2:19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2:19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2:19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2:19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2:19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2:19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2:19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2:19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2:19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2:19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2:19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2:19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2:19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2:19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2:19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2:19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2:19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2:19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2:19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  <row r="244" spans="2:19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</row>
    <row r="245" spans="2:19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</row>
    <row r="246" spans="2:19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</row>
    <row r="247" spans="2:19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</row>
    <row r="248" spans="2:19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</row>
    <row r="249" spans="2:19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</row>
    <row r="250" spans="2:19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</row>
    <row r="251" spans="2:19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</row>
    <row r="252" spans="2:19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</row>
    <row r="253" spans="2:19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</row>
    <row r="254" spans="2:19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</row>
    <row r="255" spans="2:19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</row>
    <row r="256" spans="2:19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</row>
    <row r="257" spans="2:19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</row>
    <row r="258" spans="2:19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</row>
    <row r="259" spans="2:19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</row>
    <row r="260" spans="2:19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</row>
    <row r="261" spans="2:19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</row>
    <row r="262" spans="2:19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</row>
    <row r="263" spans="2:19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</row>
    <row r="264" spans="2:19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</row>
    <row r="265" spans="2:19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</row>
    <row r="266" spans="2:19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</row>
    <row r="267" spans="2:19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</row>
    <row r="268" spans="2:19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</row>
    <row r="269" spans="2:19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</row>
    <row r="270" spans="2:19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</row>
    <row r="271" spans="2:19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</row>
    <row r="272" spans="2:19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</row>
    <row r="273" spans="2:19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</row>
    <row r="274" spans="2:19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</row>
    <row r="275" spans="2:19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</row>
    <row r="276" spans="2:19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</row>
    <row r="277" spans="2:19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</row>
    <row r="278" spans="2:19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</row>
    <row r="279" spans="2:19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</row>
    <row r="280" spans="2:19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</row>
    <row r="281" spans="2:19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</row>
    <row r="282" spans="2:19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</row>
    <row r="283" spans="2:19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</row>
    <row r="284" spans="2:19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</row>
    <row r="285" spans="2:19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</row>
    <row r="286" spans="2:19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</row>
    <row r="287" spans="2:19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</row>
    <row r="288" spans="2:19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</row>
    <row r="289" spans="2:19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</row>
    <row r="290" spans="2:19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</row>
    <row r="291" spans="2:19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</row>
    <row r="292" spans="2:19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</row>
    <row r="293" spans="2:19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</row>
    <row r="294" spans="2:19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</row>
    <row r="295" spans="2:19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</row>
    <row r="296" spans="2:19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</row>
    <row r="297" spans="2:19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</row>
    <row r="298" spans="2:19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</row>
    <row r="299" spans="2:19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</row>
    <row r="300" spans="2:19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</row>
    <row r="301" spans="2:19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</row>
    <row r="302" spans="2:19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</row>
    <row r="303" spans="2:19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</row>
    <row r="304" spans="2:19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</row>
    <row r="305" spans="2:19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</row>
    <row r="306" spans="2:19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</row>
    <row r="307" spans="2:19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</row>
    <row r="308" spans="2:19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</row>
    <row r="309" spans="2:19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</row>
    <row r="310" spans="2:19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</row>
    <row r="311" spans="2:19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4.42578125" style="2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28515625" style="1" bestFit="1" customWidth="1"/>
    <col min="16" max="16" width="9" style="1" bestFit="1" customWidth="1"/>
    <col min="17" max="17" width="7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134</v>
      </c>
      <c r="C1" s="67" t="s" vm="1">
        <v>206</v>
      </c>
    </row>
    <row r="2" spans="2:30">
      <c r="B2" s="46" t="s">
        <v>133</v>
      </c>
      <c r="C2" s="67" t="s">
        <v>207</v>
      </c>
    </row>
    <row r="3" spans="2:30">
      <c r="B3" s="46" t="s">
        <v>135</v>
      </c>
      <c r="C3" s="67" t="s">
        <v>208</v>
      </c>
    </row>
    <row r="4" spans="2:30">
      <c r="B4" s="46" t="s">
        <v>136</v>
      </c>
      <c r="C4" s="67">
        <v>2144</v>
      </c>
    </row>
    <row r="6" spans="2:30" ht="26.25" customHeight="1">
      <c r="B6" s="140" t="s">
        <v>159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2"/>
    </row>
    <row r="7" spans="2:30" ht="26.25" customHeight="1">
      <c r="B7" s="140" t="s">
        <v>83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2"/>
    </row>
    <row r="8" spans="2:30" s="3" customFormat="1" ht="78.75">
      <c r="B8" s="21" t="s">
        <v>108</v>
      </c>
      <c r="C8" s="29" t="s">
        <v>42</v>
      </c>
      <c r="D8" s="29" t="s">
        <v>110</v>
      </c>
      <c r="E8" s="29" t="s">
        <v>109</v>
      </c>
      <c r="F8" s="29" t="s">
        <v>60</v>
      </c>
      <c r="G8" s="29" t="s">
        <v>14</v>
      </c>
      <c r="H8" s="29" t="s">
        <v>61</v>
      </c>
      <c r="I8" s="29" t="s">
        <v>96</v>
      </c>
      <c r="J8" s="29" t="s">
        <v>17</v>
      </c>
      <c r="K8" s="29" t="s">
        <v>95</v>
      </c>
      <c r="L8" s="29" t="s">
        <v>16</v>
      </c>
      <c r="M8" s="58" t="s">
        <v>18</v>
      </c>
      <c r="N8" s="58" t="s">
        <v>184</v>
      </c>
      <c r="O8" s="29" t="s">
        <v>183</v>
      </c>
      <c r="P8" s="29" t="s">
        <v>103</v>
      </c>
      <c r="Q8" s="29" t="s">
        <v>53</v>
      </c>
      <c r="R8" s="29" t="s">
        <v>137</v>
      </c>
      <c r="S8" s="30" t="s">
        <v>139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191</v>
      </c>
      <c r="O9" s="31"/>
      <c r="P9" s="31" t="s">
        <v>187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105</v>
      </c>
      <c r="R10" s="18" t="s">
        <v>106</v>
      </c>
      <c r="S10" s="19" t="s">
        <v>140</v>
      </c>
      <c r="AA10" s="1"/>
    </row>
    <row r="11" spans="2:30" s="4" customFormat="1" ht="18" customHeight="1">
      <c r="B11" s="94" t="s">
        <v>47</v>
      </c>
      <c r="C11" s="69"/>
      <c r="D11" s="69"/>
      <c r="E11" s="69"/>
      <c r="F11" s="69"/>
      <c r="G11" s="69"/>
      <c r="H11" s="69"/>
      <c r="I11" s="69"/>
      <c r="J11" s="79">
        <v>5.1957513591496518</v>
      </c>
      <c r="K11" s="69"/>
      <c r="L11" s="69"/>
      <c r="M11" s="78">
        <v>4.2871270095666422E-2</v>
      </c>
      <c r="N11" s="77"/>
      <c r="O11" s="79"/>
      <c r="P11" s="77">
        <v>2605.9950061950003</v>
      </c>
      <c r="Q11" s="69"/>
      <c r="R11" s="78">
        <f>IFERROR(P11/$P$11,0)</f>
        <v>1</v>
      </c>
      <c r="S11" s="78">
        <f>P11/'סכום נכסי הקרן'!$C$42</f>
        <v>1.00113271278403E-2</v>
      </c>
      <c r="AA11" s="1"/>
      <c r="AD11" s="1"/>
    </row>
    <row r="12" spans="2:30" ht="17.25" customHeight="1">
      <c r="B12" s="95" t="s">
        <v>180</v>
      </c>
      <c r="C12" s="71"/>
      <c r="D12" s="71"/>
      <c r="E12" s="71"/>
      <c r="F12" s="71"/>
      <c r="G12" s="71"/>
      <c r="H12" s="71"/>
      <c r="I12" s="71"/>
      <c r="J12" s="82">
        <v>4.7326993352492366</v>
      </c>
      <c r="K12" s="71"/>
      <c r="L12" s="71"/>
      <c r="M12" s="81">
        <v>4.1782315517541031E-2</v>
      </c>
      <c r="N12" s="80"/>
      <c r="O12" s="82"/>
      <c r="P12" s="80">
        <v>2454.0018417070005</v>
      </c>
      <c r="Q12" s="71"/>
      <c r="R12" s="81">
        <f t="shared" ref="R12:R37" si="0">IFERROR(P12/$P$11,0)</f>
        <v>0.94167557338879004</v>
      </c>
      <c r="S12" s="81">
        <f>P12/'סכום נכסי הקרן'!$C$42</f>
        <v>9.4274222134917637E-3</v>
      </c>
    </row>
    <row r="13" spans="2:30">
      <c r="B13" s="96" t="s">
        <v>54</v>
      </c>
      <c r="C13" s="71"/>
      <c r="D13" s="71"/>
      <c r="E13" s="71"/>
      <c r="F13" s="71"/>
      <c r="G13" s="71"/>
      <c r="H13" s="71"/>
      <c r="I13" s="71"/>
      <c r="J13" s="82">
        <v>7.2045890773731927</v>
      </c>
      <c r="K13" s="71"/>
      <c r="L13" s="71"/>
      <c r="M13" s="81">
        <v>2.5806918579393167E-2</v>
      </c>
      <c r="N13" s="80"/>
      <c r="O13" s="82"/>
      <c r="P13" s="80">
        <v>1083.0838715930004</v>
      </c>
      <c r="Q13" s="71"/>
      <c r="R13" s="81">
        <f t="shared" si="0"/>
        <v>0.41561241254042364</v>
      </c>
      <c r="S13" s="81">
        <f>P13/'סכום נכסי הקרן'!$C$42</f>
        <v>4.1608318203330977E-3</v>
      </c>
    </row>
    <row r="14" spans="2:30">
      <c r="B14" s="97" t="s">
        <v>1142</v>
      </c>
      <c r="C14" s="73" t="s">
        <v>1143</v>
      </c>
      <c r="D14" s="86" t="s">
        <v>1144</v>
      </c>
      <c r="E14" s="73" t="s">
        <v>301</v>
      </c>
      <c r="F14" s="86" t="s">
        <v>117</v>
      </c>
      <c r="G14" s="73" t="s">
        <v>302</v>
      </c>
      <c r="H14" s="73" t="s">
        <v>303</v>
      </c>
      <c r="I14" s="93">
        <v>39076</v>
      </c>
      <c r="J14" s="85">
        <v>6.0299999999945255</v>
      </c>
      <c r="K14" s="86" t="s">
        <v>121</v>
      </c>
      <c r="L14" s="87">
        <v>4.9000000000000002E-2</v>
      </c>
      <c r="M14" s="84">
        <v>2.4799999999971747E-2</v>
      </c>
      <c r="N14" s="83">
        <v>180710.28760200003</v>
      </c>
      <c r="O14" s="85">
        <v>156.71</v>
      </c>
      <c r="P14" s="83">
        <v>283.19108588500006</v>
      </c>
      <c r="Q14" s="84">
        <v>1.1177944392052473E-4</v>
      </c>
      <c r="R14" s="84">
        <f t="shared" si="0"/>
        <v>0.10866908233200565</v>
      </c>
      <c r="S14" s="84">
        <f>P14/'סכום נכסי הקרן'!$C$42</f>
        <v>1.0879217319079192E-3</v>
      </c>
    </row>
    <row r="15" spans="2:30">
      <c r="B15" s="97" t="s">
        <v>1145</v>
      </c>
      <c r="C15" s="73" t="s">
        <v>1146</v>
      </c>
      <c r="D15" s="86" t="s">
        <v>1144</v>
      </c>
      <c r="E15" s="73" t="s">
        <v>301</v>
      </c>
      <c r="F15" s="86" t="s">
        <v>117</v>
      </c>
      <c r="G15" s="73" t="s">
        <v>302</v>
      </c>
      <c r="H15" s="73" t="s">
        <v>303</v>
      </c>
      <c r="I15" s="93">
        <v>40738</v>
      </c>
      <c r="J15" s="85">
        <v>9.7700000000081442</v>
      </c>
      <c r="K15" s="86" t="s">
        <v>121</v>
      </c>
      <c r="L15" s="87">
        <v>4.0999999999999995E-2</v>
      </c>
      <c r="M15" s="84">
        <v>2.4800000000026756E-2</v>
      </c>
      <c r="N15" s="83">
        <v>368837.19007400004</v>
      </c>
      <c r="O15" s="85">
        <v>137.80000000000001</v>
      </c>
      <c r="P15" s="83">
        <v>508.25768521800006</v>
      </c>
      <c r="Q15" s="84">
        <v>9.7665524825454967E-5</v>
      </c>
      <c r="R15" s="84">
        <f t="shared" si="0"/>
        <v>0.19503402117416352</v>
      </c>
      <c r="S15" s="84">
        <f>P15/'סכום נכסי הקרן'!$C$42</f>
        <v>1.9525493870326826E-3</v>
      </c>
    </row>
    <row r="16" spans="2:30">
      <c r="B16" s="97" t="s">
        <v>1147</v>
      </c>
      <c r="C16" s="73" t="s">
        <v>1148</v>
      </c>
      <c r="D16" s="86" t="s">
        <v>1144</v>
      </c>
      <c r="E16" s="73" t="s">
        <v>1149</v>
      </c>
      <c r="F16" s="86" t="s">
        <v>484</v>
      </c>
      <c r="G16" s="73" t="s">
        <v>296</v>
      </c>
      <c r="H16" s="73" t="s">
        <v>119</v>
      </c>
      <c r="I16" s="93">
        <v>42795</v>
      </c>
      <c r="J16" s="85">
        <v>5.290000000016434</v>
      </c>
      <c r="K16" s="86" t="s">
        <v>121</v>
      </c>
      <c r="L16" s="87">
        <v>2.1400000000000002E-2</v>
      </c>
      <c r="M16" s="84">
        <v>1.9600000000034746E-2</v>
      </c>
      <c r="N16" s="83">
        <v>121340.13874100002</v>
      </c>
      <c r="O16" s="85">
        <v>113.84</v>
      </c>
      <c r="P16" s="83">
        <v>138.13362013700001</v>
      </c>
      <c r="Q16" s="84">
        <v>2.8524454559113676E-4</v>
      </c>
      <c r="R16" s="84">
        <f t="shared" si="0"/>
        <v>5.3006095486993351E-2</v>
      </c>
      <c r="S16" s="84">
        <f>P16/'סכום נכסי הקרן'!$C$42</f>
        <v>5.3066136168982976E-4</v>
      </c>
    </row>
    <row r="17" spans="2:19">
      <c r="B17" s="97" t="s">
        <v>1150</v>
      </c>
      <c r="C17" s="73" t="s">
        <v>1151</v>
      </c>
      <c r="D17" s="86" t="s">
        <v>1144</v>
      </c>
      <c r="E17" s="73" t="s">
        <v>294</v>
      </c>
      <c r="F17" s="86" t="s">
        <v>295</v>
      </c>
      <c r="G17" s="73" t="s">
        <v>322</v>
      </c>
      <c r="H17" s="73" t="s">
        <v>303</v>
      </c>
      <c r="I17" s="93">
        <v>36489</v>
      </c>
      <c r="J17" s="85">
        <v>3.0900000101990455</v>
      </c>
      <c r="K17" s="86" t="s">
        <v>121</v>
      </c>
      <c r="L17" s="87">
        <v>6.0499999999999998E-2</v>
      </c>
      <c r="M17" s="84">
        <v>1.6800000036783443E-2</v>
      </c>
      <c r="N17" s="83">
        <v>69.667456000000016</v>
      </c>
      <c r="O17" s="85">
        <v>171.7</v>
      </c>
      <c r="P17" s="83">
        <v>0.11961904200000001</v>
      </c>
      <c r="Q17" s="73"/>
      <c r="R17" s="84">
        <f t="shared" si="0"/>
        <v>4.5901485503863322E-5</v>
      </c>
      <c r="S17" s="84">
        <f>P17/'סכום נכסי הקרן'!$C$42</f>
        <v>4.5953478703299515E-7</v>
      </c>
    </row>
    <row r="18" spans="2:19">
      <c r="B18" s="97" t="s">
        <v>1152</v>
      </c>
      <c r="C18" s="73" t="s">
        <v>1153</v>
      </c>
      <c r="D18" s="86" t="s">
        <v>1144</v>
      </c>
      <c r="E18" s="73" t="s">
        <v>320</v>
      </c>
      <c r="F18" s="86" t="s">
        <v>117</v>
      </c>
      <c r="G18" s="73" t="s">
        <v>313</v>
      </c>
      <c r="H18" s="73" t="s">
        <v>119</v>
      </c>
      <c r="I18" s="93">
        <v>39084</v>
      </c>
      <c r="J18" s="85">
        <v>1.9199999999806048</v>
      </c>
      <c r="K18" s="86" t="s">
        <v>121</v>
      </c>
      <c r="L18" s="87">
        <v>5.5999999999999994E-2</v>
      </c>
      <c r="M18" s="84">
        <v>2.4799999999687988E-2</v>
      </c>
      <c r="N18" s="83">
        <v>33515.729180000002</v>
      </c>
      <c r="O18" s="85">
        <v>141.53</v>
      </c>
      <c r="P18" s="83">
        <v>47.434811451000016</v>
      </c>
      <c r="Q18" s="84">
        <v>7.7759366175213034E-5</v>
      </c>
      <c r="R18" s="84">
        <f t="shared" si="0"/>
        <v>1.8202188161618674E-2</v>
      </c>
      <c r="S18" s="84">
        <f>P18/'סכום נכסי הקרן'!$C$42</f>
        <v>1.8222806012846657E-4</v>
      </c>
    </row>
    <row r="19" spans="2:19">
      <c r="B19" s="97" t="s">
        <v>1154</v>
      </c>
      <c r="C19" s="73" t="s">
        <v>1155</v>
      </c>
      <c r="D19" s="86" t="s">
        <v>1144</v>
      </c>
      <c r="E19" s="73" t="s">
        <v>1156</v>
      </c>
      <c r="F19" s="86" t="s">
        <v>295</v>
      </c>
      <c r="G19" s="73" t="s">
        <v>380</v>
      </c>
      <c r="H19" s="73" t="s">
        <v>119</v>
      </c>
      <c r="I19" s="93">
        <v>44381</v>
      </c>
      <c r="J19" s="85">
        <v>2.9699999999971056</v>
      </c>
      <c r="K19" s="86" t="s">
        <v>121</v>
      </c>
      <c r="L19" s="87">
        <v>8.5000000000000006E-3</v>
      </c>
      <c r="M19" s="84">
        <v>4.2800000000003981E-2</v>
      </c>
      <c r="N19" s="83">
        <v>101187.30000000002</v>
      </c>
      <c r="O19" s="85">
        <v>99.05</v>
      </c>
      <c r="P19" s="83">
        <v>100.22602465700002</v>
      </c>
      <c r="Q19" s="84">
        <v>3.1621031250000004E-4</v>
      </c>
      <c r="R19" s="84">
        <f t="shared" si="0"/>
        <v>3.8459791526361947E-2</v>
      </c>
      <c r="S19" s="84">
        <f>P19/'סכום נכסי הקרן'!$C$42</f>
        <v>3.8503355423894989E-4</v>
      </c>
    </row>
    <row r="20" spans="2:19">
      <c r="B20" s="97" t="s">
        <v>1157</v>
      </c>
      <c r="C20" s="73" t="s">
        <v>1158</v>
      </c>
      <c r="D20" s="86" t="s">
        <v>27</v>
      </c>
      <c r="E20" s="73" t="s">
        <v>1159</v>
      </c>
      <c r="F20" s="86" t="s">
        <v>426</v>
      </c>
      <c r="G20" s="73" t="s">
        <v>471</v>
      </c>
      <c r="H20" s="73"/>
      <c r="I20" s="93">
        <v>39104</v>
      </c>
      <c r="J20" s="85">
        <v>1.7499999999563016</v>
      </c>
      <c r="K20" s="86" t="s">
        <v>121</v>
      </c>
      <c r="L20" s="87">
        <v>5.5999999999999994E-2</v>
      </c>
      <c r="M20" s="122">
        <v>0</v>
      </c>
      <c r="N20" s="83">
        <v>42872.208106000006</v>
      </c>
      <c r="O20" s="85">
        <v>13.344352000000001</v>
      </c>
      <c r="P20" s="83">
        <v>5.7210252030000008</v>
      </c>
      <c r="Q20" s="84">
        <v>1.1402739133059103E-4</v>
      </c>
      <c r="R20" s="84">
        <f t="shared" si="0"/>
        <v>2.1953323737765869E-3</v>
      </c>
      <c r="S20" s="84">
        <f>P20/'סכום נכסי הקרן'!$C$42</f>
        <v>2.1978190548215585E-5</v>
      </c>
    </row>
    <row r="21" spans="2:19">
      <c r="B21" s="98"/>
      <c r="C21" s="73"/>
      <c r="D21" s="73"/>
      <c r="E21" s="73"/>
      <c r="F21" s="73"/>
      <c r="G21" s="73"/>
      <c r="H21" s="73"/>
      <c r="I21" s="73"/>
      <c r="J21" s="85"/>
      <c r="K21" s="73"/>
      <c r="L21" s="73"/>
      <c r="M21" s="84"/>
      <c r="N21" s="83"/>
      <c r="O21" s="85"/>
      <c r="P21" s="73"/>
      <c r="Q21" s="73"/>
      <c r="R21" s="84"/>
      <c r="S21" s="73"/>
    </row>
    <row r="22" spans="2:19">
      <c r="B22" s="96" t="s">
        <v>55</v>
      </c>
      <c r="C22" s="71"/>
      <c r="D22" s="71"/>
      <c r="E22" s="71"/>
      <c r="F22" s="71"/>
      <c r="G22" s="71"/>
      <c r="H22" s="71"/>
      <c r="I22" s="71"/>
      <c r="J22" s="82">
        <v>2.6163683373106492</v>
      </c>
      <c r="K22" s="71"/>
      <c r="L22" s="71"/>
      <c r="M22" s="81">
        <f>AVERAGE(M23:M29)</f>
        <v>3.9871428571448209E-2</v>
      </c>
      <c r="N22" s="80"/>
      <c r="O22" s="82"/>
      <c r="P22" s="80">
        <f>SUM(P23:P29)</f>
        <v>1366.6256531010004</v>
      </c>
      <c r="Q22" s="71"/>
      <c r="R22" s="81">
        <f t="shared" si="0"/>
        <v>0.52441606751058334</v>
      </c>
      <c r="S22" s="81">
        <f>P22/'סכום נכסי הקרן'!$C$42</f>
        <v>5.250100802944033E-3</v>
      </c>
    </row>
    <row r="23" spans="2:19">
      <c r="B23" s="97" t="s">
        <v>1176</v>
      </c>
      <c r="C23" s="73">
        <v>9555</v>
      </c>
      <c r="D23" s="86" t="s">
        <v>1144</v>
      </c>
      <c r="E23" s="73" t="s">
        <v>1177</v>
      </c>
      <c r="F23" s="86" t="s">
        <v>442</v>
      </c>
      <c r="G23" s="73" t="s">
        <v>471</v>
      </c>
      <c r="H23" s="73"/>
      <c r="I23" s="93">
        <v>44074</v>
      </c>
      <c r="J23" s="123">
        <v>0</v>
      </c>
      <c r="K23" s="86" t="s">
        <v>121</v>
      </c>
      <c r="L23" s="108">
        <v>0</v>
      </c>
      <c r="M23" s="108">
        <v>0</v>
      </c>
      <c r="N23" s="83">
        <v>181641.45117300004</v>
      </c>
      <c r="O23" s="85">
        <v>59</v>
      </c>
      <c r="P23" s="83">
        <v>107.16845618200001</v>
      </c>
      <c r="Q23" s="118">
        <v>3.1352797263815401E-4</v>
      </c>
      <c r="R23" s="84">
        <f t="shared" ref="R23:R29" si="1">IFERROR(P23/$P$11,0)</f>
        <v>4.1123814868116775E-2</v>
      </c>
      <c r="S23" s="84">
        <f>P23/'סכום נכסי הקרן'!$C$42</f>
        <v>4.117039633894597E-4</v>
      </c>
    </row>
    <row r="24" spans="2:19">
      <c r="B24" s="97" t="s">
        <v>1178</v>
      </c>
      <c r="C24" s="73">
        <v>9556</v>
      </c>
      <c r="D24" s="86" t="s">
        <v>1144</v>
      </c>
      <c r="E24" s="73" t="s">
        <v>1177</v>
      </c>
      <c r="F24" s="86" t="s">
        <v>442</v>
      </c>
      <c r="G24" s="73" t="s">
        <v>471</v>
      </c>
      <c r="H24" s="73"/>
      <c r="I24" s="93">
        <v>45046</v>
      </c>
      <c r="J24" s="123">
        <v>0</v>
      </c>
      <c r="K24" s="86" t="s">
        <v>121</v>
      </c>
      <c r="L24" s="108">
        <v>0</v>
      </c>
      <c r="M24" s="108">
        <v>0</v>
      </c>
      <c r="N24" s="83">
        <v>381.31032100000004</v>
      </c>
      <c r="O24" s="85">
        <v>29.41732</v>
      </c>
      <c r="P24" s="83">
        <v>0.11217128900000002</v>
      </c>
      <c r="Q24" s="122">
        <v>0</v>
      </c>
      <c r="R24" s="84">
        <f t="shared" si="1"/>
        <v>4.3043554854612228E-5</v>
      </c>
      <c r="S24" s="84">
        <f>P24/'סכום נכסי הקרן'!$C$42</f>
        <v>4.3092310839466139E-7</v>
      </c>
    </row>
    <row r="25" spans="2:19">
      <c r="B25" s="97" t="s">
        <v>1167</v>
      </c>
      <c r="C25" s="73" t="s">
        <v>1168</v>
      </c>
      <c r="D25" s="86" t="s">
        <v>1144</v>
      </c>
      <c r="E25" s="73" t="s">
        <v>1169</v>
      </c>
      <c r="F25" s="86" t="s">
        <v>478</v>
      </c>
      <c r="G25" s="73" t="s">
        <v>378</v>
      </c>
      <c r="H25" s="73" t="s">
        <v>303</v>
      </c>
      <c r="I25" s="93">
        <v>44007</v>
      </c>
      <c r="J25" s="85">
        <v>3.9400000000042401</v>
      </c>
      <c r="K25" s="86" t="s">
        <v>121</v>
      </c>
      <c r="L25" s="87">
        <v>3.3500000000000002E-2</v>
      </c>
      <c r="M25" s="84">
        <v>6.6500000000086726E-2</v>
      </c>
      <c r="N25" s="83">
        <v>234925.46261200003</v>
      </c>
      <c r="O25" s="85">
        <v>88.34</v>
      </c>
      <c r="P25" s="83">
        <v>207.53315104800006</v>
      </c>
      <c r="Q25" s="84">
        <v>2.9365682826500004E-4</v>
      </c>
      <c r="R25" s="84">
        <f t="shared" si="1"/>
        <v>7.9636818395526443E-2</v>
      </c>
      <c r="S25" s="84">
        <f>P25/'סכום נכסי הקרן'!$C$42</f>
        <v>7.9727024037802542E-4</v>
      </c>
    </row>
    <row r="26" spans="2:19">
      <c r="B26" s="97" t="s">
        <v>1170</v>
      </c>
      <c r="C26" s="73" t="s">
        <v>1171</v>
      </c>
      <c r="D26" s="86" t="s">
        <v>1144</v>
      </c>
      <c r="E26" s="73" t="s">
        <v>1172</v>
      </c>
      <c r="F26" s="86" t="s">
        <v>306</v>
      </c>
      <c r="G26" s="73" t="s">
        <v>416</v>
      </c>
      <c r="H26" s="73" t="s">
        <v>303</v>
      </c>
      <c r="I26" s="93">
        <v>43310</v>
      </c>
      <c r="J26" s="85">
        <v>1.4300000000006252</v>
      </c>
      <c r="K26" s="86" t="s">
        <v>121</v>
      </c>
      <c r="L26" s="87">
        <v>3.5499999999999997E-2</v>
      </c>
      <c r="M26" s="84">
        <v>6.0200000000009378E-2</v>
      </c>
      <c r="N26" s="83">
        <v>264561.864</v>
      </c>
      <c r="O26" s="85">
        <v>96.7</v>
      </c>
      <c r="P26" s="83">
        <v>255.83132248800007</v>
      </c>
      <c r="Q26" s="84">
        <v>9.8423312500000009E-4</v>
      </c>
      <c r="R26" s="84">
        <f t="shared" si="1"/>
        <v>9.8170304194687641E-2</v>
      </c>
      <c r="S26" s="84">
        <f>P26/'סכום נכסי הקרן'!$C$42</f>
        <v>9.8281502953261068E-4</v>
      </c>
    </row>
    <row r="27" spans="2:19">
      <c r="B27" s="97" t="s">
        <v>1164</v>
      </c>
      <c r="C27" s="73" t="s">
        <v>1165</v>
      </c>
      <c r="D27" s="86" t="s">
        <v>1144</v>
      </c>
      <c r="E27" s="73" t="s">
        <v>1166</v>
      </c>
      <c r="F27" s="86" t="s">
        <v>306</v>
      </c>
      <c r="G27" s="73" t="s">
        <v>329</v>
      </c>
      <c r="H27" s="73" t="s">
        <v>119</v>
      </c>
      <c r="I27" s="93">
        <v>42598</v>
      </c>
      <c r="J27" s="85">
        <v>2.7099999999968301</v>
      </c>
      <c r="K27" s="86" t="s">
        <v>121</v>
      </c>
      <c r="L27" s="87">
        <v>3.1E-2</v>
      </c>
      <c r="M27" s="84">
        <v>5.2399999999930842E-2</v>
      </c>
      <c r="N27" s="83">
        <v>366677.03391300008</v>
      </c>
      <c r="O27" s="85">
        <v>94.65</v>
      </c>
      <c r="P27" s="83">
        <v>347.05981261000011</v>
      </c>
      <c r="Q27" s="84">
        <v>5.2001264371164793E-4</v>
      </c>
      <c r="R27" s="84">
        <f t="shared" si="1"/>
        <v>0.13317746648975368</v>
      </c>
      <c r="S27" s="84">
        <f>P27/'סכום נכסי הקרן'!$C$42</f>
        <v>1.3332831830859136E-3</v>
      </c>
    </row>
    <row r="28" spans="2:19">
      <c r="B28" s="97" t="s">
        <v>1160</v>
      </c>
      <c r="C28" s="73" t="s">
        <v>1161</v>
      </c>
      <c r="D28" s="86" t="s">
        <v>1144</v>
      </c>
      <c r="E28" s="73" t="s">
        <v>1149</v>
      </c>
      <c r="F28" s="86" t="s">
        <v>484</v>
      </c>
      <c r="G28" s="73" t="s">
        <v>296</v>
      </c>
      <c r="H28" s="73" t="s">
        <v>119</v>
      </c>
      <c r="I28" s="93">
        <v>42795</v>
      </c>
      <c r="J28" s="85">
        <v>4.8300000000142687</v>
      </c>
      <c r="K28" s="86" t="s">
        <v>121</v>
      </c>
      <c r="L28" s="87">
        <v>3.7400000000000003E-2</v>
      </c>
      <c r="M28" s="84">
        <v>5.0400000000136023E-2</v>
      </c>
      <c r="N28" s="83">
        <v>142054.257075</v>
      </c>
      <c r="O28" s="85">
        <v>95.22</v>
      </c>
      <c r="P28" s="83">
        <v>135.26406672900001</v>
      </c>
      <c r="Q28" s="84">
        <v>2.0929715830757763E-4</v>
      </c>
      <c r="R28" s="84">
        <f t="shared" si="1"/>
        <v>5.1904960066097121E-2</v>
      </c>
      <c r="S28" s="84">
        <f>P28/'סכום נכסי הקרן'!$C$42</f>
        <v>5.1963753477918555E-4</v>
      </c>
    </row>
    <row r="29" spans="2:19">
      <c r="B29" s="97" t="s">
        <v>1162</v>
      </c>
      <c r="C29" s="73" t="s">
        <v>1163</v>
      </c>
      <c r="D29" s="86" t="s">
        <v>1144</v>
      </c>
      <c r="E29" s="73" t="s">
        <v>1149</v>
      </c>
      <c r="F29" s="86" t="s">
        <v>484</v>
      </c>
      <c r="G29" s="73" t="s">
        <v>296</v>
      </c>
      <c r="H29" s="73" t="s">
        <v>119</v>
      </c>
      <c r="I29" s="93">
        <v>42795</v>
      </c>
      <c r="J29" s="85">
        <v>1.6499999999976089</v>
      </c>
      <c r="K29" s="86" t="s">
        <v>121</v>
      </c>
      <c r="L29" s="87">
        <v>2.5000000000000001E-2</v>
      </c>
      <c r="M29" s="84">
        <v>4.9599999999974491E-2</v>
      </c>
      <c r="N29" s="83">
        <v>323791.33803000004</v>
      </c>
      <c r="O29" s="85">
        <v>96.87</v>
      </c>
      <c r="P29" s="83">
        <v>313.65667275500005</v>
      </c>
      <c r="Q29" s="84">
        <v>7.9351764425472486E-4</v>
      </c>
      <c r="R29" s="84">
        <f t="shared" si="1"/>
        <v>0.12035965994154706</v>
      </c>
      <c r="S29" s="84">
        <f>P29/'סכום נכסי הקרן'!$C$42</f>
        <v>1.2049599286704435E-3</v>
      </c>
    </row>
    <row r="30" spans="2:19">
      <c r="B30" s="98"/>
      <c r="C30" s="73"/>
      <c r="D30" s="73"/>
      <c r="E30" s="73"/>
      <c r="F30" s="73"/>
      <c r="G30" s="73"/>
      <c r="H30" s="73"/>
      <c r="I30" s="73"/>
      <c r="J30" s="85"/>
      <c r="K30" s="73"/>
      <c r="L30" s="73"/>
      <c r="M30" s="84"/>
      <c r="N30" s="83"/>
      <c r="O30" s="85"/>
      <c r="P30" s="73"/>
      <c r="Q30" s="73"/>
      <c r="R30" s="84"/>
      <c r="S30" s="73"/>
    </row>
    <row r="31" spans="2:19">
      <c r="B31" s="96" t="s">
        <v>44</v>
      </c>
      <c r="C31" s="71"/>
      <c r="D31" s="71"/>
      <c r="E31" s="71"/>
      <c r="F31" s="71"/>
      <c r="G31" s="71"/>
      <c r="H31" s="71"/>
      <c r="I31" s="71"/>
      <c r="J31" s="82">
        <f>J32</f>
        <v>1.9199999997763448</v>
      </c>
      <c r="K31" s="71"/>
      <c r="L31" s="71"/>
      <c r="M31" s="81">
        <f>M32</f>
        <v>5.739999999389607E-2</v>
      </c>
      <c r="N31" s="80"/>
      <c r="O31" s="82"/>
      <c r="P31" s="80">
        <f>P32</f>
        <v>4.2923170130000008</v>
      </c>
      <c r="Q31" s="71"/>
      <c r="R31" s="81">
        <f>IFERROR(P31/$P$11,0)</f>
        <v>1.647093337783172E-3</v>
      </c>
      <c r="S31" s="81">
        <f>P31/'סכום נכסי הקרן'!$C$42</f>
        <v>1.6489590214633695E-5</v>
      </c>
    </row>
    <row r="32" spans="2:19">
      <c r="B32" s="97" t="s">
        <v>1173</v>
      </c>
      <c r="C32" s="73" t="s">
        <v>1174</v>
      </c>
      <c r="D32" s="86" t="s">
        <v>1144</v>
      </c>
      <c r="E32" s="73" t="s">
        <v>1175</v>
      </c>
      <c r="F32" s="86" t="s">
        <v>426</v>
      </c>
      <c r="G32" s="73" t="s">
        <v>313</v>
      </c>
      <c r="H32" s="73" t="s">
        <v>119</v>
      </c>
      <c r="I32" s="93">
        <v>38118</v>
      </c>
      <c r="J32" s="85">
        <v>1.9199999997763448</v>
      </c>
      <c r="K32" s="86" t="s">
        <v>120</v>
      </c>
      <c r="L32" s="87">
        <v>7.9699999999999993E-2</v>
      </c>
      <c r="M32" s="84">
        <v>5.739999999389607E-2</v>
      </c>
      <c r="N32" s="83">
        <v>1070.1897460000002</v>
      </c>
      <c r="O32" s="85">
        <v>108.4</v>
      </c>
      <c r="P32" s="83">
        <v>4.2923170130000008</v>
      </c>
      <c r="Q32" s="84">
        <v>2.3590810755511226E-5</v>
      </c>
      <c r="R32" s="84">
        <f t="shared" si="0"/>
        <v>1.647093337783172E-3</v>
      </c>
      <c r="S32" s="84">
        <f>P32/'סכום נכסי הקרן'!$C$42</f>
        <v>1.6489590214633695E-5</v>
      </c>
    </row>
    <row r="33" spans="2:19">
      <c r="B33" s="98"/>
      <c r="C33" s="73"/>
      <c r="D33" s="73"/>
      <c r="E33" s="73"/>
      <c r="F33" s="73"/>
      <c r="G33" s="73"/>
      <c r="H33" s="73"/>
      <c r="I33" s="73"/>
      <c r="J33" s="85"/>
      <c r="K33" s="73"/>
      <c r="L33" s="73"/>
      <c r="M33" s="84"/>
      <c r="N33" s="83"/>
      <c r="O33" s="85"/>
      <c r="P33" s="73"/>
      <c r="Q33" s="73"/>
      <c r="R33" s="84"/>
      <c r="S33" s="73"/>
    </row>
    <row r="34" spans="2:19">
      <c r="B34" s="95" t="s">
        <v>179</v>
      </c>
      <c r="C34" s="71"/>
      <c r="D34" s="71"/>
      <c r="E34" s="71"/>
      <c r="F34" s="71"/>
      <c r="G34" s="71"/>
      <c r="H34" s="71"/>
      <c r="I34" s="71"/>
      <c r="J34" s="82">
        <v>12.345112394183634</v>
      </c>
      <c r="K34" s="71"/>
      <c r="L34" s="71"/>
      <c r="M34" s="81">
        <v>5.9643359036818548E-2</v>
      </c>
      <c r="N34" s="80"/>
      <c r="O34" s="82"/>
      <c r="P34" s="80">
        <v>151.99316448799999</v>
      </c>
      <c r="Q34" s="71"/>
      <c r="R34" s="81">
        <f t="shared" si="0"/>
        <v>5.8324426611209977E-2</v>
      </c>
      <c r="S34" s="81">
        <f>P34/'סכום נכסי הקרן'!$C$42</f>
        <v>5.839049143485372E-4</v>
      </c>
    </row>
    <row r="35" spans="2:19">
      <c r="B35" s="96" t="s">
        <v>63</v>
      </c>
      <c r="C35" s="71"/>
      <c r="D35" s="71"/>
      <c r="E35" s="71"/>
      <c r="F35" s="71"/>
      <c r="G35" s="71"/>
      <c r="H35" s="71"/>
      <c r="I35" s="71"/>
      <c r="J35" s="82">
        <v>12.345112394183634</v>
      </c>
      <c r="K35" s="71"/>
      <c r="L35" s="71"/>
      <c r="M35" s="81">
        <v>5.9643359036818548E-2</v>
      </c>
      <c r="N35" s="80"/>
      <c r="O35" s="82"/>
      <c r="P35" s="80">
        <v>151.99316448799999</v>
      </c>
      <c r="Q35" s="71"/>
      <c r="R35" s="81">
        <f t="shared" si="0"/>
        <v>5.8324426611209977E-2</v>
      </c>
      <c r="S35" s="81">
        <f>P35/'סכום נכסי הקרן'!$C$42</f>
        <v>5.839049143485372E-4</v>
      </c>
    </row>
    <row r="36" spans="2:19">
      <c r="B36" s="97" t="s">
        <v>1179</v>
      </c>
      <c r="C36" s="73">
        <v>4824</v>
      </c>
      <c r="D36" s="86" t="s">
        <v>1144</v>
      </c>
      <c r="E36" s="73"/>
      <c r="F36" s="86" t="s">
        <v>622</v>
      </c>
      <c r="G36" s="73" t="s">
        <v>708</v>
      </c>
      <c r="H36" s="73" t="s">
        <v>603</v>
      </c>
      <c r="I36" s="93">
        <v>42206</v>
      </c>
      <c r="J36" s="85">
        <v>14.339999999945997</v>
      </c>
      <c r="K36" s="86" t="s">
        <v>128</v>
      </c>
      <c r="L36" s="87">
        <v>4.555E-2</v>
      </c>
      <c r="M36" s="84">
        <v>6.2499999999780231E-2</v>
      </c>
      <c r="N36" s="83">
        <v>35767.686224999998</v>
      </c>
      <c r="O36" s="85">
        <v>79.8</v>
      </c>
      <c r="P36" s="83">
        <v>79.62818119500001</v>
      </c>
      <c r="Q36" s="84">
        <v>2.1471905957533662E-4</v>
      </c>
      <c r="R36" s="84">
        <f t="shared" si="0"/>
        <v>3.0555768911953787E-2</v>
      </c>
      <c r="S36" s="84">
        <f>P36/'סכום נכסי הקרן'!$C$42</f>
        <v>3.0590379822026224E-4</v>
      </c>
    </row>
    <row r="37" spans="2:19">
      <c r="B37" s="97" t="s">
        <v>1180</v>
      </c>
      <c r="C37" s="73">
        <v>5168</v>
      </c>
      <c r="D37" s="86" t="s">
        <v>1144</v>
      </c>
      <c r="E37" s="73"/>
      <c r="F37" s="86" t="s">
        <v>622</v>
      </c>
      <c r="G37" s="73" t="s">
        <v>782</v>
      </c>
      <c r="H37" s="73" t="s">
        <v>1181</v>
      </c>
      <c r="I37" s="93">
        <v>42408</v>
      </c>
      <c r="J37" s="85">
        <v>10.149999999945418</v>
      </c>
      <c r="K37" s="86" t="s">
        <v>128</v>
      </c>
      <c r="L37" s="87">
        <v>3.9510000000000003E-2</v>
      </c>
      <c r="M37" s="84">
        <v>5.6499999999661446E-2</v>
      </c>
      <c r="N37" s="83">
        <v>30700.827827000005</v>
      </c>
      <c r="O37" s="85">
        <v>84.49</v>
      </c>
      <c r="P37" s="83">
        <v>72.364983292999995</v>
      </c>
      <c r="Q37" s="84">
        <v>7.7812853289975604E-5</v>
      </c>
      <c r="R37" s="84">
        <f t="shared" si="0"/>
        <v>2.7768657699256197E-2</v>
      </c>
      <c r="S37" s="84">
        <f>P37/'סכום נכסי הקרן'!$C$42</f>
        <v>2.7800111612827496E-4</v>
      </c>
    </row>
    <row r="38" spans="2:19">
      <c r="B38" s="110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</row>
    <row r="39" spans="2:19">
      <c r="B39" s="110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</row>
    <row r="40" spans="2:19"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</row>
    <row r="41" spans="2:19">
      <c r="B41" s="117" t="s">
        <v>199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</row>
    <row r="42" spans="2:19">
      <c r="B42" s="117" t="s">
        <v>104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</row>
    <row r="43" spans="2:19">
      <c r="B43" s="117" t="s">
        <v>182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</row>
    <row r="44" spans="2:19">
      <c r="B44" s="117" t="s">
        <v>190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</row>
    <row r="45" spans="2:19"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</row>
    <row r="46" spans="2:19">
      <c r="B46" s="110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</row>
    <row r="47" spans="2:19">
      <c r="B47" s="110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</row>
    <row r="48" spans="2:19">
      <c r="B48" s="110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</row>
    <row r="49" spans="2:19">
      <c r="B49" s="110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</row>
    <row r="50" spans="2:19">
      <c r="B50" s="110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</row>
    <row r="51" spans="2:19">
      <c r="B51" s="110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</row>
    <row r="52" spans="2:19">
      <c r="B52" s="110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</row>
    <row r="53" spans="2:19">
      <c r="B53" s="110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</row>
    <row r="54" spans="2:19">
      <c r="B54" s="110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</row>
    <row r="55" spans="2:19">
      <c r="B55" s="110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</row>
    <row r="56" spans="2:19">
      <c r="B56" s="110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</row>
    <row r="57" spans="2:19">
      <c r="B57" s="110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</row>
    <row r="58" spans="2:19">
      <c r="B58" s="110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</row>
    <row r="59" spans="2:19">
      <c r="B59" s="110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</row>
    <row r="60" spans="2:19">
      <c r="B60" s="110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</row>
    <row r="61" spans="2:19">
      <c r="B61" s="110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</row>
    <row r="62" spans="2:19">
      <c r="B62" s="110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</row>
    <row r="63" spans="2:19">
      <c r="B63" s="110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</row>
    <row r="64" spans="2:19">
      <c r="B64" s="110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</row>
    <row r="65" spans="2:19">
      <c r="B65" s="110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</row>
    <row r="66" spans="2:19">
      <c r="B66" s="110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</row>
    <row r="67" spans="2:19">
      <c r="B67" s="110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</row>
    <row r="68" spans="2:19">
      <c r="B68" s="110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</row>
    <row r="69" spans="2:19"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</row>
    <row r="70" spans="2:19">
      <c r="B70" s="110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</row>
    <row r="71" spans="2:19">
      <c r="B71" s="110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</row>
    <row r="72" spans="2:19">
      <c r="B72" s="110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</row>
    <row r="73" spans="2:19">
      <c r="B73" s="110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</row>
    <row r="74" spans="2:19">
      <c r="B74" s="110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</row>
    <row r="75" spans="2:19">
      <c r="B75" s="110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</row>
    <row r="76" spans="2:19">
      <c r="B76" s="110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</row>
    <row r="77" spans="2:19">
      <c r="B77" s="110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</row>
    <row r="78" spans="2:19">
      <c r="B78" s="110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</row>
    <row r="79" spans="2:19">
      <c r="B79" s="110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</row>
    <row r="80" spans="2:19">
      <c r="B80" s="110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</row>
    <row r="81" spans="2:19">
      <c r="B81" s="110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</row>
    <row r="82" spans="2:19">
      <c r="B82" s="110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</row>
    <row r="83" spans="2:19">
      <c r="B83" s="110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</row>
    <row r="84" spans="2:19">
      <c r="B84" s="110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</row>
    <row r="85" spans="2:19">
      <c r="B85" s="110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</row>
    <row r="86" spans="2:19">
      <c r="B86" s="110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</row>
    <row r="87" spans="2:19">
      <c r="B87" s="110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</row>
    <row r="88" spans="2:19">
      <c r="B88" s="110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2:19">
      <c r="B89" s="110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2:19">
      <c r="B90" s="110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2:19">
      <c r="B91" s="110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2:19">
      <c r="B92" s="110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2:19">
      <c r="B93" s="110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2:19">
      <c r="B94" s="110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2:19">
      <c r="B95" s="110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2:19">
      <c r="B96" s="110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2:19">
      <c r="B97" s="110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2:19">
      <c r="B98" s="110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2:19">
      <c r="B99" s="110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2:19">
      <c r="B100" s="110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2:19">
      <c r="B101" s="110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2:19">
      <c r="B102" s="110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2:19">
      <c r="B103" s="110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2:19">
      <c r="B104" s="110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2:19">
      <c r="B105" s="110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2:19">
      <c r="B106" s="110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2:19">
      <c r="B107" s="110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2:19">
      <c r="B108" s="110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2:19">
      <c r="B109" s="110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2:19">
      <c r="B110" s="110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2:19">
      <c r="B111" s="110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2:19">
      <c r="B112" s="110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2:19">
      <c r="B113" s="110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2:19">
      <c r="B114" s="110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2:19">
      <c r="B115" s="110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2:19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2:19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2:19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2:19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2:19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2:19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2:19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2:19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2:19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2:19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2:19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2:19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2:19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2:19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2:19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2:19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2:19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2:19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2:19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2:19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2:19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2:19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2:19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2:19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2:19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2:19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2:19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2:19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2:19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2:19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2:19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2:19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2:19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2:19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2:19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2:19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2:19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2:19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2:19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2:19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2:19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2:19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2:19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2:19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2:19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2:19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2:19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2:19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2:19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2:19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2:19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2:19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2:19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2:19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2:19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2:19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2:19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2:19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2:19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2:19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2:19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2:19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2:19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2:19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2:19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2:19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2:19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2:19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2:19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2:19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2:19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2:19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2:19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2:19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2:19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2:19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2:19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2:19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2:19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2:19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2:19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2:19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2:19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2:19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2:19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2:19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2:19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2:19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2:19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2:19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2:19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2:19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2:19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2:19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2:19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2:19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2:19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2:19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2:19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2:19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2:19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2:19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2:19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2:19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2:19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2:19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2:19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2:19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2:19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2:19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2:19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2:19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2:19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2:19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2:19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2:19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2:19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2:19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2:19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2:19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2:19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2:19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2:19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2:19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2:19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2:19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2:19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2:19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  <row r="244" spans="2:19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</row>
    <row r="245" spans="2:19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</row>
    <row r="246" spans="2:19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</row>
    <row r="247" spans="2:19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</row>
    <row r="248" spans="2:19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</row>
    <row r="249" spans="2:19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</row>
    <row r="250" spans="2:19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</row>
    <row r="251" spans="2:19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</row>
    <row r="252" spans="2:19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</row>
    <row r="253" spans="2:19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</row>
    <row r="254" spans="2:19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</row>
    <row r="255" spans="2:19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</row>
    <row r="256" spans="2:19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</row>
    <row r="257" spans="2:19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</row>
    <row r="258" spans="2:19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</row>
    <row r="259" spans="2:19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</row>
    <row r="260" spans="2:19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</row>
    <row r="261" spans="2:19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</row>
    <row r="262" spans="2:19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</row>
    <row r="263" spans="2:19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</row>
    <row r="264" spans="2:19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</row>
    <row r="265" spans="2:19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</row>
    <row r="266" spans="2:19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</row>
    <row r="267" spans="2:19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</row>
    <row r="268" spans="2:19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</row>
    <row r="269" spans="2:19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</row>
    <row r="270" spans="2:19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</row>
    <row r="271" spans="2:19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</row>
    <row r="272" spans="2:19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</row>
    <row r="273" spans="2:19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</row>
    <row r="274" spans="2:19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</row>
    <row r="275" spans="2:19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</row>
    <row r="276" spans="2:19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</row>
    <row r="277" spans="2:19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</row>
    <row r="278" spans="2:19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</row>
    <row r="279" spans="2:19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</row>
    <row r="280" spans="2:19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</row>
    <row r="281" spans="2:19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</row>
    <row r="282" spans="2:19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</row>
    <row r="283" spans="2:19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</row>
    <row r="284" spans="2:19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</row>
    <row r="285" spans="2:19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</row>
    <row r="286" spans="2:19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</row>
    <row r="287" spans="2:19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</row>
    <row r="288" spans="2:19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</row>
    <row r="289" spans="2:19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</row>
    <row r="290" spans="2:19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</row>
    <row r="291" spans="2:19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</row>
    <row r="292" spans="2:19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</row>
    <row r="293" spans="2:19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</row>
    <row r="294" spans="2:19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</row>
    <row r="295" spans="2:19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</row>
    <row r="296" spans="2:19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</row>
    <row r="297" spans="2:19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</row>
    <row r="298" spans="2:19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</row>
    <row r="299" spans="2:19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</row>
    <row r="300" spans="2:19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</row>
    <row r="301" spans="2:19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</row>
    <row r="302" spans="2:19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</row>
    <row r="303" spans="2:19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</row>
    <row r="304" spans="2:19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</row>
    <row r="305" spans="2:19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</row>
    <row r="306" spans="2:19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</row>
    <row r="307" spans="2:19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</row>
    <row r="308" spans="2:19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</row>
    <row r="309" spans="2:19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</row>
    <row r="310" spans="2:19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</row>
    <row r="311" spans="2:19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</row>
    <row r="312" spans="2:19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</row>
    <row r="313" spans="2:19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</row>
    <row r="314" spans="2:19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</row>
    <row r="315" spans="2:19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</row>
    <row r="316" spans="2:19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</row>
    <row r="317" spans="2:19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</row>
    <row r="318" spans="2:19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</row>
    <row r="319" spans="2:19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</row>
    <row r="320" spans="2:19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</row>
    <row r="321" spans="2:19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</row>
    <row r="322" spans="2:19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</row>
    <row r="323" spans="2:19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</row>
    <row r="324" spans="2:19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</row>
    <row r="325" spans="2:19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</row>
    <row r="326" spans="2:19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</row>
    <row r="327" spans="2:19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</row>
    <row r="328" spans="2:19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</row>
    <row r="329" spans="2:19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</row>
    <row r="330" spans="2:19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</row>
    <row r="331" spans="2:19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</row>
    <row r="332" spans="2:19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</row>
    <row r="333" spans="2:19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</row>
    <row r="334" spans="2:19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</row>
    <row r="335" spans="2:19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</row>
    <row r="336" spans="2:19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</row>
    <row r="337" spans="2:19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</row>
    <row r="338" spans="2:19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2:19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2:19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2:19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2:19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2:19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2:19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2:19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2:19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2:19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2:19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2:19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2:19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2:19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2:19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2:19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2:19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2:19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2:19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2:19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2:19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2:19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2:19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2:19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2:19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2:19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2:19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2:19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</row>
    <row r="366" spans="2:19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</row>
    <row r="367" spans="2:19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</row>
    <row r="368" spans="2:19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</row>
    <row r="369" spans="2:19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</row>
    <row r="370" spans="2:19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</row>
    <row r="371" spans="2:19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</row>
    <row r="372" spans="2:19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</row>
    <row r="373" spans="2:19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</row>
    <row r="374" spans="2:19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</row>
    <row r="375" spans="2:19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</row>
    <row r="376" spans="2:19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</row>
    <row r="377" spans="2:19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</row>
    <row r="378" spans="2:19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</row>
    <row r="379" spans="2:19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</row>
    <row r="380" spans="2:19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</row>
    <row r="381" spans="2:19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</row>
    <row r="382" spans="2:19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</row>
    <row r="383" spans="2:19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</row>
    <row r="384" spans="2:19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</row>
    <row r="385" spans="2:19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</row>
    <row r="386" spans="2:19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</row>
    <row r="387" spans="2:19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</row>
    <row r="388" spans="2:19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</row>
    <row r="389" spans="2:19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</row>
    <row r="390" spans="2:19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</row>
    <row r="391" spans="2:19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</row>
    <row r="392" spans="2:19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</row>
    <row r="393" spans="2:19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</row>
    <row r="394" spans="2:19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</row>
    <row r="395" spans="2:19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</row>
    <row r="396" spans="2:19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</row>
    <row r="397" spans="2:19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</row>
    <row r="398" spans="2:19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</row>
    <row r="399" spans="2:19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</row>
    <row r="400" spans="2:19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</row>
    <row r="401" spans="2:19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</row>
    <row r="402" spans="2:19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</row>
    <row r="403" spans="2:19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</row>
    <row r="404" spans="2:19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</row>
    <row r="405" spans="2:19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</row>
    <row r="406" spans="2:19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</row>
    <row r="407" spans="2:19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</row>
    <row r="408" spans="2:19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</row>
    <row r="409" spans="2:19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</row>
    <row r="410" spans="2:19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</row>
    <row r="411" spans="2:19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</row>
    <row r="412" spans="2:19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</row>
    <row r="413" spans="2:19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</row>
    <row r="414" spans="2:19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</row>
    <row r="415" spans="2:19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</row>
    <row r="416" spans="2:19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</row>
    <row r="417" spans="2:19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</row>
    <row r="418" spans="2:19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</row>
    <row r="419" spans="2:19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</row>
    <row r="420" spans="2:19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</row>
    <row r="421" spans="2:19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</row>
    <row r="422" spans="2:19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</row>
    <row r="423" spans="2:19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</row>
    <row r="424" spans="2:19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</row>
    <row r="425" spans="2:19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</row>
    <row r="426" spans="2:19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</row>
    <row r="427" spans="2:19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</row>
    <row r="428" spans="2:19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</row>
    <row r="429" spans="2:19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</row>
    <row r="430" spans="2:19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</row>
    <row r="431" spans="2:19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</row>
    <row r="432" spans="2:19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</row>
    <row r="433" spans="2:19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</row>
    <row r="434" spans="2:19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</row>
    <row r="435" spans="2:19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</row>
    <row r="436" spans="2:19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</row>
    <row r="437" spans="2:19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</row>
    <row r="438" spans="2:19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</row>
    <row r="439" spans="2:19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</row>
    <row r="440" spans="2:19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</row>
    <row r="441" spans="2:19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</row>
    <row r="442" spans="2:19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</row>
    <row r="443" spans="2:19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</row>
    <row r="444" spans="2:19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</row>
    <row r="445" spans="2:19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</row>
    <row r="446" spans="2:19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</row>
    <row r="447" spans="2:19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</row>
    <row r="448" spans="2:19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</row>
    <row r="449" spans="2:19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</row>
    <row r="450" spans="2:19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</row>
    <row r="451" spans="2:19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</row>
    <row r="452" spans="2:19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</row>
    <row r="453" spans="2:19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</row>
    <row r="454" spans="2:19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</row>
    <row r="455" spans="2:19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</row>
    <row r="456" spans="2:19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</row>
    <row r="457" spans="2:19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</row>
    <row r="458" spans="2:19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</row>
    <row r="459" spans="2:19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</row>
    <row r="460" spans="2:19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</row>
    <row r="461" spans="2:19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</row>
    <row r="462" spans="2:19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</row>
    <row r="463" spans="2:19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</row>
    <row r="464" spans="2:19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</row>
    <row r="465" spans="2:19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</row>
    <row r="466" spans="2:19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</row>
    <row r="467" spans="2:19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</row>
    <row r="468" spans="2:19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</row>
    <row r="469" spans="2:19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</row>
    <row r="470" spans="2:19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</row>
    <row r="471" spans="2:19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</row>
    <row r="472" spans="2:19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</row>
    <row r="473" spans="2:19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</row>
    <row r="474" spans="2:19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</row>
    <row r="475" spans="2:19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</row>
    <row r="476" spans="2:19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</row>
    <row r="477" spans="2:19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</row>
    <row r="478" spans="2:19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</row>
    <row r="479" spans="2:19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</row>
    <row r="480" spans="2:19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</row>
    <row r="481" spans="2:19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</row>
    <row r="482" spans="2:19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</row>
    <row r="483" spans="2:19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</row>
    <row r="484" spans="2:19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</row>
    <row r="485" spans="2:19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</row>
    <row r="486" spans="2:19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</row>
    <row r="487" spans="2:19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</row>
    <row r="488" spans="2:19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</row>
    <row r="489" spans="2:19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</row>
    <row r="490" spans="2:19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</row>
    <row r="491" spans="2:19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</row>
    <row r="492" spans="2:19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</row>
    <row r="493" spans="2:19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</row>
    <row r="494" spans="2:19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</row>
    <row r="495" spans="2:19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</row>
    <row r="496" spans="2:19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</row>
    <row r="497" spans="2:19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</row>
    <row r="498" spans="2:19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</row>
    <row r="499" spans="2:19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</row>
    <row r="500" spans="2:19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</row>
    <row r="501" spans="2:19">
      <c r="B501" s="110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</row>
    <row r="502" spans="2:19">
      <c r="B502" s="110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</row>
    <row r="503" spans="2:19">
      <c r="B503" s="110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</row>
    <row r="504" spans="2:19">
      <c r="B504" s="110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</row>
    <row r="505" spans="2:19">
      <c r="B505" s="110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</row>
    <row r="506" spans="2:19">
      <c r="B506" s="110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</row>
    <row r="507" spans="2:19">
      <c r="B507" s="110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</row>
    <row r="508" spans="2:19">
      <c r="B508" s="110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</row>
    <row r="509" spans="2:19">
      <c r="B509" s="110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</row>
    <row r="510" spans="2:19">
      <c r="B510" s="110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</row>
    <row r="511" spans="2:19">
      <c r="B511" s="110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</row>
    <row r="512" spans="2:19">
      <c r="B512" s="110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</row>
    <row r="513" spans="2:19">
      <c r="B513" s="110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</row>
    <row r="514" spans="2:19">
      <c r="B514" s="110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</row>
    <row r="515" spans="2:19">
      <c r="B515" s="110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</row>
    <row r="516" spans="2:19">
      <c r="B516" s="110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</row>
    <row r="517" spans="2:19">
      <c r="B517" s="110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</row>
    <row r="518" spans="2:19">
      <c r="B518" s="110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</row>
    <row r="519" spans="2:19">
      <c r="B519" s="110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</row>
    <row r="520" spans="2:19">
      <c r="B520" s="110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</row>
    <row r="521" spans="2:19">
      <c r="B521" s="110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</row>
    <row r="522" spans="2:19">
      <c r="B522" s="110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</row>
    <row r="523" spans="2:19">
      <c r="B523" s="110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</row>
    <row r="524" spans="2:19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</row>
    <row r="525" spans="2:19">
      <c r="B525" s="110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</row>
    <row r="526" spans="2:19">
      <c r="B526" s="110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</row>
    <row r="527" spans="2:19">
      <c r="B527" s="110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</row>
    <row r="528" spans="2:19">
      <c r="B528" s="110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</row>
    <row r="529" spans="2:19">
      <c r="B529" s="110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</row>
    <row r="530" spans="2:19">
      <c r="B530" s="110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</row>
    <row r="531" spans="2:19">
      <c r="B531" s="110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</row>
    <row r="532" spans="2:19">
      <c r="B532" s="110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</row>
    <row r="533" spans="2:19">
      <c r="B533" s="110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</row>
    <row r="534" spans="2:19">
      <c r="B534" s="110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</row>
    <row r="535" spans="2:19">
      <c r="B535" s="110"/>
      <c r="C535" s="110"/>
      <c r="D535" s="110"/>
      <c r="E535" s="110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</row>
    <row r="536" spans="2:19">
      <c r="B536" s="110"/>
      <c r="C536" s="110"/>
      <c r="D536" s="110"/>
      <c r="E536" s="110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</row>
    <row r="537" spans="2:19">
      <c r="B537" s="110"/>
      <c r="C537" s="110"/>
      <c r="D537" s="110"/>
      <c r="E537" s="110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</row>
    <row r="538" spans="2:19">
      <c r="B538" s="119"/>
      <c r="C538" s="110"/>
      <c r="D538" s="110"/>
      <c r="E538" s="110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</row>
    <row r="539" spans="2:19">
      <c r="B539" s="119"/>
      <c r="C539" s="110"/>
      <c r="D539" s="110"/>
      <c r="E539" s="110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</row>
    <row r="540" spans="2:19">
      <c r="B540" s="120"/>
      <c r="C540" s="110"/>
      <c r="D540" s="110"/>
      <c r="E540" s="110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</row>
    <row r="541" spans="2:19">
      <c r="B541" s="110"/>
      <c r="C541" s="110"/>
      <c r="D541" s="110"/>
      <c r="E541" s="110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</row>
    <row r="542" spans="2:19">
      <c r="B542" s="110"/>
      <c r="C542" s="110"/>
      <c r="D542" s="110"/>
      <c r="E542" s="110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</row>
    <row r="543" spans="2:19">
      <c r="B543" s="110"/>
      <c r="C543" s="110"/>
      <c r="D543" s="110"/>
      <c r="E543" s="110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</row>
    <row r="544" spans="2:19">
      <c r="B544" s="110"/>
      <c r="C544" s="110"/>
      <c r="D544" s="110"/>
      <c r="E544" s="110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</row>
    <row r="545" spans="2:19">
      <c r="B545" s="110"/>
      <c r="C545" s="110"/>
      <c r="D545" s="110"/>
      <c r="E545" s="110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</row>
    <row r="546" spans="2:19">
      <c r="B546" s="110"/>
      <c r="C546" s="110"/>
      <c r="D546" s="110"/>
      <c r="E546" s="110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</row>
    <row r="547" spans="2:19">
      <c r="B547" s="110"/>
      <c r="C547" s="110"/>
      <c r="D547" s="110"/>
      <c r="E547" s="110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</row>
    <row r="548" spans="2:19">
      <c r="B548" s="110"/>
      <c r="C548" s="110"/>
      <c r="D548" s="110"/>
      <c r="E548" s="110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</row>
    <row r="549" spans="2:19">
      <c r="B549" s="110"/>
      <c r="C549" s="110"/>
      <c r="D549" s="110"/>
      <c r="E549" s="110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</row>
    <row r="550" spans="2:19">
      <c r="B550" s="110"/>
      <c r="C550" s="110"/>
      <c r="D550" s="110"/>
      <c r="E550" s="110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</row>
    <row r="551" spans="2:19">
      <c r="B551" s="110"/>
      <c r="C551" s="110"/>
      <c r="D551" s="110"/>
      <c r="E551" s="110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</row>
    <row r="552" spans="2:19">
      <c r="B552" s="110"/>
      <c r="C552" s="110"/>
      <c r="D552" s="110"/>
      <c r="E552" s="110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</row>
    <row r="553" spans="2:19">
      <c r="B553" s="110"/>
      <c r="C553" s="110"/>
      <c r="D553" s="110"/>
      <c r="E553" s="110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</row>
    <row r="554" spans="2:19">
      <c r="B554" s="110"/>
      <c r="C554" s="110"/>
      <c r="D554" s="110"/>
      <c r="E554" s="110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</row>
    <row r="555" spans="2:19">
      <c r="B555" s="110"/>
      <c r="C555" s="110"/>
      <c r="D555" s="110"/>
      <c r="E555" s="110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</row>
    <row r="556" spans="2:19">
      <c r="B556" s="110"/>
      <c r="C556" s="110"/>
      <c r="D556" s="110"/>
      <c r="E556" s="110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</row>
    <row r="557" spans="2:19">
      <c r="B557" s="110"/>
      <c r="C557" s="110"/>
      <c r="D557" s="110"/>
      <c r="E557" s="110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</row>
    <row r="558" spans="2:19">
      <c r="B558" s="110"/>
      <c r="C558" s="110"/>
      <c r="D558" s="110"/>
      <c r="E558" s="110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</row>
    <row r="559" spans="2:19">
      <c r="B559" s="110"/>
      <c r="C559" s="110"/>
      <c r="D559" s="110"/>
      <c r="E559" s="110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</row>
    <row r="560" spans="2:19">
      <c r="B560" s="110"/>
      <c r="C560" s="110"/>
      <c r="D560" s="110"/>
      <c r="E560" s="110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</row>
    <row r="561" spans="2:19">
      <c r="B561" s="110"/>
      <c r="C561" s="110"/>
      <c r="D561" s="110"/>
      <c r="E561" s="110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</row>
    <row r="562" spans="2:19">
      <c r="B562" s="110"/>
      <c r="C562" s="110"/>
      <c r="D562" s="110"/>
      <c r="E562" s="110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</row>
    <row r="563" spans="2:19">
      <c r="B563" s="110"/>
      <c r="C563" s="110"/>
      <c r="D563" s="110"/>
      <c r="E563" s="110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</row>
    <row r="564" spans="2:19">
      <c r="B564" s="110"/>
      <c r="C564" s="110"/>
      <c r="D564" s="110"/>
      <c r="E564" s="110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</row>
    <row r="565" spans="2:19">
      <c r="B565" s="110"/>
      <c r="C565" s="110"/>
      <c r="D565" s="110"/>
      <c r="E565" s="110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</row>
    <row r="566" spans="2:19">
      <c r="B566" s="110"/>
      <c r="C566" s="110"/>
      <c r="D566" s="110"/>
      <c r="E566" s="110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</row>
    <row r="567" spans="2:19">
      <c r="B567" s="110"/>
      <c r="C567" s="110"/>
      <c r="D567" s="110"/>
      <c r="E567" s="110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</row>
    <row r="568" spans="2:19">
      <c r="B568" s="110"/>
      <c r="C568" s="110"/>
      <c r="D568" s="110"/>
      <c r="E568" s="110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</row>
    <row r="569" spans="2:19">
      <c r="B569" s="110"/>
      <c r="C569" s="110"/>
      <c r="D569" s="110"/>
      <c r="E569" s="110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</row>
    <row r="570" spans="2:19">
      <c r="B570" s="110"/>
      <c r="C570" s="110"/>
      <c r="D570" s="110"/>
      <c r="E570" s="110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</row>
    <row r="571" spans="2:19">
      <c r="B571" s="110"/>
      <c r="C571" s="110"/>
      <c r="D571" s="110"/>
      <c r="E571" s="110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</row>
    <row r="572" spans="2:19">
      <c r="B572" s="110"/>
      <c r="C572" s="110"/>
      <c r="D572" s="110"/>
      <c r="E572" s="110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</row>
    <row r="573" spans="2:19">
      <c r="B573" s="110"/>
      <c r="C573" s="110"/>
      <c r="D573" s="110"/>
      <c r="E573" s="110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</row>
    <row r="574" spans="2:19">
      <c r="B574" s="110"/>
      <c r="C574" s="110"/>
      <c r="D574" s="110"/>
      <c r="E574" s="110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</row>
    <row r="575" spans="2:19">
      <c r="B575" s="110"/>
      <c r="C575" s="110"/>
      <c r="D575" s="110"/>
      <c r="E575" s="110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</row>
    <row r="576" spans="2:19">
      <c r="B576" s="110"/>
      <c r="C576" s="110"/>
      <c r="D576" s="110"/>
      <c r="E576" s="110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</row>
    <row r="577" spans="2:19">
      <c r="B577" s="110"/>
      <c r="C577" s="110"/>
      <c r="D577" s="110"/>
      <c r="E577" s="110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</row>
    <row r="578" spans="2:19">
      <c r="B578" s="110"/>
      <c r="C578" s="110"/>
      <c r="D578" s="110"/>
      <c r="E578" s="110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</row>
    <row r="579" spans="2:19">
      <c r="B579" s="110"/>
      <c r="C579" s="110"/>
      <c r="D579" s="110"/>
      <c r="E579" s="110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</row>
    <row r="580" spans="2:19">
      <c r="B580" s="110"/>
      <c r="C580" s="110"/>
      <c r="D580" s="110"/>
      <c r="E580" s="110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</row>
    <row r="581" spans="2:19">
      <c r="B581" s="110"/>
      <c r="C581" s="110"/>
      <c r="D581" s="110"/>
      <c r="E581" s="110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</row>
    <row r="582" spans="2:19">
      <c r="B582" s="110"/>
      <c r="C582" s="110"/>
      <c r="D582" s="110"/>
      <c r="E582" s="110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</row>
    <row r="583" spans="2:19">
      <c r="B583" s="110"/>
      <c r="C583" s="110"/>
      <c r="D583" s="110"/>
      <c r="E583" s="110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</row>
    <row r="584" spans="2:19">
      <c r="B584" s="110"/>
      <c r="C584" s="110"/>
      <c r="D584" s="110"/>
      <c r="E584" s="110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</row>
    <row r="585" spans="2:19">
      <c r="B585" s="110"/>
      <c r="C585" s="110"/>
      <c r="D585" s="110"/>
      <c r="E585" s="110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</row>
    <row r="586" spans="2:19">
      <c r="B586" s="110"/>
      <c r="C586" s="110"/>
      <c r="D586" s="110"/>
      <c r="E586" s="110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</row>
    <row r="587" spans="2:19">
      <c r="B587" s="110"/>
      <c r="C587" s="110"/>
      <c r="D587" s="110"/>
      <c r="E587" s="110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</row>
    <row r="588" spans="2:19">
      <c r="B588" s="110"/>
      <c r="C588" s="110"/>
      <c r="D588" s="110"/>
      <c r="E588" s="110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</row>
    <row r="589" spans="2:19">
      <c r="B589" s="110"/>
      <c r="C589" s="110"/>
      <c r="D589" s="110"/>
      <c r="E589" s="110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</row>
    <row r="590" spans="2:19">
      <c r="B590" s="110"/>
      <c r="C590" s="110"/>
      <c r="D590" s="110"/>
      <c r="E590" s="110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</row>
    <row r="591" spans="2:19">
      <c r="B591" s="110"/>
      <c r="C591" s="110"/>
      <c r="D591" s="110"/>
      <c r="E591" s="110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</row>
    <row r="592" spans="2:19">
      <c r="B592" s="110"/>
      <c r="C592" s="110"/>
      <c r="D592" s="110"/>
      <c r="E592" s="110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</row>
    <row r="593" spans="2:19">
      <c r="B593" s="110"/>
      <c r="C593" s="110"/>
      <c r="D593" s="110"/>
      <c r="E593" s="110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</row>
    <row r="594" spans="2:19">
      <c r="B594" s="110"/>
      <c r="C594" s="110"/>
      <c r="D594" s="110"/>
      <c r="E594" s="110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</row>
    <row r="595" spans="2:19">
      <c r="B595" s="110"/>
      <c r="C595" s="110"/>
      <c r="D595" s="110"/>
      <c r="E595" s="110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</row>
    <row r="596" spans="2:19">
      <c r="B596" s="110"/>
      <c r="C596" s="110"/>
      <c r="D596" s="110"/>
      <c r="E596" s="110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</row>
    <row r="597" spans="2:19">
      <c r="B597" s="110"/>
      <c r="C597" s="110"/>
      <c r="D597" s="110"/>
      <c r="E597" s="110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</row>
    <row r="598" spans="2:19">
      <c r="B598" s="110"/>
      <c r="C598" s="110"/>
      <c r="D598" s="110"/>
      <c r="E598" s="110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</row>
    <row r="599" spans="2:19">
      <c r="B599" s="110"/>
      <c r="C599" s="110"/>
      <c r="D599" s="110"/>
      <c r="E599" s="110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</row>
    <row r="600" spans="2:19">
      <c r="B600" s="110"/>
      <c r="C600" s="110"/>
      <c r="D600" s="110"/>
      <c r="E600" s="110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</row>
    <row r="601" spans="2:19">
      <c r="B601" s="110"/>
      <c r="C601" s="110"/>
      <c r="D601" s="110"/>
      <c r="E601" s="110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</row>
    <row r="602" spans="2:19">
      <c r="B602" s="110"/>
      <c r="C602" s="110"/>
      <c r="D602" s="110"/>
      <c r="E602" s="110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</row>
    <row r="603" spans="2:19">
      <c r="B603" s="110"/>
      <c r="C603" s="110"/>
      <c r="D603" s="110"/>
      <c r="E603" s="110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</row>
    <row r="604" spans="2:19">
      <c r="B604" s="110"/>
      <c r="C604" s="110"/>
      <c r="D604" s="110"/>
      <c r="E604" s="110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</row>
    <row r="605" spans="2:19">
      <c r="B605" s="110"/>
      <c r="C605" s="110"/>
      <c r="D605" s="110"/>
      <c r="E605" s="110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</row>
    <row r="606" spans="2:19">
      <c r="B606" s="110"/>
      <c r="C606" s="110"/>
      <c r="D606" s="110"/>
      <c r="E606" s="110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</row>
    <row r="607" spans="2:19">
      <c r="B607" s="110"/>
      <c r="C607" s="110"/>
      <c r="D607" s="110"/>
      <c r="E607" s="110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</row>
    <row r="608" spans="2:19">
      <c r="B608" s="110"/>
      <c r="C608" s="110"/>
      <c r="D608" s="110"/>
      <c r="E608" s="110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</row>
    <row r="609" spans="2:19">
      <c r="B609" s="110"/>
      <c r="C609" s="110"/>
      <c r="D609" s="110"/>
      <c r="E609" s="110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</row>
    <row r="610" spans="2:19">
      <c r="B610" s="110"/>
      <c r="C610" s="110"/>
      <c r="D610" s="110"/>
      <c r="E610" s="110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</row>
    <row r="611" spans="2:19">
      <c r="B611" s="110"/>
      <c r="C611" s="110"/>
      <c r="D611" s="110"/>
      <c r="E611" s="110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</row>
    <row r="612" spans="2:19">
      <c r="B612" s="110"/>
      <c r="C612" s="110"/>
      <c r="D612" s="110"/>
      <c r="E612" s="110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</row>
    <row r="613" spans="2:19">
      <c r="B613" s="110"/>
      <c r="C613" s="110"/>
      <c r="D613" s="110"/>
      <c r="E613" s="110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</row>
    <row r="614" spans="2:19">
      <c r="B614" s="110"/>
      <c r="C614" s="110"/>
      <c r="D614" s="110"/>
      <c r="E614" s="110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</row>
    <row r="615" spans="2:19">
      <c r="B615" s="110"/>
      <c r="C615" s="110"/>
      <c r="D615" s="110"/>
      <c r="E615" s="110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</row>
    <row r="616" spans="2:19">
      <c r="B616" s="110"/>
      <c r="C616" s="110"/>
      <c r="D616" s="110"/>
      <c r="E616" s="110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</row>
    <row r="617" spans="2:19">
      <c r="B617" s="110"/>
      <c r="C617" s="110"/>
      <c r="D617" s="110"/>
      <c r="E617" s="110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</row>
    <row r="618" spans="2:19">
      <c r="B618" s="110"/>
      <c r="C618" s="110"/>
      <c r="D618" s="110"/>
      <c r="E618" s="110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</row>
    <row r="619" spans="2:19">
      <c r="B619" s="110"/>
      <c r="C619" s="110"/>
      <c r="D619" s="110"/>
      <c r="E619" s="110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</row>
    <row r="620" spans="2:19">
      <c r="B620" s="110"/>
      <c r="C620" s="110"/>
      <c r="D620" s="110"/>
      <c r="E620" s="110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</row>
    <row r="621" spans="2:19">
      <c r="B621" s="110"/>
      <c r="C621" s="110"/>
      <c r="D621" s="110"/>
      <c r="E621" s="110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</row>
    <row r="622" spans="2:19">
      <c r="B622" s="110"/>
      <c r="C622" s="110"/>
      <c r="D622" s="110"/>
      <c r="E622" s="110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</row>
    <row r="623" spans="2:19">
      <c r="B623" s="110"/>
      <c r="C623" s="110"/>
      <c r="D623" s="110"/>
      <c r="E623" s="110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</row>
    <row r="624" spans="2:19">
      <c r="B624" s="110"/>
      <c r="C624" s="110"/>
      <c r="D624" s="110"/>
      <c r="E624" s="110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</row>
    <row r="625" spans="2:19">
      <c r="B625" s="110"/>
      <c r="C625" s="110"/>
      <c r="D625" s="110"/>
      <c r="E625" s="110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</row>
    <row r="626" spans="2:19">
      <c r="B626" s="110"/>
      <c r="C626" s="110"/>
      <c r="D626" s="110"/>
      <c r="E626" s="110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</row>
    <row r="627" spans="2:19">
      <c r="B627" s="110"/>
      <c r="C627" s="110"/>
      <c r="D627" s="110"/>
      <c r="E627" s="110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</row>
    <row r="628" spans="2:19">
      <c r="B628" s="110"/>
      <c r="C628" s="110"/>
      <c r="D628" s="110"/>
      <c r="E628" s="110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</row>
    <row r="629" spans="2:19">
      <c r="B629" s="110"/>
      <c r="C629" s="110"/>
      <c r="D629" s="110"/>
      <c r="E629" s="110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</row>
    <row r="630" spans="2:19">
      <c r="B630" s="110"/>
      <c r="C630" s="110"/>
      <c r="D630" s="110"/>
      <c r="E630" s="110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</row>
    <row r="631" spans="2:19">
      <c r="B631" s="110"/>
      <c r="C631" s="110"/>
      <c r="D631" s="110"/>
      <c r="E631" s="110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  <c r="S631" s="111"/>
    </row>
    <row r="632" spans="2:19">
      <c r="B632" s="110"/>
      <c r="C632" s="110"/>
      <c r="D632" s="110"/>
      <c r="E632" s="110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</row>
    <row r="633" spans="2:19">
      <c r="B633" s="110"/>
      <c r="C633" s="110"/>
      <c r="D633" s="110"/>
      <c r="E633" s="110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</row>
    <row r="634" spans="2:19">
      <c r="B634" s="110"/>
      <c r="C634" s="110"/>
      <c r="D634" s="110"/>
      <c r="E634" s="110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</row>
    <row r="635" spans="2:19">
      <c r="B635" s="110"/>
      <c r="C635" s="110"/>
      <c r="D635" s="110"/>
      <c r="E635" s="110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</row>
    <row r="636" spans="2:19">
      <c r="B636" s="110"/>
      <c r="C636" s="110"/>
      <c r="D636" s="110"/>
      <c r="E636" s="110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</row>
    <row r="637" spans="2:19">
      <c r="B637" s="110"/>
      <c r="C637" s="110"/>
      <c r="D637" s="110"/>
      <c r="E637" s="110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</row>
    <row r="638" spans="2:19">
      <c r="B638" s="110"/>
      <c r="C638" s="110"/>
      <c r="D638" s="110"/>
      <c r="E638" s="110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</row>
    <row r="639" spans="2:19">
      <c r="B639" s="110"/>
      <c r="C639" s="110"/>
      <c r="D639" s="110"/>
      <c r="E639" s="110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  <c r="S639" s="111"/>
    </row>
    <row r="640" spans="2:19">
      <c r="B640" s="110"/>
      <c r="C640" s="110"/>
      <c r="D640" s="110"/>
      <c r="E640" s="110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  <c r="S640" s="111"/>
    </row>
    <row r="641" spans="2:19">
      <c r="B641" s="110"/>
      <c r="C641" s="110"/>
      <c r="D641" s="110"/>
      <c r="E641" s="110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</row>
    <row r="642" spans="2:19">
      <c r="B642" s="110"/>
      <c r="C642" s="110"/>
      <c r="D642" s="110"/>
      <c r="E642" s="110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  <c r="S642" s="111"/>
    </row>
    <row r="643" spans="2:19">
      <c r="B643" s="110"/>
      <c r="C643" s="110"/>
      <c r="D643" s="110"/>
      <c r="E643" s="110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  <c r="S643" s="111"/>
    </row>
    <row r="644" spans="2:19">
      <c r="B644" s="110"/>
      <c r="C644" s="110"/>
      <c r="D644" s="110"/>
      <c r="E644" s="110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  <c r="S644" s="111"/>
    </row>
    <row r="645" spans="2:19">
      <c r="B645" s="110"/>
      <c r="C645" s="110"/>
      <c r="D645" s="110"/>
      <c r="E645" s="110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  <c r="S645" s="111"/>
    </row>
    <row r="646" spans="2:19">
      <c r="B646" s="110"/>
      <c r="C646" s="110"/>
      <c r="D646" s="110"/>
      <c r="E646" s="110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  <c r="S646" s="111"/>
    </row>
    <row r="647" spans="2:19">
      <c r="B647" s="110"/>
      <c r="C647" s="110"/>
      <c r="D647" s="110"/>
      <c r="E647" s="110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  <c r="S647" s="111"/>
    </row>
    <row r="648" spans="2:19">
      <c r="B648" s="110"/>
      <c r="C648" s="110"/>
      <c r="D648" s="110"/>
      <c r="E648" s="110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  <c r="S648" s="111"/>
    </row>
    <row r="649" spans="2:19">
      <c r="B649" s="110"/>
      <c r="C649" s="110"/>
      <c r="D649" s="110"/>
      <c r="E649" s="110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  <c r="S649" s="111"/>
    </row>
    <row r="650" spans="2:19">
      <c r="B650" s="110"/>
      <c r="C650" s="110"/>
      <c r="D650" s="110"/>
      <c r="E650" s="110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</row>
    <row r="651" spans="2:19">
      <c r="B651" s="110"/>
      <c r="C651" s="110"/>
      <c r="D651" s="110"/>
      <c r="E651" s="110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  <c r="S651" s="111"/>
    </row>
    <row r="652" spans="2:19">
      <c r="B652" s="110"/>
      <c r="C652" s="110"/>
      <c r="D652" s="110"/>
      <c r="E652" s="110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  <c r="S652" s="111"/>
    </row>
    <row r="653" spans="2:19">
      <c r="B653" s="110"/>
      <c r="C653" s="110"/>
      <c r="D653" s="110"/>
      <c r="E653" s="110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  <c r="S653" s="111"/>
    </row>
    <row r="654" spans="2:19">
      <c r="B654" s="110"/>
      <c r="C654" s="110"/>
      <c r="D654" s="110"/>
      <c r="E654" s="110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  <c r="S654" s="111"/>
    </row>
    <row r="655" spans="2:19">
      <c r="B655" s="110"/>
      <c r="C655" s="110"/>
      <c r="D655" s="110"/>
      <c r="E655" s="110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  <c r="S655" s="111"/>
    </row>
    <row r="656" spans="2:19">
      <c r="B656" s="110"/>
      <c r="C656" s="110"/>
      <c r="D656" s="110"/>
      <c r="E656" s="110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  <c r="S656" s="111"/>
    </row>
    <row r="657" spans="2:19">
      <c r="B657" s="110"/>
      <c r="C657" s="110"/>
      <c r="D657" s="110"/>
      <c r="E657" s="110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</row>
    <row r="658" spans="2:19">
      <c r="B658" s="110"/>
      <c r="C658" s="110"/>
      <c r="D658" s="110"/>
      <c r="E658" s="110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  <c r="S658" s="111"/>
    </row>
    <row r="659" spans="2:19">
      <c r="B659" s="110"/>
      <c r="C659" s="110"/>
      <c r="D659" s="110"/>
      <c r="E659" s="110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</row>
    <row r="660" spans="2:19">
      <c r="B660" s="110"/>
      <c r="C660" s="110"/>
      <c r="D660" s="110"/>
      <c r="E660" s="110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  <c r="S660" s="111"/>
    </row>
    <row r="661" spans="2:19">
      <c r="B661" s="110"/>
      <c r="C661" s="110"/>
      <c r="D661" s="110"/>
      <c r="E661" s="110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  <c r="S661" s="111"/>
    </row>
    <row r="662" spans="2:19">
      <c r="B662" s="110"/>
      <c r="C662" s="110"/>
      <c r="D662" s="110"/>
      <c r="E662" s="110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  <c r="S662" s="111"/>
    </row>
    <row r="663" spans="2:19">
      <c r="B663" s="110"/>
      <c r="C663" s="110"/>
      <c r="D663" s="110"/>
      <c r="E663" s="110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  <c r="S663" s="111"/>
    </row>
    <row r="664" spans="2:19">
      <c r="B664" s="110"/>
      <c r="C664" s="110"/>
      <c r="D664" s="110"/>
      <c r="E664" s="110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  <c r="S664" s="111"/>
    </row>
    <row r="665" spans="2:19">
      <c r="B665" s="110"/>
      <c r="C665" s="110"/>
      <c r="D665" s="110"/>
      <c r="E665" s="110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  <c r="S665" s="111"/>
    </row>
    <row r="666" spans="2:19">
      <c r="B666" s="110"/>
      <c r="C666" s="110"/>
      <c r="D666" s="110"/>
      <c r="E666" s="110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  <c r="S666" s="111"/>
    </row>
    <row r="667" spans="2:19">
      <c r="B667" s="110"/>
      <c r="C667" s="110"/>
      <c r="D667" s="110"/>
      <c r="E667" s="110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  <c r="S667" s="111"/>
    </row>
    <row r="668" spans="2:19">
      <c r="B668" s="110"/>
      <c r="C668" s="110"/>
      <c r="D668" s="110"/>
      <c r="E668" s="110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</row>
  </sheetData>
  <sheetProtection sheet="1" objects="1" scenarios="1"/>
  <sortState xmlns:xlrd2="http://schemas.microsoft.com/office/spreadsheetml/2017/richdata2" ref="B23:S29">
    <sortCondition ref="B23:B29"/>
  </sortState>
  <mergeCells count="2">
    <mergeCell ref="B6:S6"/>
    <mergeCell ref="B7:S7"/>
  </mergeCells>
  <phoneticPr fontId="3" type="noConversion"/>
  <conditionalFormatting sqref="B12:B37">
    <cfRule type="cellIs" dxfId="6" priority="1" operator="equal">
      <formula>"NR3"</formula>
    </cfRule>
  </conditionalFormatting>
  <dataValidations count="1">
    <dataValidation allowBlank="1" showInputMessage="1" showErrorMessage="1" sqref="C5:C29 A1:B32 D1:XFD29 C30:XFD32 A33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3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49.28515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9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855468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134</v>
      </c>
      <c r="C1" s="67" t="s" vm="1">
        <v>206</v>
      </c>
    </row>
    <row r="2" spans="2:49">
      <c r="B2" s="46" t="s">
        <v>133</v>
      </c>
      <c r="C2" s="67" t="s">
        <v>207</v>
      </c>
    </row>
    <row r="3" spans="2:49">
      <c r="B3" s="46" t="s">
        <v>135</v>
      </c>
      <c r="C3" s="67" t="s">
        <v>208</v>
      </c>
    </row>
    <row r="4" spans="2:49">
      <c r="B4" s="46" t="s">
        <v>136</v>
      </c>
      <c r="C4" s="67">
        <v>2144</v>
      </c>
    </row>
    <row r="6" spans="2:49" ht="26.25" customHeight="1">
      <c r="B6" s="140" t="s">
        <v>159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2"/>
    </row>
    <row r="7" spans="2:49" ht="26.25" customHeight="1">
      <c r="B7" s="140" t="s">
        <v>84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2"/>
    </row>
    <row r="8" spans="2:49" s="3" customFormat="1" ht="78.75">
      <c r="B8" s="21" t="s">
        <v>108</v>
      </c>
      <c r="C8" s="29" t="s">
        <v>42</v>
      </c>
      <c r="D8" s="29" t="s">
        <v>110</v>
      </c>
      <c r="E8" s="29" t="s">
        <v>109</v>
      </c>
      <c r="F8" s="29" t="s">
        <v>60</v>
      </c>
      <c r="G8" s="29" t="s">
        <v>95</v>
      </c>
      <c r="H8" s="29" t="s">
        <v>184</v>
      </c>
      <c r="I8" s="29" t="s">
        <v>183</v>
      </c>
      <c r="J8" s="29" t="s">
        <v>103</v>
      </c>
      <c r="K8" s="29" t="s">
        <v>53</v>
      </c>
      <c r="L8" s="29" t="s">
        <v>137</v>
      </c>
      <c r="M8" s="30" t="s">
        <v>139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191</v>
      </c>
      <c r="I9" s="31"/>
      <c r="J9" s="31" t="s">
        <v>187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14" t="s">
        <v>28</v>
      </c>
      <c r="C11" s="73"/>
      <c r="D11" s="73"/>
      <c r="E11" s="73"/>
      <c r="F11" s="73"/>
      <c r="G11" s="73"/>
      <c r="H11" s="83"/>
      <c r="I11" s="83"/>
      <c r="J11" s="115">
        <v>0</v>
      </c>
      <c r="K11" s="73"/>
      <c r="L11" s="116">
        <v>0</v>
      </c>
      <c r="M11" s="116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49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49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2:49">
      <c r="B15" s="117" t="s">
        <v>199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2:49">
      <c r="B16" s="117" t="s">
        <v>104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>
      <c r="B17" s="117" t="s">
        <v>182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>
      <c r="B18" s="117" t="s">
        <v>190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2:13">
      <c r="B112" s="110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</row>
    <row r="113" spans="2:13">
      <c r="B113" s="110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</row>
    <row r="114" spans="2:13">
      <c r="B114" s="110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</row>
    <row r="115" spans="2:13">
      <c r="B115" s="110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</row>
    <row r="116" spans="2:13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</row>
    <row r="117" spans="2:13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</row>
    <row r="118" spans="2:13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</row>
    <row r="119" spans="2:13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</row>
    <row r="120" spans="2:13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</row>
    <row r="121" spans="2:13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</row>
    <row r="122" spans="2:13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</row>
    <row r="123" spans="2:13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</row>
    <row r="124" spans="2:13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</row>
    <row r="125" spans="2:13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</row>
    <row r="126" spans="2:13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</row>
    <row r="127" spans="2:13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</row>
    <row r="128" spans="2:13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</row>
    <row r="129" spans="2:13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</row>
    <row r="130" spans="2:13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</row>
    <row r="131" spans="2:13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</row>
    <row r="132" spans="2:13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</row>
    <row r="133" spans="2:13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</row>
    <row r="134" spans="2:13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</row>
    <row r="135" spans="2:13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</row>
    <row r="136" spans="2:13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</row>
    <row r="137" spans="2:13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</row>
    <row r="138" spans="2:13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</row>
    <row r="139" spans="2:13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</row>
    <row r="140" spans="2:13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</row>
    <row r="141" spans="2:13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</row>
    <row r="142" spans="2:13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</row>
    <row r="143" spans="2:13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</row>
    <row r="144" spans="2:13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</row>
    <row r="145" spans="2:13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</row>
    <row r="146" spans="2:13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</row>
    <row r="147" spans="2:13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</row>
    <row r="148" spans="2:13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</row>
    <row r="149" spans="2:13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</row>
    <row r="150" spans="2:13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</row>
    <row r="151" spans="2:13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</row>
    <row r="152" spans="2:13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</row>
    <row r="153" spans="2:13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</row>
    <row r="154" spans="2:13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</row>
    <row r="155" spans="2:13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</row>
    <row r="156" spans="2:13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</row>
    <row r="157" spans="2:13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</row>
    <row r="158" spans="2:13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</row>
    <row r="159" spans="2:13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</row>
    <row r="160" spans="2:13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</row>
    <row r="161" spans="2:13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</row>
    <row r="162" spans="2:13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</row>
    <row r="163" spans="2:13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</row>
    <row r="164" spans="2:13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</row>
    <row r="165" spans="2:13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</row>
    <row r="166" spans="2:13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</row>
    <row r="167" spans="2:13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</row>
    <row r="168" spans="2:13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</row>
    <row r="169" spans="2:13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</row>
    <row r="170" spans="2:13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</row>
    <row r="171" spans="2:13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</row>
    <row r="172" spans="2:13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</row>
    <row r="173" spans="2:13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</row>
    <row r="174" spans="2:13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</row>
    <row r="175" spans="2:13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</row>
    <row r="176" spans="2:13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</row>
    <row r="177" spans="2:13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</row>
    <row r="178" spans="2:13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</row>
    <row r="179" spans="2:13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</row>
    <row r="180" spans="2:13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</row>
    <row r="181" spans="2:13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</row>
    <row r="182" spans="2:13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</row>
    <row r="183" spans="2:13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</row>
    <row r="184" spans="2:13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</row>
    <row r="185" spans="2:13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</row>
    <row r="186" spans="2:13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</row>
    <row r="187" spans="2:13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</row>
    <row r="188" spans="2:13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</row>
    <row r="189" spans="2:13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</row>
    <row r="190" spans="2:13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</row>
    <row r="191" spans="2:13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</row>
    <row r="192" spans="2:13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</row>
    <row r="193" spans="2:13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</row>
    <row r="194" spans="2:13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</row>
    <row r="195" spans="2:13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</row>
    <row r="196" spans="2:13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</row>
    <row r="197" spans="2:13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</row>
    <row r="198" spans="2:13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</row>
    <row r="199" spans="2:13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</row>
    <row r="200" spans="2:13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</row>
    <row r="201" spans="2:13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</row>
    <row r="202" spans="2:13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</row>
    <row r="203" spans="2:13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</row>
    <row r="204" spans="2:13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</row>
    <row r="205" spans="2:13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</row>
    <row r="206" spans="2:13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</row>
    <row r="207" spans="2:13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</row>
    <row r="208" spans="2:13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</row>
    <row r="209" spans="2:13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</row>
    <row r="210" spans="2:13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</row>
    <row r="211" spans="2:13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</row>
    <row r="212" spans="2:13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</row>
    <row r="213" spans="2:13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</row>
    <row r="214" spans="2:13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</row>
    <row r="215" spans="2:13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</row>
    <row r="216" spans="2:13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</row>
    <row r="217" spans="2:13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</row>
    <row r="218" spans="2:13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</row>
    <row r="219" spans="2:13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</row>
    <row r="220" spans="2:13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</row>
    <row r="221" spans="2:13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</row>
    <row r="222" spans="2:13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</row>
    <row r="223" spans="2:13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</row>
    <row r="224" spans="2:13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</row>
    <row r="225" spans="2:13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</row>
    <row r="226" spans="2:13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</row>
    <row r="227" spans="2:13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</row>
    <row r="228" spans="2:13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</row>
    <row r="229" spans="2:13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</row>
    <row r="230" spans="2:13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</row>
    <row r="231" spans="2:13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</row>
    <row r="232" spans="2:13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</row>
    <row r="233" spans="2:13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</row>
    <row r="234" spans="2:13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</row>
    <row r="235" spans="2:13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</row>
    <row r="236" spans="2:13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</row>
    <row r="237" spans="2:13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</row>
    <row r="238" spans="2:13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</row>
    <row r="239" spans="2:13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</row>
    <row r="240" spans="2:13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</row>
    <row r="241" spans="2:13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</row>
    <row r="242" spans="2:13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</row>
    <row r="243" spans="2:13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</row>
    <row r="244" spans="2:13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</row>
    <row r="245" spans="2:13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</row>
    <row r="246" spans="2:13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</row>
    <row r="247" spans="2:13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</row>
    <row r="248" spans="2:13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</row>
    <row r="249" spans="2:13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</row>
    <row r="250" spans="2:13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</row>
    <row r="251" spans="2:13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</row>
    <row r="252" spans="2:13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</row>
    <row r="253" spans="2:13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</row>
    <row r="254" spans="2:13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</row>
    <row r="255" spans="2:13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</row>
    <row r="256" spans="2:13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</row>
    <row r="257" spans="2:13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</row>
    <row r="258" spans="2:13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</row>
    <row r="259" spans="2:13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</row>
    <row r="260" spans="2:13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</row>
    <row r="261" spans="2:13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</row>
    <row r="262" spans="2:13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</row>
    <row r="263" spans="2:13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</row>
    <row r="264" spans="2:13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</row>
    <row r="265" spans="2:13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</row>
    <row r="266" spans="2:13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</row>
    <row r="267" spans="2:13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</row>
    <row r="268" spans="2:13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</row>
    <row r="269" spans="2:13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</row>
    <row r="270" spans="2:13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</row>
    <row r="271" spans="2:13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</row>
    <row r="272" spans="2:13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</row>
    <row r="273" spans="2:13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</row>
    <row r="274" spans="2:13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</row>
    <row r="275" spans="2:13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</row>
    <row r="276" spans="2:13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</row>
    <row r="277" spans="2:13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</row>
    <row r="278" spans="2:13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</row>
    <row r="279" spans="2:13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</row>
    <row r="280" spans="2:13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</row>
    <row r="281" spans="2:13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</row>
    <row r="282" spans="2:13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</row>
    <row r="283" spans="2:13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</row>
    <row r="284" spans="2:13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</row>
    <row r="285" spans="2:13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</row>
    <row r="286" spans="2:13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</row>
    <row r="287" spans="2:13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</row>
    <row r="288" spans="2:13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</row>
    <row r="289" spans="2:13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</row>
    <row r="290" spans="2:13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</row>
    <row r="291" spans="2:13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</row>
    <row r="292" spans="2:13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</row>
    <row r="293" spans="2:13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</row>
    <row r="294" spans="2:13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</row>
    <row r="295" spans="2:13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</row>
    <row r="296" spans="2:13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</row>
    <row r="297" spans="2:13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</row>
    <row r="298" spans="2:13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</row>
    <row r="299" spans="2:13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</row>
    <row r="300" spans="2:13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</row>
    <row r="301" spans="2:13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</row>
    <row r="302" spans="2:13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3"/>
      <c r="C403" s="1"/>
      <c r="D403" s="1"/>
      <c r="E403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9.28515625" style="2" bestFit="1" customWidth="1"/>
    <col min="4" max="4" width="12.28515625" style="1" bestFit="1" customWidth="1"/>
    <col min="5" max="5" width="11.28515625" style="1" bestFit="1" customWidth="1"/>
    <col min="6" max="6" width="10.140625" style="1" bestFit="1" customWidth="1"/>
    <col min="7" max="7" width="7.28515625" style="1" bestFit="1" customWidth="1"/>
    <col min="8" max="8" width="8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134</v>
      </c>
      <c r="C1" s="67" t="s" vm="1">
        <v>206</v>
      </c>
    </row>
    <row r="2" spans="2:11">
      <c r="B2" s="46" t="s">
        <v>133</v>
      </c>
      <c r="C2" s="67" t="s">
        <v>207</v>
      </c>
    </row>
    <row r="3" spans="2:11">
      <c r="B3" s="46" t="s">
        <v>135</v>
      </c>
      <c r="C3" s="67" t="s">
        <v>208</v>
      </c>
    </row>
    <row r="4" spans="2:11">
      <c r="B4" s="46" t="s">
        <v>136</v>
      </c>
      <c r="C4" s="67">
        <v>2144</v>
      </c>
    </row>
    <row r="6" spans="2:11" ht="26.25" customHeight="1">
      <c r="B6" s="140" t="s">
        <v>159</v>
      </c>
      <c r="C6" s="141"/>
      <c r="D6" s="141"/>
      <c r="E6" s="141"/>
      <c r="F6" s="141"/>
      <c r="G6" s="141"/>
      <c r="H6" s="141"/>
      <c r="I6" s="141"/>
      <c r="J6" s="141"/>
      <c r="K6" s="142"/>
    </row>
    <row r="7" spans="2:11" ht="26.25" customHeight="1">
      <c r="B7" s="140" t="s">
        <v>90</v>
      </c>
      <c r="C7" s="141"/>
      <c r="D7" s="141"/>
      <c r="E7" s="141"/>
      <c r="F7" s="141"/>
      <c r="G7" s="141"/>
      <c r="H7" s="141"/>
      <c r="I7" s="141"/>
      <c r="J7" s="141"/>
      <c r="K7" s="142"/>
    </row>
    <row r="8" spans="2:11" s="3" customFormat="1" ht="78.75">
      <c r="B8" s="21" t="s">
        <v>108</v>
      </c>
      <c r="C8" s="29" t="s">
        <v>42</v>
      </c>
      <c r="D8" s="29" t="s">
        <v>95</v>
      </c>
      <c r="E8" s="29" t="s">
        <v>96</v>
      </c>
      <c r="F8" s="29" t="s">
        <v>184</v>
      </c>
      <c r="G8" s="29" t="s">
        <v>183</v>
      </c>
      <c r="H8" s="29" t="s">
        <v>103</v>
      </c>
      <c r="I8" s="29" t="s">
        <v>53</v>
      </c>
      <c r="J8" s="29" t="s">
        <v>137</v>
      </c>
      <c r="K8" s="30" t="s">
        <v>139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191</v>
      </c>
      <c r="G9" s="31"/>
      <c r="H9" s="31" t="s">
        <v>187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88" t="s">
        <v>1182</v>
      </c>
      <c r="C11" s="73"/>
      <c r="D11" s="73"/>
      <c r="E11" s="73"/>
      <c r="F11" s="83"/>
      <c r="G11" s="85"/>
      <c r="H11" s="83">
        <v>585.27008534200002</v>
      </c>
      <c r="I11" s="73"/>
      <c r="J11" s="84">
        <f>IFERROR(H11/$H$11,0)</f>
        <v>1</v>
      </c>
      <c r="K11" s="84">
        <f>H11/'סכום נכסי הקרן'!$C$42</f>
        <v>2.2484042634651666E-3</v>
      </c>
    </row>
    <row r="12" spans="2:11" ht="21" customHeight="1">
      <c r="B12" s="92" t="s">
        <v>1183</v>
      </c>
      <c r="C12" s="73"/>
      <c r="D12" s="73"/>
      <c r="E12" s="73"/>
      <c r="F12" s="83"/>
      <c r="G12" s="85"/>
      <c r="H12" s="83">
        <v>585.27008534200002</v>
      </c>
      <c r="I12" s="73"/>
      <c r="J12" s="84">
        <f t="shared" ref="J12:J26" si="0">IFERROR(H12/$H$11,0)</f>
        <v>1</v>
      </c>
      <c r="K12" s="84">
        <f>H12/'סכום נכסי הקרן'!$C$42</f>
        <v>2.2484042634651666E-3</v>
      </c>
    </row>
    <row r="13" spans="2:11">
      <c r="B13" s="89" t="s">
        <v>178</v>
      </c>
      <c r="C13" s="71"/>
      <c r="D13" s="71"/>
      <c r="E13" s="71"/>
      <c r="F13" s="80"/>
      <c r="G13" s="82"/>
      <c r="H13" s="80">
        <v>585.27008534200002</v>
      </c>
      <c r="I13" s="71"/>
      <c r="J13" s="81">
        <f t="shared" si="0"/>
        <v>1</v>
      </c>
      <c r="K13" s="81">
        <f>H13/'סכום נכסי הקרן'!$C$42</f>
        <v>2.2484042634651666E-3</v>
      </c>
    </row>
    <row r="14" spans="2:11">
      <c r="B14" s="76" t="s">
        <v>1184</v>
      </c>
      <c r="C14" s="73">
        <v>8400</v>
      </c>
      <c r="D14" s="86" t="s">
        <v>120</v>
      </c>
      <c r="E14" s="93">
        <v>44544</v>
      </c>
      <c r="F14" s="83">
        <v>3590.9174900000003</v>
      </c>
      <c r="G14" s="85">
        <v>111.9472</v>
      </c>
      <c r="H14" s="83">
        <v>14.873746859000004</v>
      </c>
      <c r="I14" s="84">
        <v>1.0031267226623804E-5</v>
      </c>
      <c r="J14" s="84">
        <f t="shared" si="0"/>
        <v>2.5413475302276205E-2</v>
      </c>
      <c r="K14" s="84">
        <f>H14/'סכום נכסי הקרן'!$C$42</f>
        <v>5.7139766219104538E-5</v>
      </c>
    </row>
    <row r="15" spans="2:11">
      <c r="B15" s="76" t="s">
        <v>1185</v>
      </c>
      <c r="C15" s="73">
        <v>9011</v>
      </c>
      <c r="D15" s="86" t="s">
        <v>123</v>
      </c>
      <c r="E15" s="93">
        <v>44644</v>
      </c>
      <c r="F15" s="83">
        <v>15145.019878000003</v>
      </c>
      <c r="G15" s="85">
        <v>103.40689999999999</v>
      </c>
      <c r="H15" s="83">
        <v>73.14781196200002</v>
      </c>
      <c r="I15" s="84">
        <v>2.010489862376774E-5</v>
      </c>
      <c r="J15" s="84">
        <f t="shared" si="0"/>
        <v>0.12498129290045025</v>
      </c>
      <c r="K15" s="84">
        <f>H15/'סכום נכסי הקרן'!$C$42</f>
        <v>2.810084718107611E-4</v>
      </c>
    </row>
    <row r="16" spans="2:11">
      <c r="B16" s="76" t="s">
        <v>1186</v>
      </c>
      <c r="C16" s="73">
        <v>9317</v>
      </c>
      <c r="D16" s="86" t="s">
        <v>122</v>
      </c>
      <c r="E16" s="93">
        <v>44545</v>
      </c>
      <c r="F16" s="83">
        <v>14906.115899000002</v>
      </c>
      <c r="G16" s="85">
        <v>103.5138</v>
      </c>
      <c r="H16" s="83">
        <v>62.00500091100001</v>
      </c>
      <c r="I16" s="84">
        <v>3.8534452821539601E-6</v>
      </c>
      <c r="J16" s="84">
        <f t="shared" si="0"/>
        <v>0.10594254253532821</v>
      </c>
      <c r="K16" s="84">
        <f>H16/'סכום נכסי הקרן'!$C$42</f>
        <v>2.3820166431877174E-4</v>
      </c>
    </row>
    <row r="17" spans="2:11">
      <c r="B17" s="76" t="s">
        <v>1187</v>
      </c>
      <c r="C17" s="73">
        <v>8410</v>
      </c>
      <c r="D17" s="86" t="s">
        <v>122</v>
      </c>
      <c r="E17" s="93">
        <v>44651</v>
      </c>
      <c r="F17" s="83">
        <v>3539.4974990000005</v>
      </c>
      <c r="G17" s="85">
        <v>117.68559999999999</v>
      </c>
      <c r="H17" s="83">
        <v>16.738976823000002</v>
      </c>
      <c r="I17" s="84">
        <v>1.0725749986223024E-5</v>
      </c>
      <c r="J17" s="84">
        <f t="shared" si="0"/>
        <v>2.8600431223507097E-2</v>
      </c>
      <c r="K17" s="84">
        <f>H17/'סכום נכסי הקרן'!$C$42</f>
        <v>6.4305331499875634E-5</v>
      </c>
    </row>
    <row r="18" spans="2:11">
      <c r="B18" s="76" t="s">
        <v>1188</v>
      </c>
      <c r="C18" s="73">
        <v>8411</v>
      </c>
      <c r="D18" s="86" t="s">
        <v>122</v>
      </c>
      <c r="E18" s="93">
        <v>44651</v>
      </c>
      <c r="F18" s="83">
        <v>4713.9669240000012</v>
      </c>
      <c r="G18" s="85">
        <v>104.7353</v>
      </c>
      <c r="H18" s="83">
        <v>19.840087576000005</v>
      </c>
      <c r="I18" s="84">
        <v>1.6088624979334536E-5</v>
      </c>
      <c r="J18" s="84">
        <f t="shared" si="0"/>
        <v>3.3899028966099538E-2</v>
      </c>
      <c r="K18" s="84">
        <f>H18/'סכום נכסי הקרן'!$C$42</f>
        <v>7.6218721254707374E-5</v>
      </c>
    </row>
    <row r="19" spans="2:11">
      <c r="B19" s="76" t="s">
        <v>1189</v>
      </c>
      <c r="C19" s="73">
        <v>9384</v>
      </c>
      <c r="D19" s="86" t="s">
        <v>122</v>
      </c>
      <c r="E19" s="93">
        <v>44910</v>
      </c>
      <c r="F19" s="83">
        <v>627.99684999999999</v>
      </c>
      <c r="G19" s="85">
        <v>91.305400000000006</v>
      </c>
      <c r="H19" s="83">
        <v>2.3041879470000004</v>
      </c>
      <c r="I19" s="84">
        <v>6.2799684702993992E-6</v>
      </c>
      <c r="J19" s="84">
        <f t="shared" si="0"/>
        <v>3.9369651801929332E-3</v>
      </c>
      <c r="K19" s="84">
        <f>H19/'סכום נכסי הקרן'!$C$42</f>
        <v>8.8518892962596995E-6</v>
      </c>
    </row>
    <row r="20" spans="2:11">
      <c r="B20" s="76" t="s">
        <v>1190</v>
      </c>
      <c r="C20" s="73">
        <v>9536</v>
      </c>
      <c r="D20" s="86" t="s">
        <v>121</v>
      </c>
      <c r="E20" s="93">
        <v>45015</v>
      </c>
      <c r="F20" s="83">
        <v>9661.7365090000021</v>
      </c>
      <c r="G20" s="85">
        <v>100</v>
      </c>
      <c r="H20" s="83">
        <v>9.6617365090000025</v>
      </c>
      <c r="I20" s="84">
        <v>2.6838155624349334E-5</v>
      </c>
      <c r="J20" s="84">
        <f t="shared" si="0"/>
        <v>1.6508167341842201E-2</v>
      </c>
      <c r="K20" s="84">
        <f>H20/'סכום נכסי הקרן'!$C$42</f>
        <v>3.711703383339443E-5</v>
      </c>
    </row>
    <row r="21" spans="2:11">
      <c r="B21" s="76" t="s">
        <v>1191</v>
      </c>
      <c r="C21" s="73">
        <v>7085</v>
      </c>
      <c r="D21" s="86" t="s">
        <v>120</v>
      </c>
      <c r="E21" s="93">
        <v>43983</v>
      </c>
      <c r="F21" s="83">
        <v>30859.639810000008</v>
      </c>
      <c r="G21" s="85">
        <v>98.3048</v>
      </c>
      <c r="H21" s="83">
        <v>112.24507662700002</v>
      </c>
      <c r="I21" s="84">
        <v>1.0286546666208694E-5</v>
      </c>
      <c r="J21" s="84">
        <f t="shared" si="0"/>
        <v>0.19178338247274349</v>
      </c>
      <c r="K21" s="84">
        <f>H21/'סכום נכסי הקרן'!$C$42</f>
        <v>4.3120657481348718E-4</v>
      </c>
    </row>
    <row r="22" spans="2:11" ht="16.5" customHeight="1">
      <c r="B22" s="76" t="s">
        <v>1192</v>
      </c>
      <c r="C22" s="73">
        <v>5287</v>
      </c>
      <c r="D22" s="86" t="s">
        <v>122</v>
      </c>
      <c r="E22" s="93">
        <v>42735</v>
      </c>
      <c r="F22" s="83">
        <v>12912.004270000001</v>
      </c>
      <c r="G22" s="85">
        <v>29.861799999999999</v>
      </c>
      <c r="H22" s="83">
        <v>15.494359058000004</v>
      </c>
      <c r="I22" s="84">
        <v>8.3964586121173109E-6</v>
      </c>
      <c r="J22" s="84">
        <f t="shared" si="0"/>
        <v>2.6473861292510694E-2</v>
      </c>
      <c r="K22" s="84">
        <f>H22/'סכום נכסי הקרן'!$C$42</f>
        <v>5.952394260046649E-5</v>
      </c>
    </row>
    <row r="23" spans="2:11" ht="16.5" customHeight="1">
      <c r="B23" s="76" t="s">
        <v>1193</v>
      </c>
      <c r="C23" s="73">
        <v>8339</v>
      </c>
      <c r="D23" s="86" t="s">
        <v>120</v>
      </c>
      <c r="E23" s="93">
        <v>44539</v>
      </c>
      <c r="F23" s="83">
        <v>2940.2544850000004</v>
      </c>
      <c r="G23" s="85">
        <v>99.307299999999998</v>
      </c>
      <c r="H23" s="83">
        <v>10.803583166000003</v>
      </c>
      <c r="I23" s="84">
        <v>7.1812678791897144E-6</v>
      </c>
      <c r="J23" s="84">
        <f t="shared" si="0"/>
        <v>1.8459141235088031E-2</v>
      </c>
      <c r="K23" s="84">
        <f>H23/'סכום נכסי הקרן'!$C$42</f>
        <v>4.1503611852877587E-5</v>
      </c>
    </row>
    <row r="24" spans="2:11" ht="16.5" customHeight="1">
      <c r="B24" s="76" t="s">
        <v>1194</v>
      </c>
      <c r="C24" s="73">
        <v>7013</v>
      </c>
      <c r="D24" s="86" t="s">
        <v>122</v>
      </c>
      <c r="E24" s="93">
        <v>43507</v>
      </c>
      <c r="F24" s="83">
        <v>17271.767627000005</v>
      </c>
      <c r="G24" s="85">
        <v>96.100399999999993</v>
      </c>
      <c r="H24" s="83">
        <v>66.700018490000019</v>
      </c>
      <c r="I24" s="84">
        <v>1.4385108110647139E-5</v>
      </c>
      <c r="J24" s="84">
        <f t="shared" si="0"/>
        <v>0.11396450999374785</v>
      </c>
      <c r="K24" s="84">
        <f>H24/'סכום נכסי הקרן'!$C$42</f>
        <v>2.5623829015366129E-4</v>
      </c>
    </row>
    <row r="25" spans="2:11">
      <c r="B25" s="76" t="s">
        <v>1195</v>
      </c>
      <c r="C25" s="73">
        <v>7043</v>
      </c>
      <c r="D25" s="86" t="s">
        <v>122</v>
      </c>
      <c r="E25" s="93">
        <v>43860</v>
      </c>
      <c r="F25" s="83">
        <v>36732.007435000007</v>
      </c>
      <c r="G25" s="85">
        <v>93.164199999999994</v>
      </c>
      <c r="H25" s="83">
        <v>137.51741347700002</v>
      </c>
      <c r="I25" s="84">
        <v>1.1359184080876958E-5</v>
      </c>
      <c r="J25" s="84">
        <f t="shared" si="0"/>
        <v>0.23496402245920756</v>
      </c>
      <c r="K25" s="84">
        <f>H25/'סכום נכסי הקרן'!$C$42</f>
        <v>5.282941098582075E-4</v>
      </c>
    </row>
    <row r="26" spans="2:11">
      <c r="B26" s="76" t="s">
        <v>1196</v>
      </c>
      <c r="C26" s="73">
        <v>5304</v>
      </c>
      <c r="D26" s="86" t="s">
        <v>122</v>
      </c>
      <c r="E26" s="93">
        <v>42928</v>
      </c>
      <c r="F26" s="83">
        <v>19457.161598999999</v>
      </c>
      <c r="G26" s="85">
        <v>56.195</v>
      </c>
      <c r="H26" s="83">
        <v>43.938085937000011</v>
      </c>
      <c r="I26" s="84">
        <v>3.6138950321932798E-6</v>
      </c>
      <c r="J26" s="84">
        <f t="shared" si="0"/>
        <v>7.5073179097006101E-2</v>
      </c>
      <c r="K26" s="84">
        <f>H26/'סכום נכסי הקרן'!$C$42</f>
        <v>1.6879485595359253E-4</v>
      </c>
    </row>
    <row r="27" spans="2:11">
      <c r="B27" s="72"/>
      <c r="C27" s="73"/>
      <c r="D27" s="73"/>
      <c r="E27" s="73"/>
      <c r="F27" s="83"/>
      <c r="G27" s="85"/>
      <c r="H27" s="73"/>
      <c r="I27" s="73"/>
      <c r="J27" s="84"/>
      <c r="K27" s="73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117" t="s">
        <v>104</v>
      </c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117" t="s">
        <v>182</v>
      </c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117" t="s">
        <v>190</v>
      </c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88"/>
      <c r="C118" s="88"/>
      <c r="D118" s="88"/>
      <c r="E118" s="88"/>
      <c r="F118" s="88"/>
      <c r="G118" s="88"/>
      <c r="H118" s="88"/>
      <c r="I118" s="88"/>
      <c r="J118" s="88"/>
      <c r="K118" s="88"/>
    </row>
    <row r="119" spans="2:11">
      <c r="B119" s="88"/>
      <c r="C119" s="88"/>
      <c r="D119" s="88"/>
      <c r="E119" s="88"/>
      <c r="F119" s="88"/>
      <c r="G119" s="88"/>
      <c r="H119" s="88"/>
      <c r="I119" s="88"/>
      <c r="J119" s="88"/>
      <c r="K119" s="88"/>
    </row>
    <row r="120" spans="2:11">
      <c r="B120" s="88"/>
      <c r="C120" s="88"/>
      <c r="D120" s="88"/>
      <c r="E120" s="88"/>
      <c r="F120" s="88"/>
      <c r="G120" s="88"/>
      <c r="H120" s="88"/>
      <c r="I120" s="88"/>
      <c r="J120" s="88"/>
      <c r="K120" s="88"/>
    </row>
    <row r="121" spans="2:11">
      <c r="B121" s="88"/>
      <c r="C121" s="88"/>
      <c r="D121" s="88"/>
      <c r="E121" s="88"/>
      <c r="F121" s="88"/>
      <c r="G121" s="88"/>
      <c r="H121" s="88"/>
      <c r="I121" s="88"/>
      <c r="J121" s="88"/>
      <c r="K121" s="88"/>
    </row>
    <row r="122" spans="2:11">
      <c r="B122" s="88"/>
      <c r="C122" s="88"/>
      <c r="D122" s="88"/>
      <c r="E122" s="88"/>
      <c r="F122" s="88"/>
      <c r="G122" s="88"/>
      <c r="H122" s="88"/>
      <c r="I122" s="88"/>
      <c r="J122" s="88"/>
      <c r="K122" s="88"/>
    </row>
    <row r="123" spans="2:11">
      <c r="B123" s="88"/>
      <c r="C123" s="88"/>
      <c r="D123" s="88"/>
      <c r="E123" s="88"/>
      <c r="F123" s="88"/>
      <c r="G123" s="88"/>
      <c r="H123" s="88"/>
      <c r="I123" s="88"/>
      <c r="J123" s="88"/>
      <c r="K123" s="88"/>
    </row>
    <row r="124" spans="2:11">
      <c r="B124" s="88"/>
      <c r="C124" s="88"/>
      <c r="D124" s="88"/>
      <c r="E124" s="88"/>
      <c r="F124" s="88"/>
      <c r="G124" s="88"/>
      <c r="H124" s="88"/>
      <c r="I124" s="88"/>
      <c r="J124" s="88"/>
      <c r="K124" s="88"/>
    </row>
    <row r="125" spans="2:11">
      <c r="B125" s="88"/>
      <c r="C125" s="88"/>
      <c r="D125" s="88"/>
      <c r="E125" s="88"/>
      <c r="F125" s="88"/>
      <c r="G125" s="88"/>
      <c r="H125" s="88"/>
      <c r="I125" s="88"/>
      <c r="J125" s="88"/>
      <c r="K125" s="88"/>
    </row>
    <row r="126" spans="2:11">
      <c r="B126" s="88"/>
      <c r="C126" s="88"/>
      <c r="D126" s="88"/>
      <c r="E126" s="88"/>
      <c r="F126" s="88"/>
      <c r="G126" s="88"/>
      <c r="H126" s="88"/>
      <c r="I126" s="88"/>
      <c r="J126" s="88"/>
      <c r="K126" s="88"/>
    </row>
    <row r="127" spans="2:11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</row>
    <row r="128" spans="2:11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</row>
    <row r="129" spans="2:11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</row>
    <row r="130" spans="2:11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</row>
    <row r="131" spans="2:11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</row>
    <row r="132" spans="2:11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</row>
    <row r="133" spans="2:11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</row>
    <row r="134" spans="2:11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</row>
    <row r="135" spans="2:11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</row>
    <row r="136" spans="2:11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</row>
    <row r="137" spans="2:11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</row>
    <row r="138" spans="2:11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</row>
    <row r="139" spans="2:11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</row>
    <row r="140" spans="2:11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</row>
    <row r="141" spans="2:11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</row>
    <row r="142" spans="2:11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</row>
    <row r="143" spans="2:11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</row>
    <row r="144" spans="2:11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</row>
    <row r="145" spans="2:11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</row>
    <row r="146" spans="2:11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</row>
    <row r="147" spans="2:11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</row>
    <row r="148" spans="2:11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</row>
    <row r="149" spans="2:11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</row>
    <row r="150" spans="2:11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</row>
    <row r="151" spans="2:11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</row>
    <row r="152" spans="2:11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</row>
    <row r="153" spans="2:11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</row>
    <row r="154" spans="2:11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</row>
    <row r="155" spans="2:11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</row>
    <row r="156" spans="2:11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</row>
    <row r="157" spans="2:11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</row>
    <row r="158" spans="2:11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</row>
    <row r="159" spans="2:11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</row>
    <row r="160" spans="2:11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</row>
    <row r="161" spans="2:11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</row>
    <row r="162" spans="2:11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</row>
    <row r="163" spans="2:11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</row>
    <row r="164" spans="2:11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</row>
    <row r="165" spans="2:11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</row>
    <row r="166" spans="2:11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</row>
    <row r="167" spans="2:11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</row>
    <row r="168" spans="2:11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</row>
    <row r="169" spans="2:11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</row>
    <row r="170" spans="2:11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</row>
    <row r="171" spans="2:11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</row>
    <row r="172" spans="2:11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</row>
    <row r="173" spans="2:11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</row>
    <row r="174" spans="2:11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</row>
    <row r="175" spans="2:11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</row>
    <row r="176" spans="2:11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</row>
    <row r="177" spans="2:11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</row>
    <row r="178" spans="2:11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</row>
    <row r="179" spans="2:11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</row>
    <row r="180" spans="2:11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</row>
    <row r="181" spans="2:11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</row>
    <row r="182" spans="2:11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</row>
    <row r="183" spans="2:11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</row>
    <row r="184" spans="2:11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</row>
    <row r="185" spans="2:11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</row>
    <row r="186" spans="2:11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</row>
    <row r="187" spans="2:11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</row>
    <row r="188" spans="2:11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</row>
    <row r="189" spans="2:11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</row>
    <row r="190" spans="2:11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</row>
    <row r="191" spans="2:11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</row>
    <row r="192" spans="2:11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</row>
    <row r="193" spans="2:11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</row>
    <row r="194" spans="2:11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</row>
    <row r="195" spans="2:11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</row>
    <row r="196" spans="2:11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</row>
    <row r="197" spans="2:11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</row>
    <row r="198" spans="2:11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</row>
    <row r="199" spans="2:11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</row>
    <row r="200" spans="2:11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</row>
    <row r="201" spans="2:11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</row>
    <row r="202" spans="2:11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</row>
    <row r="203" spans="2:11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</row>
    <row r="204" spans="2:11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</row>
    <row r="205" spans="2:11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</row>
    <row r="206" spans="2:11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</row>
    <row r="207" spans="2:11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</row>
    <row r="208" spans="2:11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</row>
    <row r="209" spans="2:11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</row>
    <row r="210" spans="2:11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</row>
    <row r="211" spans="2:11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</row>
    <row r="212" spans="2:11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</row>
    <row r="213" spans="2:11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</row>
    <row r="214" spans="2:11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</row>
    <row r="215" spans="2:11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</row>
    <row r="216" spans="2:11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</row>
    <row r="217" spans="2:11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</row>
    <row r="218" spans="2:11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</row>
    <row r="219" spans="2:11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</row>
    <row r="220" spans="2:11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</row>
    <row r="221" spans="2:11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</row>
    <row r="222" spans="2:11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</row>
    <row r="223" spans="2:11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</row>
    <row r="224" spans="2:11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</row>
    <row r="225" spans="2:11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</row>
    <row r="226" spans="2:11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</row>
    <row r="227" spans="2:11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</row>
    <row r="228" spans="2:11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</row>
    <row r="229" spans="2:11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</row>
    <row r="230" spans="2:11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</row>
    <row r="231" spans="2:11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</row>
    <row r="232" spans="2:11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</row>
    <row r="233" spans="2:11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</row>
    <row r="234" spans="2:11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</row>
    <row r="235" spans="2:11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</row>
    <row r="236" spans="2:11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</row>
    <row r="237" spans="2:11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</row>
    <row r="238" spans="2:11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</row>
    <row r="239" spans="2:11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</row>
    <row r="240" spans="2:11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</row>
    <row r="241" spans="2:11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</row>
    <row r="242" spans="2:11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</row>
    <row r="243" spans="2:11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</row>
    <row r="244" spans="2:11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</row>
    <row r="245" spans="2:11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</row>
    <row r="246" spans="2:11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</row>
    <row r="247" spans="2:11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</row>
    <row r="248" spans="2:11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</row>
    <row r="249" spans="2:11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</row>
    <row r="250" spans="2:11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</row>
    <row r="251" spans="2:11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</row>
    <row r="252" spans="2:11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</row>
    <row r="253" spans="2:11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</row>
    <row r="254" spans="2:11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</row>
    <row r="255" spans="2:11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</row>
    <row r="256" spans="2:11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</row>
    <row r="257" spans="2:11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</row>
    <row r="258" spans="2:11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</row>
    <row r="259" spans="2:11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</row>
    <row r="260" spans="2:11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</row>
    <row r="261" spans="2:11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</row>
    <row r="262" spans="2:11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</row>
    <row r="263" spans="2:11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</row>
    <row r="264" spans="2:11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</row>
    <row r="265" spans="2:11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</row>
    <row r="266" spans="2:11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</row>
    <row r="267" spans="2:11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</row>
    <row r="268" spans="2:11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</row>
    <row r="269" spans="2:11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</row>
    <row r="270" spans="2:11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</row>
    <row r="271" spans="2:11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</row>
    <row r="272" spans="2:11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</row>
    <row r="273" spans="2:11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</row>
    <row r="274" spans="2:11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</row>
    <row r="275" spans="2:11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</row>
    <row r="276" spans="2:11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</row>
    <row r="277" spans="2:11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</row>
    <row r="278" spans="2:11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</row>
    <row r="279" spans="2:11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</row>
    <row r="280" spans="2:11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</row>
    <row r="281" spans="2:11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</row>
    <row r="282" spans="2:11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</row>
    <row r="283" spans="2:11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</row>
    <row r="284" spans="2:11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</row>
    <row r="285" spans="2:11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</row>
    <row r="286" spans="2:11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</row>
    <row r="287" spans="2:11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</row>
    <row r="288" spans="2:11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</row>
    <row r="289" spans="2:11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</row>
    <row r="290" spans="2:11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</row>
    <row r="291" spans="2:11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</row>
    <row r="292" spans="2:11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</row>
    <row r="293" spans="2:11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</row>
    <row r="294" spans="2:11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</row>
    <row r="295" spans="2:11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</row>
    <row r="296" spans="2:11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</row>
    <row r="297" spans="2:11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</row>
    <row r="298" spans="2:11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</row>
    <row r="299" spans="2:11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</row>
    <row r="300" spans="2:11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</row>
    <row r="301" spans="2:11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</row>
    <row r="302" spans="2:11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</row>
    <row r="303" spans="2:11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</row>
    <row r="304" spans="2:11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</row>
    <row r="305" spans="2:11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</row>
    <row r="306" spans="2:11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</row>
    <row r="307" spans="2:11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</row>
    <row r="308" spans="2:11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</row>
    <row r="309" spans="2:11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</row>
    <row r="310" spans="2:11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</row>
    <row r="311" spans="2:11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</row>
    <row r="312" spans="2:11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</row>
    <row r="313" spans="2:11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</row>
    <row r="314" spans="2:11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</row>
    <row r="315" spans="2:11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</row>
    <row r="316" spans="2:11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</row>
    <row r="317" spans="2:11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</row>
    <row r="318" spans="2:11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</row>
    <row r="319" spans="2:11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</row>
    <row r="320" spans="2:11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</row>
    <row r="321" spans="2:11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</row>
    <row r="322" spans="2:11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</row>
    <row r="323" spans="2:11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</row>
    <row r="324" spans="2:11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</row>
    <row r="325" spans="2:11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</row>
    <row r="326" spans="2:11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</row>
    <row r="327" spans="2:11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</row>
    <row r="328" spans="2:11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</row>
    <row r="329" spans="2:11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</row>
    <row r="330" spans="2:11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</row>
    <row r="331" spans="2:11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</row>
    <row r="332" spans="2:11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</row>
    <row r="333" spans="2:11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</row>
    <row r="334" spans="2:11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</row>
    <row r="335" spans="2:11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</row>
    <row r="336" spans="2:11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</row>
    <row r="337" spans="2:11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</row>
    <row r="338" spans="2:11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</row>
    <row r="339" spans="2:11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</row>
    <row r="340" spans="2:11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</row>
    <row r="341" spans="2:11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</row>
    <row r="342" spans="2:11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</row>
    <row r="343" spans="2:11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</row>
    <row r="344" spans="2:11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</row>
    <row r="345" spans="2:11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</row>
    <row r="346" spans="2:11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</row>
    <row r="347" spans="2:11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</row>
    <row r="348" spans="2:11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</row>
    <row r="349" spans="2:11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</row>
    <row r="350" spans="2:11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</row>
    <row r="351" spans="2:11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</row>
    <row r="352" spans="2:11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</row>
    <row r="353" spans="2:11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</row>
    <row r="354" spans="2:11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</row>
    <row r="355" spans="2:11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</row>
    <row r="356" spans="2:11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</row>
    <row r="357" spans="2:11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</row>
    <row r="358" spans="2:11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</row>
    <row r="359" spans="2:11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</row>
    <row r="360" spans="2:11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</row>
    <row r="361" spans="2:11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</row>
    <row r="362" spans="2:11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</row>
    <row r="363" spans="2:11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</row>
    <row r="364" spans="2:11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</row>
    <row r="365" spans="2:11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</row>
    <row r="366" spans="2:11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</row>
    <row r="367" spans="2:11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</row>
    <row r="368" spans="2:11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</row>
    <row r="369" spans="2:11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</row>
    <row r="370" spans="2:11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</row>
    <row r="371" spans="2:11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</row>
    <row r="372" spans="2:11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</row>
    <row r="373" spans="2:11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</row>
    <row r="374" spans="2:11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</row>
    <row r="375" spans="2:11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</row>
    <row r="376" spans="2:11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</row>
    <row r="377" spans="2:11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</row>
    <row r="378" spans="2:11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</row>
    <row r="379" spans="2:11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</row>
    <row r="380" spans="2:11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</row>
    <row r="381" spans="2:11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</row>
    <row r="382" spans="2:11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</row>
    <row r="383" spans="2:11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</row>
    <row r="384" spans="2:11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</row>
    <row r="385" spans="2:11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</row>
    <row r="386" spans="2:11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</row>
    <row r="387" spans="2:11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</row>
    <row r="388" spans="2:11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</row>
    <row r="389" spans="2:11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</row>
    <row r="390" spans="2:11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</row>
    <row r="391" spans="2:11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</row>
    <row r="392" spans="2:11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</row>
    <row r="393" spans="2:11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</row>
    <row r="394" spans="2:11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</row>
    <row r="395" spans="2:11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</row>
    <row r="396" spans="2:11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</row>
    <row r="397" spans="2:11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</row>
    <row r="398" spans="2:11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</row>
    <row r="399" spans="2:11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</row>
    <row r="400" spans="2:11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</row>
    <row r="401" spans="2:11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</row>
    <row r="402" spans="2:11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</row>
    <row r="403" spans="2:11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</row>
    <row r="404" spans="2:11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</row>
    <row r="405" spans="2:11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</row>
    <row r="406" spans="2:11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</row>
    <row r="407" spans="2:11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</row>
    <row r="408" spans="2:11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</row>
    <row r="409" spans="2:11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</row>
    <row r="410" spans="2:11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</row>
    <row r="411" spans="2:11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</row>
    <row r="412" spans="2:11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</row>
    <row r="413" spans="2:11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</row>
    <row r="414" spans="2:11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</row>
    <row r="415" spans="2:11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</row>
    <row r="416" spans="2:11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</row>
    <row r="417" spans="2:11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</row>
    <row r="418" spans="2:11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</row>
    <row r="419" spans="2:11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</row>
    <row r="420" spans="2:11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</row>
    <row r="421" spans="2:11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</row>
    <row r="422" spans="2:11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</row>
    <row r="423" spans="2:11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</row>
    <row r="424" spans="2:11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</row>
    <row r="425" spans="2:11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</row>
    <row r="426" spans="2:11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</row>
    <row r="427" spans="2:11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</row>
    <row r="428" spans="2:11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</row>
    <row r="429" spans="2:11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</row>
    <row r="430" spans="2:11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</row>
    <row r="431" spans="2:11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</row>
    <row r="432" spans="2:11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</row>
    <row r="433" spans="2:11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</row>
    <row r="434" spans="2:11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</row>
    <row r="435" spans="2:11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</row>
    <row r="436" spans="2:11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</row>
    <row r="437" spans="2:11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</row>
    <row r="438" spans="2:11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</row>
    <row r="439" spans="2:11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</row>
    <row r="440" spans="2:11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</row>
    <row r="441" spans="2:11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</row>
    <row r="442" spans="2:11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</row>
    <row r="443" spans="2:11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</row>
    <row r="444" spans="2:11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</row>
    <row r="445" spans="2:11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</row>
    <row r="446" spans="2:11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</row>
    <row r="447" spans="2:11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</row>
    <row r="448" spans="2:11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</row>
    <row r="449" spans="2:11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</row>
    <row r="450" spans="2:11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</row>
    <row r="451" spans="2:11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</row>
    <row r="452" spans="2:11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</row>
    <row r="453" spans="2:11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</row>
    <row r="454" spans="2:11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</row>
    <row r="455" spans="2:11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</row>
    <row r="456" spans="2:11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</row>
    <row r="457" spans="2:11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</row>
    <row r="458" spans="2:11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</row>
    <row r="459" spans="2:11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</row>
    <row r="460" spans="2:11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</row>
    <row r="461" spans="2:11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</row>
    <row r="462" spans="2:11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</row>
    <row r="463" spans="2:11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</row>
    <row r="464" spans="2:11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</row>
    <row r="465" spans="2:11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</row>
    <row r="466" spans="2:11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</row>
    <row r="467" spans="2:11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</row>
    <row r="468" spans="2:11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</row>
    <row r="469" spans="2:11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</row>
    <row r="470" spans="2:11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</row>
    <row r="471" spans="2:11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</row>
    <row r="472" spans="2:11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</row>
    <row r="473" spans="2:11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</row>
    <row r="474" spans="2:11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</row>
    <row r="475" spans="2:11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</row>
    <row r="476" spans="2:11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</row>
    <row r="477" spans="2:11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</row>
    <row r="478" spans="2:11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</row>
    <row r="479" spans="2:11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</row>
    <row r="480" spans="2:11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</row>
    <row r="481" spans="2:11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</row>
    <row r="482" spans="2:11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</row>
    <row r="483" spans="2:11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</row>
    <row r="484" spans="2:11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</row>
    <row r="485" spans="2:11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</row>
    <row r="486" spans="2:11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</row>
    <row r="487" spans="2:11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</row>
    <row r="488" spans="2:11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</row>
    <row r="489" spans="2:11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</row>
    <row r="490" spans="2:11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</row>
    <row r="491" spans="2:11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</row>
    <row r="492" spans="2:11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</row>
    <row r="493" spans="2:11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</row>
    <row r="494" spans="2:11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</row>
    <row r="495" spans="2:11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</row>
    <row r="496" spans="2:11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</row>
    <row r="497" spans="2:11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</row>
    <row r="498" spans="2:11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</row>
    <row r="499" spans="2:11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</row>
    <row r="500" spans="2:11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134</v>
      </c>
      <c r="C1" s="67" t="s" vm="1">
        <v>206</v>
      </c>
    </row>
    <row r="2" spans="2:12">
      <c r="B2" s="46" t="s">
        <v>133</v>
      </c>
      <c r="C2" s="67" t="s">
        <v>207</v>
      </c>
    </row>
    <row r="3" spans="2:12">
      <c r="B3" s="46" t="s">
        <v>135</v>
      </c>
      <c r="C3" s="67" t="s">
        <v>208</v>
      </c>
    </row>
    <row r="4" spans="2:12">
      <c r="B4" s="46" t="s">
        <v>136</v>
      </c>
      <c r="C4" s="67">
        <v>2144</v>
      </c>
    </row>
    <row r="6" spans="2:12" ht="26.25" customHeight="1">
      <c r="B6" s="140" t="s">
        <v>159</v>
      </c>
      <c r="C6" s="141"/>
      <c r="D6" s="141"/>
      <c r="E6" s="141"/>
      <c r="F6" s="141"/>
      <c r="G6" s="141"/>
      <c r="H6" s="141"/>
      <c r="I6" s="141"/>
      <c r="J6" s="141"/>
      <c r="K6" s="141"/>
      <c r="L6" s="142"/>
    </row>
    <row r="7" spans="2:12" ht="26.25" customHeight="1">
      <c r="B7" s="140" t="s">
        <v>91</v>
      </c>
      <c r="C7" s="141"/>
      <c r="D7" s="141"/>
      <c r="E7" s="141"/>
      <c r="F7" s="141"/>
      <c r="G7" s="141"/>
      <c r="H7" s="141"/>
      <c r="I7" s="141"/>
      <c r="J7" s="141"/>
      <c r="K7" s="141"/>
      <c r="L7" s="142"/>
    </row>
    <row r="8" spans="2:12" s="3" customFormat="1" ht="78.75">
      <c r="B8" s="21" t="s">
        <v>108</v>
      </c>
      <c r="C8" s="29" t="s">
        <v>42</v>
      </c>
      <c r="D8" s="29" t="s">
        <v>60</v>
      </c>
      <c r="E8" s="29" t="s">
        <v>95</v>
      </c>
      <c r="F8" s="29" t="s">
        <v>96</v>
      </c>
      <c r="G8" s="29" t="s">
        <v>184</v>
      </c>
      <c r="H8" s="29" t="s">
        <v>183</v>
      </c>
      <c r="I8" s="29" t="s">
        <v>103</v>
      </c>
      <c r="J8" s="29" t="s">
        <v>53</v>
      </c>
      <c r="K8" s="29" t="s">
        <v>137</v>
      </c>
      <c r="L8" s="30" t="s">
        <v>139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191</v>
      </c>
      <c r="H9" s="15"/>
      <c r="I9" s="15" t="s">
        <v>187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4" t="s">
        <v>1575</v>
      </c>
      <c r="C11" s="88"/>
      <c r="D11" s="88"/>
      <c r="E11" s="88"/>
      <c r="F11" s="88"/>
      <c r="G11" s="88"/>
      <c r="H11" s="88"/>
      <c r="I11" s="115">
        <v>0</v>
      </c>
      <c r="J11" s="88"/>
      <c r="K11" s="116">
        <v>0</v>
      </c>
      <c r="L11" s="116">
        <v>0</v>
      </c>
    </row>
    <row r="12" spans="2:12" ht="21" customHeight="1">
      <c r="B12" s="112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12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12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10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</row>
    <row r="112" spans="2:12">
      <c r="B112" s="110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</row>
    <row r="113" spans="2:12">
      <c r="B113" s="110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</row>
    <row r="114" spans="2:12">
      <c r="B114" s="110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</row>
    <row r="115" spans="2:12">
      <c r="B115" s="110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</row>
    <row r="116" spans="2:12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</row>
    <row r="117" spans="2:12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</row>
    <row r="118" spans="2:12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</row>
    <row r="119" spans="2:12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</row>
    <row r="120" spans="2:12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</row>
    <row r="121" spans="2:12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</row>
    <row r="122" spans="2:12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</row>
    <row r="123" spans="2:12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</row>
    <row r="124" spans="2:12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</row>
    <row r="125" spans="2:12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2:12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</row>
    <row r="127" spans="2:12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</row>
    <row r="128" spans="2:12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2:12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</row>
    <row r="130" spans="2:12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</row>
    <row r="131" spans="2:12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</row>
    <row r="132" spans="2:12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</row>
    <row r="133" spans="2:12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</row>
    <row r="134" spans="2:12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</row>
    <row r="135" spans="2:12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</row>
    <row r="136" spans="2:12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2:12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</row>
    <row r="138" spans="2:12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</row>
    <row r="139" spans="2:12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</row>
    <row r="140" spans="2:12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</row>
    <row r="141" spans="2:12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</row>
    <row r="142" spans="2:12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</row>
    <row r="143" spans="2:12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2:12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</row>
    <row r="145" spans="2:12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</row>
    <row r="146" spans="2:12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</row>
    <row r="147" spans="2:12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</row>
    <row r="148" spans="2:12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</row>
    <row r="149" spans="2:12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2:12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</row>
    <row r="151" spans="2:12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</row>
    <row r="152" spans="2:12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</row>
    <row r="153" spans="2:12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</row>
    <row r="154" spans="2:12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</row>
    <row r="155" spans="2:12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</row>
    <row r="156" spans="2:12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</row>
    <row r="157" spans="2:12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</row>
    <row r="158" spans="2:12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</row>
    <row r="159" spans="2:12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</row>
    <row r="160" spans="2:12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</row>
    <row r="161" spans="2:12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</row>
    <row r="162" spans="2:12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</row>
    <row r="163" spans="2:12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</row>
    <row r="164" spans="2:12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</row>
    <row r="165" spans="2:12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</row>
    <row r="166" spans="2:12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</row>
    <row r="167" spans="2:12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</row>
    <row r="168" spans="2:12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</row>
    <row r="169" spans="2:12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</row>
    <row r="170" spans="2:12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</row>
    <row r="171" spans="2:12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</row>
    <row r="172" spans="2:12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</row>
    <row r="173" spans="2:12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</row>
    <row r="174" spans="2:12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</row>
    <row r="175" spans="2:12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</row>
    <row r="176" spans="2:12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</row>
    <row r="177" spans="2:12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</row>
    <row r="178" spans="2:12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</row>
    <row r="179" spans="2:12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</row>
    <row r="180" spans="2:12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</row>
    <row r="181" spans="2:12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</row>
    <row r="182" spans="2:12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</row>
    <row r="183" spans="2:12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</row>
    <row r="184" spans="2:12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</row>
    <row r="185" spans="2:12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</row>
    <row r="186" spans="2:12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</row>
    <row r="187" spans="2:12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</row>
    <row r="188" spans="2:12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</row>
    <row r="189" spans="2:12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</row>
    <row r="190" spans="2:12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</row>
    <row r="191" spans="2:12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</row>
    <row r="192" spans="2:12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</row>
    <row r="193" spans="2:12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</row>
    <row r="194" spans="2:12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</row>
    <row r="195" spans="2:12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</row>
    <row r="196" spans="2:12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</row>
    <row r="197" spans="2:12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</row>
    <row r="198" spans="2:12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</row>
    <row r="199" spans="2:12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</row>
    <row r="200" spans="2:12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</row>
    <row r="201" spans="2:12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</row>
    <row r="202" spans="2:12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</row>
    <row r="203" spans="2:12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</row>
    <row r="204" spans="2:12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</row>
    <row r="205" spans="2:12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</row>
    <row r="206" spans="2:12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</row>
    <row r="207" spans="2:12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</row>
    <row r="208" spans="2:12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</row>
    <row r="209" spans="2:12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</row>
    <row r="210" spans="2:12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</row>
    <row r="211" spans="2:12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</row>
    <row r="212" spans="2:12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</row>
    <row r="213" spans="2:12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</row>
    <row r="214" spans="2:12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</row>
    <row r="215" spans="2:12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</row>
    <row r="216" spans="2:12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2:12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</row>
    <row r="218" spans="2:12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</row>
    <row r="219" spans="2:12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</row>
    <row r="220" spans="2:12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</row>
    <row r="221" spans="2:12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</row>
    <row r="222" spans="2:12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</row>
    <row r="223" spans="2:12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</row>
    <row r="224" spans="2:12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</row>
    <row r="225" spans="2:12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</row>
    <row r="226" spans="2:12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</row>
    <row r="227" spans="2:12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</row>
    <row r="228" spans="2:12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</row>
    <row r="229" spans="2:12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</row>
    <row r="230" spans="2:12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</row>
    <row r="231" spans="2:12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</row>
    <row r="232" spans="2:12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</row>
    <row r="233" spans="2:12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</row>
    <row r="234" spans="2:12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</row>
    <row r="235" spans="2:12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</row>
    <row r="236" spans="2:12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</row>
    <row r="237" spans="2:12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</row>
    <row r="238" spans="2:12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</row>
    <row r="239" spans="2:12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</row>
    <row r="240" spans="2:12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</row>
    <row r="241" spans="2:12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</row>
    <row r="242" spans="2:12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</row>
    <row r="243" spans="2:12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</row>
    <row r="244" spans="2:12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</row>
    <row r="245" spans="2:12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</row>
    <row r="246" spans="2:12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</row>
    <row r="247" spans="2:12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</row>
    <row r="248" spans="2:12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</row>
    <row r="249" spans="2:12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</row>
    <row r="250" spans="2:12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</row>
    <row r="251" spans="2:12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</row>
    <row r="252" spans="2:12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</row>
    <row r="253" spans="2:12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</row>
    <row r="254" spans="2:12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</row>
    <row r="255" spans="2:12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</row>
    <row r="256" spans="2:12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</row>
    <row r="257" spans="2:12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</row>
    <row r="258" spans="2:12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</row>
    <row r="259" spans="2:12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</row>
    <row r="260" spans="2:12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</row>
    <row r="261" spans="2:12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</row>
    <row r="262" spans="2:12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</row>
    <row r="263" spans="2:12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</row>
    <row r="264" spans="2:12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2:12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</row>
    <row r="266" spans="2:12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</row>
    <row r="267" spans="2:12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</row>
    <row r="268" spans="2:12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</row>
    <row r="269" spans="2:12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</row>
    <row r="270" spans="2:12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</row>
    <row r="271" spans="2:12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</row>
    <row r="272" spans="2:12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</row>
    <row r="273" spans="2:12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</row>
    <row r="274" spans="2:12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</row>
    <row r="275" spans="2:12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</row>
    <row r="276" spans="2:12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</row>
    <row r="277" spans="2:12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</row>
    <row r="278" spans="2:12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</row>
    <row r="279" spans="2:12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</row>
    <row r="280" spans="2:12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</row>
    <row r="281" spans="2:12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</row>
    <row r="282" spans="2:12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</row>
    <row r="283" spans="2:12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</row>
    <row r="284" spans="2:12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</row>
    <row r="285" spans="2:12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</row>
    <row r="286" spans="2:12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</row>
    <row r="287" spans="2:12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</row>
    <row r="288" spans="2:12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</row>
    <row r="289" spans="2:12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</row>
    <row r="290" spans="2:12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</row>
    <row r="291" spans="2:12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</row>
    <row r="292" spans="2:12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</row>
    <row r="293" spans="2:12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</row>
    <row r="294" spans="2:12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</row>
    <row r="295" spans="2:12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</row>
    <row r="296" spans="2:12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</row>
    <row r="297" spans="2:12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</row>
    <row r="298" spans="2:12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</row>
    <row r="299" spans="2:12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</row>
    <row r="300" spans="2:12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</row>
    <row r="301" spans="2:12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</row>
    <row r="302" spans="2:12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</row>
    <row r="303" spans="2:12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</row>
    <row r="304" spans="2:12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</row>
    <row r="305" spans="2:12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</row>
    <row r="306" spans="2:12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</row>
    <row r="307" spans="2:12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</row>
    <row r="308" spans="2:12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</row>
    <row r="309" spans="2:12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</row>
    <row r="310" spans="2:12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</row>
    <row r="311" spans="2:12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</row>
    <row r="312" spans="2:12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</row>
    <row r="313" spans="2:12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</row>
    <row r="314" spans="2:12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</row>
    <row r="315" spans="2:12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</row>
    <row r="316" spans="2:12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</row>
    <row r="317" spans="2:12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</row>
    <row r="318" spans="2:12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</row>
    <row r="319" spans="2:12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</row>
    <row r="320" spans="2:12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</row>
    <row r="321" spans="2:12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</row>
    <row r="322" spans="2:12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</row>
    <row r="323" spans="2:12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</row>
    <row r="324" spans="2:12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</row>
    <row r="325" spans="2:12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</row>
    <row r="326" spans="2:12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</row>
    <row r="327" spans="2:12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</row>
    <row r="328" spans="2:12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</row>
    <row r="329" spans="2:12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</row>
    <row r="330" spans="2:12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</row>
    <row r="331" spans="2:12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</row>
    <row r="332" spans="2:12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</row>
    <row r="333" spans="2:12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</row>
    <row r="334" spans="2:12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</row>
    <row r="335" spans="2:12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</row>
    <row r="336" spans="2:12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</row>
    <row r="337" spans="2:12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</row>
    <row r="338" spans="2:12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</row>
    <row r="339" spans="2:12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</row>
    <row r="340" spans="2:12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</row>
    <row r="341" spans="2:12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</row>
    <row r="342" spans="2:12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</row>
    <row r="343" spans="2:12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</row>
    <row r="344" spans="2:12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</row>
    <row r="345" spans="2:12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</row>
    <row r="346" spans="2:12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</row>
    <row r="347" spans="2:12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</row>
    <row r="348" spans="2:12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</row>
    <row r="349" spans="2:12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</row>
    <row r="350" spans="2:12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</row>
    <row r="351" spans="2:12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</row>
    <row r="352" spans="2:12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</row>
    <row r="353" spans="2:12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</row>
    <row r="354" spans="2:12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</row>
    <row r="355" spans="2:12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</row>
    <row r="356" spans="2:12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</row>
    <row r="357" spans="2:12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</row>
    <row r="358" spans="2:12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</row>
    <row r="359" spans="2:12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</row>
    <row r="360" spans="2:12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</row>
    <row r="361" spans="2:12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</row>
    <row r="362" spans="2:12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</row>
    <row r="363" spans="2:12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</row>
    <row r="364" spans="2:12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</row>
    <row r="365" spans="2:12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</row>
    <row r="366" spans="2:12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</row>
    <row r="367" spans="2:12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</row>
    <row r="368" spans="2:12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</row>
    <row r="369" spans="2:12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</row>
    <row r="370" spans="2:12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</row>
    <row r="371" spans="2:12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</row>
    <row r="372" spans="2:12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</row>
    <row r="373" spans="2:12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</row>
    <row r="374" spans="2:12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</row>
    <row r="375" spans="2:12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</row>
    <row r="376" spans="2:12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</row>
    <row r="377" spans="2:12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</row>
    <row r="378" spans="2:12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</row>
    <row r="379" spans="2:12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</row>
    <row r="380" spans="2:12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</row>
    <row r="381" spans="2:12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</row>
    <row r="382" spans="2:12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</row>
    <row r="383" spans="2:12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</row>
    <row r="384" spans="2:12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</row>
    <row r="385" spans="2:12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</row>
    <row r="386" spans="2:12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</row>
    <row r="387" spans="2:12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</row>
    <row r="388" spans="2:12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</row>
    <row r="389" spans="2:12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</row>
    <row r="390" spans="2:12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</row>
    <row r="391" spans="2:12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</row>
    <row r="392" spans="2:12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</row>
    <row r="393" spans="2:12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</row>
    <row r="394" spans="2:12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</row>
    <row r="395" spans="2:12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</row>
    <row r="396" spans="2:12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</row>
    <row r="397" spans="2:12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</row>
    <row r="398" spans="2:12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</row>
    <row r="399" spans="2:12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</row>
    <row r="400" spans="2:12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</row>
    <row r="401" spans="2:12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</row>
    <row r="402" spans="2:12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</row>
    <row r="403" spans="2:12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</row>
    <row r="404" spans="2:12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</row>
    <row r="405" spans="2:12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</row>
    <row r="406" spans="2:12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</row>
    <row r="407" spans="2:12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</row>
    <row r="408" spans="2:12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</row>
    <row r="409" spans="2:12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</row>
    <row r="410" spans="2:12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</row>
    <row r="411" spans="2:12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</row>
    <row r="412" spans="2:12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</row>
    <row r="413" spans="2:12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</row>
    <row r="414" spans="2:12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</row>
    <row r="415" spans="2:12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</row>
    <row r="416" spans="2:12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</row>
    <row r="417" spans="2:12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</row>
    <row r="418" spans="2:12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</row>
    <row r="419" spans="2:12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</row>
    <row r="420" spans="2:12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</row>
    <row r="421" spans="2:12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</row>
    <row r="422" spans="2:12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</row>
    <row r="423" spans="2:12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</row>
    <row r="424" spans="2:12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</row>
    <row r="425" spans="2:12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</row>
    <row r="426" spans="2:12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</row>
    <row r="427" spans="2:12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</row>
    <row r="428" spans="2:12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</row>
    <row r="429" spans="2:12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</row>
    <row r="430" spans="2:12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</row>
    <row r="431" spans="2:12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</row>
    <row r="432" spans="2:12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</row>
    <row r="433" spans="2:12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</row>
    <row r="434" spans="2:12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</row>
    <row r="435" spans="2:12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</row>
    <row r="436" spans="2:12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</row>
    <row r="437" spans="2:12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</row>
    <row r="438" spans="2:12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</row>
    <row r="439" spans="2:12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</row>
    <row r="440" spans="2:12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</row>
    <row r="441" spans="2:12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</row>
    <row r="442" spans="2:12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</row>
    <row r="443" spans="2:12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</row>
    <row r="444" spans="2:12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</row>
    <row r="445" spans="2:12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</row>
    <row r="446" spans="2:12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</row>
    <row r="447" spans="2:12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</row>
    <row r="448" spans="2:12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</row>
    <row r="449" spans="2:12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</row>
    <row r="450" spans="2:12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</row>
    <row r="451" spans="2:12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</row>
    <row r="452" spans="2:12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</row>
    <row r="453" spans="2:12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</row>
    <row r="454" spans="2:12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</row>
    <row r="455" spans="2:12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</row>
    <row r="456" spans="2:12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</row>
    <row r="457" spans="2:12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</row>
    <row r="458" spans="2:12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</row>
    <row r="459" spans="2:12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</row>
    <row r="460" spans="2:12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</row>
    <row r="461" spans="2:12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</row>
    <row r="462" spans="2:12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</row>
    <row r="463" spans="2:12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</row>
    <row r="464" spans="2:12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</row>
    <row r="465" spans="2:12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</row>
    <row r="466" spans="2:12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</row>
    <row r="467" spans="2:12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</row>
    <row r="468" spans="2:12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</row>
    <row r="469" spans="2:12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</row>
    <row r="470" spans="2:12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</row>
    <row r="471" spans="2:12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</row>
    <row r="472" spans="2:12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</row>
    <row r="473" spans="2:12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</row>
    <row r="474" spans="2:12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</row>
    <row r="475" spans="2:12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</row>
    <row r="476" spans="2:12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</row>
    <row r="477" spans="2:12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</row>
    <row r="478" spans="2:12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</row>
    <row r="479" spans="2:12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</row>
    <row r="480" spans="2:12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</row>
    <row r="481" spans="2:12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</row>
    <row r="482" spans="2:12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</row>
    <row r="483" spans="2:12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</row>
    <row r="484" spans="2:12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</row>
    <row r="485" spans="2:12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</row>
    <row r="486" spans="2:12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</row>
    <row r="487" spans="2:12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</row>
    <row r="488" spans="2:12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</row>
    <row r="489" spans="2:12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</row>
    <row r="490" spans="2:12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</row>
    <row r="491" spans="2:12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</row>
    <row r="492" spans="2:12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</row>
    <row r="493" spans="2:12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</row>
    <row r="494" spans="2:12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</row>
    <row r="495" spans="2:12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</row>
    <row r="496" spans="2:12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</row>
    <row r="497" spans="2:12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</row>
    <row r="498" spans="2:12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</row>
    <row r="499" spans="2:12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</row>
    <row r="500" spans="2:12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</row>
    <row r="501" spans="2:12">
      <c r="B501" s="110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</row>
    <row r="502" spans="2:12">
      <c r="B502" s="110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</row>
    <row r="503" spans="2:12">
      <c r="B503" s="110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</row>
    <row r="504" spans="2:12">
      <c r="B504" s="110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</row>
    <row r="505" spans="2:12">
      <c r="B505" s="110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</row>
    <row r="506" spans="2:12">
      <c r="B506" s="110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</row>
    <row r="507" spans="2:12">
      <c r="B507" s="110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</row>
    <row r="508" spans="2:12">
      <c r="B508" s="110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</row>
    <row r="509" spans="2:12">
      <c r="B509" s="110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</row>
    <row r="510" spans="2:12">
      <c r="B510" s="110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</row>
    <row r="511" spans="2:12">
      <c r="B511" s="110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</row>
    <row r="512" spans="2:12">
      <c r="B512" s="110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</row>
    <row r="513" spans="2:12">
      <c r="B513" s="110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</row>
    <row r="514" spans="2:12">
      <c r="B514" s="110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</row>
    <row r="515" spans="2:12">
      <c r="B515" s="110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</row>
    <row r="516" spans="2:12">
      <c r="B516" s="110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</row>
    <row r="517" spans="2:12">
      <c r="B517" s="110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</row>
    <row r="518" spans="2:12">
      <c r="B518" s="110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</row>
    <row r="519" spans="2:12">
      <c r="B519" s="110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</row>
    <row r="520" spans="2:12">
      <c r="B520" s="110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</row>
    <row r="521" spans="2:12">
      <c r="B521" s="110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</row>
    <row r="522" spans="2:12">
      <c r="B522" s="110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</row>
    <row r="523" spans="2:12">
      <c r="B523" s="110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</row>
    <row r="524" spans="2:12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</row>
    <row r="525" spans="2:12">
      <c r="B525" s="110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</row>
    <row r="526" spans="2:12">
      <c r="B526" s="110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</row>
    <row r="527" spans="2:12">
      <c r="B527" s="110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</row>
    <row r="528" spans="2:12">
      <c r="B528" s="110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</row>
    <row r="529" spans="2:12">
      <c r="B529" s="110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</row>
    <row r="530" spans="2:12">
      <c r="B530" s="110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</row>
    <row r="531" spans="2:12">
      <c r="B531" s="110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</row>
    <row r="532" spans="2:12">
      <c r="B532" s="110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</row>
    <row r="533" spans="2:12">
      <c r="B533" s="110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</row>
    <row r="534" spans="2:12">
      <c r="B534" s="110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</row>
    <row r="535" spans="2:12">
      <c r="B535" s="110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</row>
    <row r="536" spans="2:12">
      <c r="B536" s="110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</row>
    <row r="537" spans="2:12">
      <c r="B537" s="110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</row>
    <row r="538" spans="2:12">
      <c r="B538" s="110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</row>
    <row r="539" spans="2:12">
      <c r="B539" s="110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</row>
    <row r="540" spans="2:12">
      <c r="B540" s="110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</row>
    <row r="541" spans="2:12">
      <c r="B541" s="110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</row>
    <row r="542" spans="2:12">
      <c r="B542" s="110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</row>
    <row r="543" spans="2:12">
      <c r="B543" s="110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</row>
    <row r="544" spans="2:12">
      <c r="B544" s="110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</row>
    <row r="545" spans="2:12">
      <c r="B545" s="110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</row>
    <row r="546" spans="2:12">
      <c r="B546" s="110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</row>
    <row r="547" spans="2:12">
      <c r="B547" s="110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</row>
    <row r="548" spans="2:12">
      <c r="B548" s="110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</row>
    <row r="549" spans="2:12">
      <c r="B549" s="110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</row>
    <row r="550" spans="2:12">
      <c r="B550" s="110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</row>
    <row r="551" spans="2:12">
      <c r="B551" s="110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</row>
    <row r="552" spans="2:12">
      <c r="B552" s="110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</row>
    <row r="553" spans="2:12">
      <c r="B553" s="110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</row>
    <row r="554" spans="2:12">
      <c r="B554" s="110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</row>
    <row r="555" spans="2:12">
      <c r="B555" s="110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</row>
    <row r="556" spans="2:12">
      <c r="B556" s="110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</row>
    <row r="557" spans="2:12">
      <c r="B557" s="110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</row>
    <row r="558" spans="2:12">
      <c r="B558" s="110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</row>
    <row r="559" spans="2:12">
      <c r="B559" s="110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</row>
    <row r="560" spans="2:12">
      <c r="B560" s="110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</row>
    <row r="561" spans="2:12">
      <c r="B561" s="110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</row>
    <row r="562" spans="2:12">
      <c r="B562" s="110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</row>
    <row r="563" spans="2:12">
      <c r="B563" s="110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</row>
    <row r="564" spans="2:12">
      <c r="B564" s="110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</row>
    <row r="565" spans="2:12">
      <c r="B565" s="110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</row>
    <row r="566" spans="2:12">
      <c r="B566" s="110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</row>
    <row r="567" spans="2:12">
      <c r="B567" s="110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</row>
    <row r="568" spans="2:12">
      <c r="B568" s="110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</row>
    <row r="569" spans="2:12">
      <c r="B569" s="110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</row>
    <row r="570" spans="2:12">
      <c r="B570" s="110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134</v>
      </c>
      <c r="C1" s="67" t="s" vm="1">
        <v>206</v>
      </c>
    </row>
    <row r="2" spans="2:12">
      <c r="B2" s="46" t="s">
        <v>133</v>
      </c>
      <c r="C2" s="67" t="s">
        <v>207</v>
      </c>
    </row>
    <row r="3" spans="2:12">
      <c r="B3" s="46" t="s">
        <v>135</v>
      </c>
      <c r="C3" s="67" t="s">
        <v>208</v>
      </c>
    </row>
    <row r="4" spans="2:12">
      <c r="B4" s="46" t="s">
        <v>136</v>
      </c>
      <c r="C4" s="67">
        <v>2144</v>
      </c>
    </row>
    <row r="6" spans="2:12" ht="26.25" customHeight="1">
      <c r="B6" s="140" t="s">
        <v>159</v>
      </c>
      <c r="C6" s="141"/>
      <c r="D6" s="141"/>
      <c r="E6" s="141"/>
      <c r="F6" s="141"/>
      <c r="G6" s="141"/>
      <c r="H6" s="141"/>
      <c r="I6" s="141"/>
      <c r="J6" s="141"/>
      <c r="K6" s="141"/>
      <c r="L6" s="142"/>
    </row>
    <row r="7" spans="2:12" ht="26.25" customHeight="1">
      <c r="B7" s="140" t="s">
        <v>92</v>
      </c>
      <c r="C7" s="141"/>
      <c r="D7" s="141"/>
      <c r="E7" s="141"/>
      <c r="F7" s="141"/>
      <c r="G7" s="141"/>
      <c r="H7" s="141"/>
      <c r="I7" s="141"/>
      <c r="J7" s="141"/>
      <c r="K7" s="141"/>
      <c r="L7" s="142"/>
    </row>
    <row r="8" spans="2:12" s="3" customFormat="1" ht="78.75">
      <c r="B8" s="21" t="s">
        <v>108</v>
      </c>
      <c r="C8" s="29" t="s">
        <v>42</v>
      </c>
      <c r="D8" s="29" t="s">
        <v>60</v>
      </c>
      <c r="E8" s="29" t="s">
        <v>95</v>
      </c>
      <c r="F8" s="29" t="s">
        <v>96</v>
      </c>
      <c r="G8" s="29" t="s">
        <v>184</v>
      </c>
      <c r="H8" s="29" t="s">
        <v>183</v>
      </c>
      <c r="I8" s="29" t="s">
        <v>103</v>
      </c>
      <c r="J8" s="29" t="s">
        <v>53</v>
      </c>
      <c r="K8" s="29" t="s">
        <v>137</v>
      </c>
      <c r="L8" s="30" t="s">
        <v>139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191</v>
      </c>
      <c r="H9" s="15"/>
      <c r="I9" s="15" t="s">
        <v>187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4" t="s">
        <v>1576</v>
      </c>
      <c r="C11" s="88"/>
      <c r="D11" s="88"/>
      <c r="E11" s="88"/>
      <c r="F11" s="88"/>
      <c r="G11" s="88"/>
      <c r="H11" s="88"/>
      <c r="I11" s="115">
        <v>0</v>
      </c>
      <c r="J11" s="88"/>
      <c r="K11" s="116">
        <v>0</v>
      </c>
      <c r="L11" s="116">
        <v>0</v>
      </c>
    </row>
    <row r="12" spans="2:12" ht="19.5" customHeight="1">
      <c r="B12" s="117" t="s">
        <v>199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17" t="s">
        <v>104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17" t="s">
        <v>182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117" t="s">
        <v>190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10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</row>
    <row r="112" spans="2:12">
      <c r="B112" s="110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</row>
    <row r="113" spans="2:12">
      <c r="B113" s="110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</row>
    <row r="114" spans="2:12">
      <c r="B114" s="110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</row>
    <row r="115" spans="2:12">
      <c r="B115" s="110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</row>
    <row r="116" spans="2:12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</row>
    <row r="117" spans="2:12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</row>
    <row r="118" spans="2:12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</row>
    <row r="119" spans="2:12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</row>
    <row r="120" spans="2:12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</row>
    <row r="121" spans="2:12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</row>
    <row r="122" spans="2:12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</row>
    <row r="123" spans="2:12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</row>
    <row r="124" spans="2:12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</row>
    <row r="125" spans="2:12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2:12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</row>
    <row r="127" spans="2:12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</row>
    <row r="128" spans="2:12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2:12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</row>
    <row r="130" spans="2:12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</row>
    <row r="131" spans="2:12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</row>
    <row r="132" spans="2:12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</row>
    <row r="133" spans="2:12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</row>
    <row r="134" spans="2:12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</row>
    <row r="135" spans="2:12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</row>
    <row r="136" spans="2:12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2:12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</row>
    <row r="138" spans="2:12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</row>
    <row r="139" spans="2:12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</row>
    <row r="140" spans="2:12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</row>
    <row r="141" spans="2:12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</row>
    <row r="142" spans="2:12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</row>
    <row r="143" spans="2:12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2:12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</row>
    <row r="145" spans="2:12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</row>
    <row r="146" spans="2:12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</row>
    <row r="147" spans="2:12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</row>
    <row r="148" spans="2:12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</row>
    <row r="149" spans="2:12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2:12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</row>
    <row r="151" spans="2:12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</row>
    <row r="152" spans="2:12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</row>
    <row r="153" spans="2:12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</row>
    <row r="154" spans="2:12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</row>
    <row r="155" spans="2:12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</row>
    <row r="156" spans="2:12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</row>
    <row r="157" spans="2:12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</row>
    <row r="158" spans="2:12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</row>
    <row r="159" spans="2:12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</row>
    <row r="160" spans="2:12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</row>
    <row r="161" spans="2:12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</row>
    <row r="162" spans="2:12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</row>
    <row r="163" spans="2:12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</row>
    <row r="164" spans="2:12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</row>
    <row r="165" spans="2:12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</row>
    <row r="166" spans="2:12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</row>
    <row r="167" spans="2:12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</row>
    <row r="168" spans="2:12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</row>
    <row r="169" spans="2:12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</row>
    <row r="170" spans="2:12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</row>
    <row r="171" spans="2:12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</row>
    <row r="172" spans="2:12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</row>
    <row r="173" spans="2:12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</row>
    <row r="174" spans="2:12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</row>
    <row r="175" spans="2:12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</row>
    <row r="176" spans="2:12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</row>
    <row r="177" spans="2:12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</row>
    <row r="178" spans="2:12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</row>
    <row r="179" spans="2:12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</row>
    <row r="180" spans="2:12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</row>
    <row r="181" spans="2:12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</row>
    <row r="182" spans="2:12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</row>
    <row r="183" spans="2:12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</row>
    <row r="184" spans="2:12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</row>
    <row r="185" spans="2:12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</row>
    <row r="186" spans="2:12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</row>
    <row r="187" spans="2:12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</row>
    <row r="188" spans="2:12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</row>
    <row r="189" spans="2:12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</row>
    <row r="190" spans="2:12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</row>
    <row r="191" spans="2:12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</row>
    <row r="192" spans="2:12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</row>
    <row r="193" spans="2:12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</row>
    <row r="194" spans="2:12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</row>
    <row r="195" spans="2:12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</row>
    <row r="196" spans="2:12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</row>
    <row r="197" spans="2:12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</row>
    <row r="198" spans="2:12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</row>
    <row r="199" spans="2:12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</row>
    <row r="200" spans="2:12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</row>
    <row r="201" spans="2:12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</row>
    <row r="202" spans="2:12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</row>
    <row r="203" spans="2:12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</row>
    <row r="204" spans="2:12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</row>
    <row r="205" spans="2:12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</row>
    <row r="206" spans="2:12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</row>
    <row r="207" spans="2:12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</row>
    <row r="208" spans="2:12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</row>
    <row r="209" spans="2:12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</row>
    <row r="210" spans="2:12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</row>
    <row r="211" spans="2:12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</row>
    <row r="212" spans="2:12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</row>
    <row r="213" spans="2:12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</row>
    <row r="214" spans="2:12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</row>
    <row r="215" spans="2:12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</row>
    <row r="216" spans="2:12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2:12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</row>
    <row r="218" spans="2:12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</row>
    <row r="219" spans="2:12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</row>
    <row r="220" spans="2:12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</row>
    <row r="221" spans="2:12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</row>
    <row r="222" spans="2:12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</row>
    <row r="223" spans="2:12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</row>
    <row r="224" spans="2:12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</row>
    <row r="225" spans="2:12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</row>
    <row r="226" spans="2:12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</row>
    <row r="227" spans="2:12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</row>
    <row r="228" spans="2:12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</row>
    <row r="229" spans="2:12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</row>
    <row r="230" spans="2:12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</row>
    <row r="231" spans="2:12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</row>
    <row r="232" spans="2:12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</row>
    <row r="233" spans="2:12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</row>
    <row r="234" spans="2:12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</row>
    <row r="235" spans="2:12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</row>
    <row r="236" spans="2:12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</row>
    <row r="237" spans="2:12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</row>
    <row r="238" spans="2:12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</row>
    <row r="239" spans="2:12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</row>
    <row r="240" spans="2:12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</row>
    <row r="241" spans="2:12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</row>
    <row r="242" spans="2:12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</row>
    <row r="243" spans="2:12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</row>
    <row r="244" spans="2:12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</row>
    <row r="245" spans="2:12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</row>
    <row r="246" spans="2:12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</row>
    <row r="247" spans="2:12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</row>
    <row r="248" spans="2:12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</row>
    <row r="249" spans="2:12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</row>
    <row r="250" spans="2:12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</row>
    <row r="251" spans="2:12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</row>
    <row r="252" spans="2:12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</row>
    <row r="253" spans="2:12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</row>
    <row r="254" spans="2:12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</row>
    <row r="255" spans="2:12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</row>
    <row r="256" spans="2:12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</row>
    <row r="257" spans="2:12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</row>
    <row r="258" spans="2:12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</row>
    <row r="259" spans="2:12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</row>
    <row r="260" spans="2:12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</row>
    <row r="261" spans="2:12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</row>
    <row r="262" spans="2:12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</row>
    <row r="263" spans="2:12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</row>
    <row r="264" spans="2:12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2:12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</row>
    <row r="266" spans="2:12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</row>
    <row r="267" spans="2:12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</row>
    <row r="268" spans="2:12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</row>
    <row r="269" spans="2:12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</row>
    <row r="270" spans="2:12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</row>
    <row r="271" spans="2:12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</row>
    <row r="272" spans="2:12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</row>
    <row r="273" spans="2:12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</row>
    <row r="274" spans="2:12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</row>
    <row r="275" spans="2:12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</row>
    <row r="276" spans="2:12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</row>
    <row r="277" spans="2:12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</row>
    <row r="278" spans="2:12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</row>
    <row r="279" spans="2:12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</row>
    <row r="280" spans="2:12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</row>
    <row r="281" spans="2:12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</row>
    <row r="282" spans="2:12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</row>
    <row r="283" spans="2:12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</row>
    <row r="284" spans="2:12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</row>
    <row r="285" spans="2:12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</row>
    <row r="286" spans="2:12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</row>
    <row r="287" spans="2:12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</row>
    <row r="288" spans="2:12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</row>
    <row r="289" spans="2:12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</row>
    <row r="290" spans="2:12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</row>
    <row r="291" spans="2:12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</row>
    <row r="292" spans="2:12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</row>
    <row r="293" spans="2:12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</row>
    <row r="294" spans="2:12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</row>
    <row r="295" spans="2:12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</row>
    <row r="296" spans="2:12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</row>
    <row r="297" spans="2:12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</row>
    <row r="298" spans="2:12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</row>
    <row r="299" spans="2:12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</row>
    <row r="300" spans="2:12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</row>
    <row r="301" spans="2:12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</row>
    <row r="302" spans="2:12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</row>
    <row r="303" spans="2:12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</row>
    <row r="304" spans="2:12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</row>
    <row r="305" spans="2:12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</row>
    <row r="306" spans="2:12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</row>
    <row r="307" spans="2:12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</row>
    <row r="308" spans="2:12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</row>
    <row r="309" spans="2:12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</row>
    <row r="310" spans="2:12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</row>
    <row r="311" spans="2:12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</row>
    <row r="312" spans="2:12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</row>
    <row r="313" spans="2:12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</row>
    <row r="314" spans="2:12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</row>
    <row r="315" spans="2:12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</row>
    <row r="316" spans="2:12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</row>
    <row r="317" spans="2:12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</row>
    <row r="318" spans="2:12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</row>
    <row r="319" spans="2:12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</row>
    <row r="320" spans="2:12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</row>
    <row r="321" spans="2:12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</row>
    <row r="322" spans="2:12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</row>
    <row r="323" spans="2:12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</row>
    <row r="324" spans="2:12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</row>
    <row r="325" spans="2:12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</row>
    <row r="326" spans="2:12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</row>
    <row r="327" spans="2:12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</row>
    <row r="328" spans="2:12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</row>
    <row r="329" spans="2:12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</row>
    <row r="330" spans="2:12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</row>
    <row r="331" spans="2:12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</row>
    <row r="332" spans="2:12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</row>
    <row r="333" spans="2:12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</row>
    <row r="334" spans="2:12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</row>
    <row r="335" spans="2:12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</row>
    <row r="336" spans="2:12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</row>
    <row r="337" spans="2:12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</row>
    <row r="338" spans="2:12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</row>
    <row r="339" spans="2:12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</row>
    <row r="340" spans="2:12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</row>
    <row r="341" spans="2:12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</row>
    <row r="342" spans="2:12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</row>
    <row r="343" spans="2:12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</row>
    <row r="344" spans="2:12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</row>
    <row r="345" spans="2:12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</row>
    <row r="346" spans="2:12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</row>
    <row r="347" spans="2:12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</row>
    <row r="348" spans="2:12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</row>
    <row r="349" spans="2:12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</row>
    <row r="350" spans="2:12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</row>
    <row r="351" spans="2:12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</row>
    <row r="352" spans="2:12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</row>
    <row r="353" spans="2:12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</row>
    <row r="354" spans="2:12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</row>
    <row r="355" spans="2:12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</row>
    <row r="356" spans="2:12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</row>
    <row r="357" spans="2:12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</row>
    <row r="358" spans="2:12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</row>
    <row r="359" spans="2:12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</row>
    <row r="360" spans="2:12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</row>
    <row r="361" spans="2:12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</row>
    <row r="362" spans="2:12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</row>
    <row r="363" spans="2:12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</row>
    <row r="364" spans="2:12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</row>
    <row r="365" spans="2:12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</row>
    <row r="366" spans="2:12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</row>
    <row r="367" spans="2:12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</row>
    <row r="368" spans="2:12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</row>
    <row r="369" spans="2:12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</row>
    <row r="370" spans="2:12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</row>
    <row r="371" spans="2:12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</row>
    <row r="372" spans="2:12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</row>
    <row r="373" spans="2:12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</row>
    <row r="374" spans="2:12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</row>
    <row r="375" spans="2:12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</row>
    <row r="376" spans="2:12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</row>
    <row r="377" spans="2:12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</row>
    <row r="378" spans="2:12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</row>
    <row r="379" spans="2:12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</row>
    <row r="380" spans="2:12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</row>
    <row r="381" spans="2:12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</row>
    <row r="382" spans="2:12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</row>
    <row r="383" spans="2:12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</row>
    <row r="384" spans="2:12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</row>
    <row r="385" spans="2:12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</row>
    <row r="386" spans="2:12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</row>
    <row r="387" spans="2:12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</row>
    <row r="388" spans="2:12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</row>
    <row r="389" spans="2:12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</row>
    <row r="390" spans="2:12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</row>
    <row r="391" spans="2:12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</row>
    <row r="392" spans="2:12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</row>
    <row r="393" spans="2:12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</row>
    <row r="394" spans="2:12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</row>
    <row r="395" spans="2:12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</row>
    <row r="396" spans="2:12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</row>
    <row r="397" spans="2:12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</row>
    <row r="398" spans="2:12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</row>
    <row r="399" spans="2:12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</row>
    <row r="400" spans="2:12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</row>
    <row r="401" spans="2:12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</row>
    <row r="402" spans="2:12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</row>
    <row r="403" spans="2:12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</row>
    <row r="404" spans="2:12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</row>
    <row r="405" spans="2:12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</row>
    <row r="406" spans="2:12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</row>
    <row r="407" spans="2:12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</row>
    <row r="408" spans="2:12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</row>
    <row r="409" spans="2:12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</row>
    <row r="410" spans="2:12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</row>
    <row r="411" spans="2:12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</row>
    <row r="412" spans="2:12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</row>
    <row r="413" spans="2:12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</row>
    <row r="414" spans="2:12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</row>
    <row r="415" spans="2:12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</row>
    <row r="416" spans="2:12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</row>
    <row r="417" spans="2:12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</row>
    <row r="418" spans="2:12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</row>
    <row r="419" spans="2:12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</row>
    <row r="420" spans="2:12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</row>
    <row r="421" spans="2:12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</row>
    <row r="422" spans="2:12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</row>
    <row r="423" spans="2:12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</row>
    <row r="424" spans="2:12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</row>
    <row r="425" spans="2:12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</row>
    <row r="426" spans="2:12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</row>
    <row r="427" spans="2:12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</row>
    <row r="428" spans="2:12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</row>
    <row r="429" spans="2:12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</row>
    <row r="430" spans="2:12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</row>
    <row r="431" spans="2:12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</row>
    <row r="432" spans="2:12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</row>
    <row r="433" spans="2:12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</row>
    <row r="434" spans="2:12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</row>
    <row r="435" spans="2:12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</row>
    <row r="436" spans="2:12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</row>
    <row r="437" spans="2:12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</row>
    <row r="438" spans="2:12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</row>
    <row r="439" spans="2:12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</row>
    <row r="440" spans="2:12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</row>
    <row r="441" spans="2:12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</row>
    <row r="442" spans="2:12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</row>
    <row r="443" spans="2:12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</row>
    <row r="444" spans="2:12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</row>
    <row r="445" spans="2:12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</row>
    <row r="446" spans="2:12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</row>
    <row r="447" spans="2:12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</row>
    <row r="448" spans="2:12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</row>
    <row r="449" spans="2:12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</row>
    <row r="450" spans="2:12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</row>
    <row r="451" spans="2:12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</row>
    <row r="452" spans="2:12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</row>
    <row r="453" spans="2:12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</row>
    <row r="454" spans="2:12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</row>
    <row r="455" spans="2:12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</row>
    <row r="456" spans="2:12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</row>
    <row r="457" spans="2:12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</row>
    <row r="458" spans="2:12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</row>
    <row r="459" spans="2:12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</row>
    <row r="460" spans="2:12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</row>
    <row r="461" spans="2:12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</row>
    <row r="462" spans="2:12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</row>
    <row r="463" spans="2:12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</row>
    <row r="464" spans="2:12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</row>
    <row r="465" spans="2:12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</row>
    <row r="466" spans="2:12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</row>
    <row r="467" spans="2:12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</row>
    <row r="468" spans="2:12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</row>
    <row r="469" spans="2:12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</row>
    <row r="470" spans="2:12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</row>
    <row r="471" spans="2:12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</row>
    <row r="472" spans="2:12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</row>
    <row r="473" spans="2:12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</row>
    <row r="474" spans="2:12">
      <c r="B474" s="110"/>
      <c r="C474" s="110"/>
      <c r="D474" s="110"/>
      <c r="E474" s="111"/>
      <c r="F474" s="111"/>
      <c r="G474" s="111"/>
      <c r="H474" s="111"/>
      <c r="I474" s="111"/>
      <c r="J474" s="111"/>
      <c r="K474" s="111"/>
      <c r="L474" s="111"/>
    </row>
    <row r="475" spans="2:12">
      <c r="B475" s="110"/>
      <c r="C475" s="110"/>
      <c r="D475" s="110"/>
      <c r="E475" s="111"/>
      <c r="F475" s="111"/>
      <c r="G475" s="111"/>
      <c r="H475" s="111"/>
      <c r="I475" s="111"/>
      <c r="J475" s="111"/>
      <c r="K475" s="111"/>
      <c r="L475" s="111"/>
    </row>
    <row r="476" spans="2:12">
      <c r="B476" s="110"/>
      <c r="C476" s="110"/>
      <c r="D476" s="110"/>
      <c r="E476" s="111"/>
      <c r="F476" s="111"/>
      <c r="G476" s="111"/>
      <c r="H476" s="111"/>
      <c r="I476" s="111"/>
      <c r="J476" s="111"/>
      <c r="K476" s="111"/>
      <c r="L476" s="111"/>
    </row>
    <row r="477" spans="2:12">
      <c r="B477" s="110"/>
      <c r="C477" s="110"/>
      <c r="D477" s="110"/>
      <c r="E477" s="111"/>
      <c r="F477" s="111"/>
      <c r="G477" s="111"/>
      <c r="H477" s="111"/>
      <c r="I477" s="111"/>
      <c r="J477" s="111"/>
      <c r="K477" s="111"/>
      <c r="L477" s="111"/>
    </row>
    <row r="478" spans="2:12">
      <c r="B478" s="110"/>
      <c r="C478" s="110"/>
      <c r="D478" s="110"/>
      <c r="E478" s="111"/>
      <c r="F478" s="111"/>
      <c r="G478" s="111"/>
      <c r="H478" s="111"/>
      <c r="I478" s="111"/>
      <c r="J478" s="111"/>
      <c r="K478" s="111"/>
      <c r="L478" s="111"/>
    </row>
    <row r="479" spans="2:12">
      <c r="B479" s="110"/>
      <c r="C479" s="110"/>
      <c r="D479" s="110"/>
      <c r="E479" s="111"/>
      <c r="F479" s="111"/>
      <c r="G479" s="111"/>
      <c r="H479" s="111"/>
      <c r="I479" s="111"/>
      <c r="J479" s="111"/>
      <c r="K479" s="111"/>
      <c r="L479" s="111"/>
    </row>
    <row r="480" spans="2:12">
      <c r="B480" s="110"/>
      <c r="C480" s="110"/>
      <c r="D480" s="110"/>
      <c r="E480" s="111"/>
      <c r="F480" s="111"/>
      <c r="G480" s="111"/>
      <c r="H480" s="111"/>
      <c r="I480" s="111"/>
      <c r="J480" s="111"/>
      <c r="K480" s="111"/>
      <c r="L480" s="111"/>
    </row>
    <row r="481" spans="2:12">
      <c r="B481" s="110"/>
      <c r="C481" s="110"/>
      <c r="D481" s="110"/>
      <c r="E481" s="111"/>
      <c r="F481" s="111"/>
      <c r="G481" s="111"/>
      <c r="H481" s="111"/>
      <c r="I481" s="111"/>
      <c r="J481" s="111"/>
      <c r="K481" s="111"/>
      <c r="L481" s="111"/>
    </row>
    <row r="482" spans="2:12">
      <c r="B482" s="110"/>
      <c r="C482" s="110"/>
      <c r="D482" s="110"/>
      <c r="E482" s="111"/>
      <c r="F482" s="111"/>
      <c r="G482" s="111"/>
      <c r="H482" s="111"/>
      <c r="I482" s="111"/>
      <c r="J482" s="111"/>
      <c r="K482" s="111"/>
      <c r="L482" s="111"/>
    </row>
    <row r="483" spans="2:12">
      <c r="B483" s="110"/>
      <c r="C483" s="110"/>
      <c r="D483" s="110"/>
      <c r="E483" s="111"/>
      <c r="F483" s="111"/>
      <c r="G483" s="111"/>
      <c r="H483" s="111"/>
      <c r="I483" s="111"/>
      <c r="J483" s="111"/>
      <c r="K483" s="111"/>
      <c r="L483" s="111"/>
    </row>
    <row r="484" spans="2:12">
      <c r="B484" s="110"/>
      <c r="C484" s="110"/>
      <c r="D484" s="110"/>
      <c r="E484" s="111"/>
      <c r="F484" s="111"/>
      <c r="G484" s="111"/>
      <c r="H484" s="111"/>
      <c r="I484" s="111"/>
      <c r="J484" s="111"/>
      <c r="K484" s="111"/>
      <c r="L484" s="111"/>
    </row>
    <row r="485" spans="2:12">
      <c r="B485" s="110"/>
      <c r="C485" s="110"/>
      <c r="D485" s="110"/>
      <c r="E485" s="111"/>
      <c r="F485" s="111"/>
      <c r="G485" s="111"/>
      <c r="H485" s="111"/>
      <c r="I485" s="111"/>
      <c r="J485" s="111"/>
      <c r="K485" s="111"/>
      <c r="L485" s="111"/>
    </row>
    <row r="486" spans="2:12">
      <c r="B486" s="110"/>
      <c r="C486" s="110"/>
      <c r="D486" s="110"/>
      <c r="E486" s="111"/>
      <c r="F486" s="111"/>
      <c r="G486" s="111"/>
      <c r="H486" s="111"/>
      <c r="I486" s="111"/>
      <c r="J486" s="111"/>
      <c r="K486" s="111"/>
      <c r="L486" s="111"/>
    </row>
    <row r="487" spans="2:12">
      <c r="B487" s="110"/>
      <c r="C487" s="110"/>
      <c r="D487" s="110"/>
      <c r="E487" s="111"/>
      <c r="F487" s="111"/>
      <c r="G487" s="111"/>
      <c r="H487" s="111"/>
      <c r="I487" s="111"/>
      <c r="J487" s="111"/>
      <c r="K487" s="111"/>
      <c r="L487" s="111"/>
    </row>
    <row r="488" spans="2:12">
      <c r="B488" s="110"/>
      <c r="C488" s="110"/>
      <c r="D488" s="110"/>
      <c r="E488" s="111"/>
      <c r="F488" s="111"/>
      <c r="G488" s="111"/>
      <c r="H488" s="111"/>
      <c r="I488" s="111"/>
      <c r="J488" s="111"/>
      <c r="K488" s="111"/>
      <c r="L488" s="111"/>
    </row>
    <row r="489" spans="2:12">
      <c r="B489" s="110"/>
      <c r="C489" s="110"/>
      <c r="D489" s="110"/>
      <c r="E489" s="111"/>
      <c r="F489" s="111"/>
      <c r="G489" s="111"/>
      <c r="H489" s="111"/>
      <c r="I489" s="111"/>
      <c r="J489" s="111"/>
      <c r="K489" s="111"/>
      <c r="L489" s="111"/>
    </row>
    <row r="490" spans="2:12">
      <c r="B490" s="110"/>
      <c r="C490" s="110"/>
      <c r="D490" s="110"/>
      <c r="E490" s="111"/>
      <c r="F490" s="111"/>
      <c r="G490" s="111"/>
      <c r="H490" s="111"/>
      <c r="I490" s="111"/>
      <c r="J490" s="111"/>
      <c r="K490" s="111"/>
      <c r="L490" s="111"/>
    </row>
    <row r="491" spans="2:12">
      <c r="B491" s="110"/>
      <c r="C491" s="110"/>
      <c r="D491" s="110"/>
      <c r="E491" s="111"/>
      <c r="F491" s="111"/>
      <c r="G491" s="111"/>
      <c r="H491" s="111"/>
      <c r="I491" s="111"/>
      <c r="J491" s="111"/>
      <c r="K491" s="111"/>
      <c r="L491" s="111"/>
    </row>
    <row r="492" spans="2:12">
      <c r="B492" s="110"/>
      <c r="C492" s="110"/>
      <c r="D492" s="110"/>
      <c r="E492" s="111"/>
      <c r="F492" s="111"/>
      <c r="G492" s="111"/>
      <c r="H492" s="111"/>
      <c r="I492" s="111"/>
      <c r="J492" s="111"/>
      <c r="K492" s="111"/>
      <c r="L492" s="111"/>
    </row>
    <row r="493" spans="2:12">
      <c r="B493" s="110"/>
      <c r="C493" s="110"/>
      <c r="D493" s="110"/>
      <c r="E493" s="111"/>
      <c r="F493" s="111"/>
      <c r="G493" s="111"/>
      <c r="H493" s="111"/>
      <c r="I493" s="111"/>
      <c r="J493" s="111"/>
      <c r="K493" s="111"/>
      <c r="L493" s="111"/>
    </row>
    <row r="494" spans="2:12">
      <c r="B494" s="110"/>
      <c r="C494" s="110"/>
      <c r="D494" s="110"/>
      <c r="E494" s="111"/>
      <c r="F494" s="111"/>
      <c r="G494" s="111"/>
      <c r="H494" s="111"/>
      <c r="I494" s="111"/>
      <c r="J494" s="111"/>
      <c r="K494" s="111"/>
      <c r="L494" s="111"/>
    </row>
    <row r="495" spans="2:12">
      <c r="B495" s="110"/>
      <c r="C495" s="110"/>
      <c r="D495" s="110"/>
      <c r="E495" s="111"/>
      <c r="F495" s="111"/>
      <c r="G495" s="111"/>
      <c r="H495" s="111"/>
      <c r="I495" s="111"/>
      <c r="J495" s="111"/>
      <c r="K495" s="111"/>
      <c r="L495" s="111"/>
    </row>
    <row r="496" spans="2:12">
      <c r="B496" s="110"/>
      <c r="C496" s="110"/>
      <c r="D496" s="110"/>
      <c r="E496" s="111"/>
      <c r="F496" s="111"/>
      <c r="G496" s="111"/>
      <c r="H496" s="111"/>
      <c r="I496" s="111"/>
      <c r="J496" s="111"/>
      <c r="K496" s="111"/>
      <c r="L496" s="111"/>
    </row>
    <row r="497" spans="2:12">
      <c r="B497" s="110"/>
      <c r="C497" s="110"/>
      <c r="D497" s="110"/>
      <c r="E497" s="111"/>
      <c r="F497" s="111"/>
      <c r="G497" s="111"/>
      <c r="H497" s="111"/>
      <c r="I497" s="111"/>
      <c r="J497" s="111"/>
      <c r="K497" s="111"/>
      <c r="L497" s="111"/>
    </row>
    <row r="498" spans="2:12">
      <c r="B498" s="110"/>
      <c r="C498" s="110"/>
      <c r="D498" s="110"/>
      <c r="E498" s="111"/>
      <c r="F498" s="111"/>
      <c r="G498" s="111"/>
      <c r="H498" s="111"/>
      <c r="I498" s="111"/>
      <c r="J498" s="111"/>
      <c r="K498" s="111"/>
      <c r="L498" s="111"/>
    </row>
    <row r="499" spans="2:12">
      <c r="B499" s="110"/>
      <c r="C499" s="110"/>
      <c r="D499" s="110"/>
      <c r="E499" s="111"/>
      <c r="F499" s="111"/>
      <c r="G499" s="111"/>
      <c r="H499" s="111"/>
      <c r="I499" s="111"/>
      <c r="J499" s="111"/>
      <c r="K499" s="111"/>
      <c r="L499" s="111"/>
    </row>
    <row r="500" spans="2:12">
      <c r="B500" s="110"/>
      <c r="C500" s="110"/>
      <c r="D500" s="110"/>
      <c r="E500" s="111"/>
      <c r="F500" s="111"/>
      <c r="G500" s="111"/>
      <c r="H500" s="111"/>
      <c r="I500" s="111"/>
      <c r="J500" s="111"/>
      <c r="K500" s="111"/>
      <c r="L500" s="111"/>
    </row>
    <row r="501" spans="2:12">
      <c r="B501" s="110"/>
      <c r="C501" s="110"/>
      <c r="D501" s="110"/>
      <c r="E501" s="111"/>
      <c r="F501" s="111"/>
      <c r="G501" s="111"/>
      <c r="H501" s="111"/>
      <c r="I501" s="111"/>
      <c r="J501" s="111"/>
      <c r="K501" s="111"/>
      <c r="L501" s="111"/>
    </row>
    <row r="502" spans="2:12">
      <c r="B502" s="110"/>
      <c r="C502" s="110"/>
      <c r="D502" s="110"/>
      <c r="E502" s="111"/>
      <c r="F502" s="111"/>
      <c r="G502" s="111"/>
      <c r="H502" s="111"/>
      <c r="I502" s="111"/>
      <c r="J502" s="111"/>
      <c r="K502" s="111"/>
      <c r="L502" s="111"/>
    </row>
    <row r="503" spans="2:12">
      <c r="B503" s="110"/>
      <c r="C503" s="110"/>
      <c r="D503" s="110"/>
      <c r="E503" s="111"/>
      <c r="F503" s="111"/>
      <c r="G503" s="111"/>
      <c r="H503" s="111"/>
      <c r="I503" s="111"/>
      <c r="J503" s="111"/>
      <c r="K503" s="111"/>
      <c r="L503" s="111"/>
    </row>
    <row r="504" spans="2:12">
      <c r="B504" s="110"/>
      <c r="C504" s="110"/>
      <c r="D504" s="110"/>
      <c r="E504" s="111"/>
      <c r="F504" s="111"/>
      <c r="G504" s="111"/>
      <c r="H504" s="111"/>
      <c r="I504" s="111"/>
      <c r="J504" s="111"/>
      <c r="K504" s="111"/>
      <c r="L504" s="111"/>
    </row>
    <row r="505" spans="2:12">
      <c r="B505" s="110"/>
      <c r="C505" s="110"/>
      <c r="D505" s="110"/>
      <c r="E505" s="111"/>
      <c r="F505" s="111"/>
      <c r="G505" s="111"/>
      <c r="H505" s="111"/>
      <c r="I505" s="111"/>
      <c r="J505" s="111"/>
      <c r="K505" s="111"/>
      <c r="L505" s="111"/>
    </row>
    <row r="506" spans="2:12">
      <c r="B506" s="110"/>
      <c r="C506" s="110"/>
      <c r="D506" s="110"/>
      <c r="E506" s="111"/>
      <c r="F506" s="111"/>
      <c r="G506" s="111"/>
      <c r="H506" s="111"/>
      <c r="I506" s="111"/>
      <c r="J506" s="111"/>
      <c r="K506" s="111"/>
      <c r="L506" s="111"/>
    </row>
    <row r="507" spans="2:12">
      <c r="B507" s="110"/>
      <c r="C507" s="110"/>
      <c r="D507" s="110"/>
      <c r="E507" s="111"/>
      <c r="F507" s="111"/>
      <c r="G507" s="111"/>
      <c r="H507" s="111"/>
      <c r="I507" s="111"/>
      <c r="J507" s="111"/>
      <c r="K507" s="111"/>
      <c r="L507" s="111"/>
    </row>
    <row r="508" spans="2:12">
      <c r="B508" s="110"/>
      <c r="C508" s="110"/>
      <c r="D508" s="110"/>
      <c r="E508" s="111"/>
      <c r="F508" s="111"/>
      <c r="G508" s="111"/>
      <c r="H508" s="111"/>
      <c r="I508" s="111"/>
      <c r="J508" s="111"/>
      <c r="K508" s="111"/>
      <c r="L508" s="111"/>
    </row>
    <row r="509" spans="2:12">
      <c r="B509" s="110"/>
      <c r="C509" s="110"/>
      <c r="D509" s="110"/>
      <c r="E509" s="111"/>
      <c r="F509" s="111"/>
      <c r="G509" s="111"/>
      <c r="H509" s="111"/>
      <c r="I509" s="111"/>
      <c r="J509" s="111"/>
      <c r="K509" s="111"/>
      <c r="L509" s="111"/>
    </row>
    <row r="510" spans="2:12">
      <c r="B510" s="110"/>
      <c r="C510" s="110"/>
      <c r="D510" s="110"/>
      <c r="E510" s="111"/>
      <c r="F510" s="111"/>
      <c r="G510" s="111"/>
      <c r="H510" s="111"/>
      <c r="I510" s="111"/>
      <c r="J510" s="111"/>
      <c r="K510" s="111"/>
      <c r="L510" s="111"/>
    </row>
    <row r="511" spans="2:12">
      <c r="B511" s="110"/>
      <c r="C511" s="110"/>
      <c r="D511" s="110"/>
      <c r="E511" s="111"/>
      <c r="F511" s="111"/>
      <c r="G511" s="111"/>
      <c r="H511" s="111"/>
      <c r="I511" s="111"/>
      <c r="J511" s="111"/>
      <c r="K511" s="111"/>
      <c r="L511" s="111"/>
    </row>
    <row r="512" spans="2:12">
      <c r="B512" s="110"/>
      <c r="C512" s="110"/>
      <c r="D512" s="110"/>
      <c r="E512" s="111"/>
      <c r="F512" s="111"/>
      <c r="G512" s="111"/>
      <c r="H512" s="111"/>
      <c r="I512" s="111"/>
      <c r="J512" s="111"/>
      <c r="K512" s="111"/>
      <c r="L512" s="111"/>
    </row>
    <row r="513" spans="2:12">
      <c r="B513" s="110"/>
      <c r="C513" s="110"/>
      <c r="D513" s="110"/>
      <c r="E513" s="111"/>
      <c r="F513" s="111"/>
      <c r="G513" s="111"/>
      <c r="H513" s="111"/>
      <c r="I513" s="111"/>
      <c r="J513" s="111"/>
      <c r="K513" s="111"/>
      <c r="L513" s="111"/>
    </row>
    <row r="514" spans="2:12">
      <c r="B514" s="110"/>
      <c r="C514" s="110"/>
      <c r="D514" s="110"/>
      <c r="E514" s="111"/>
      <c r="F514" s="111"/>
      <c r="G514" s="111"/>
      <c r="H514" s="111"/>
      <c r="I514" s="111"/>
      <c r="J514" s="111"/>
      <c r="K514" s="111"/>
      <c r="L514" s="111"/>
    </row>
    <row r="515" spans="2:12">
      <c r="B515" s="110"/>
      <c r="C515" s="110"/>
      <c r="D515" s="110"/>
      <c r="E515" s="111"/>
      <c r="F515" s="111"/>
      <c r="G515" s="111"/>
      <c r="H515" s="111"/>
      <c r="I515" s="111"/>
      <c r="J515" s="111"/>
      <c r="K515" s="111"/>
      <c r="L515" s="111"/>
    </row>
    <row r="516" spans="2:12">
      <c r="B516" s="110"/>
      <c r="C516" s="110"/>
      <c r="D516" s="110"/>
      <c r="E516" s="111"/>
      <c r="F516" s="111"/>
      <c r="G516" s="111"/>
      <c r="H516" s="111"/>
      <c r="I516" s="111"/>
      <c r="J516" s="111"/>
      <c r="K516" s="111"/>
      <c r="L516" s="111"/>
    </row>
    <row r="517" spans="2:12">
      <c r="B517" s="110"/>
      <c r="C517" s="110"/>
      <c r="D517" s="110"/>
      <c r="E517" s="111"/>
      <c r="F517" s="111"/>
      <c r="G517" s="111"/>
      <c r="H517" s="111"/>
      <c r="I517" s="111"/>
      <c r="J517" s="111"/>
      <c r="K517" s="111"/>
      <c r="L517" s="111"/>
    </row>
    <row r="518" spans="2:12">
      <c r="B518" s="110"/>
      <c r="C518" s="110"/>
      <c r="D518" s="110"/>
      <c r="E518" s="111"/>
      <c r="F518" s="111"/>
      <c r="G518" s="111"/>
      <c r="H518" s="111"/>
      <c r="I518" s="111"/>
      <c r="J518" s="111"/>
      <c r="K518" s="111"/>
      <c r="L518" s="111"/>
    </row>
    <row r="519" spans="2:12">
      <c r="B519" s="110"/>
      <c r="C519" s="110"/>
      <c r="D519" s="110"/>
      <c r="E519" s="111"/>
      <c r="F519" s="111"/>
      <c r="G519" s="111"/>
      <c r="H519" s="111"/>
      <c r="I519" s="111"/>
      <c r="J519" s="111"/>
      <c r="K519" s="111"/>
      <c r="L519" s="111"/>
    </row>
    <row r="520" spans="2:12">
      <c r="B520" s="110"/>
      <c r="C520" s="110"/>
      <c r="D520" s="110"/>
      <c r="E520" s="111"/>
      <c r="F520" s="111"/>
      <c r="G520" s="111"/>
      <c r="H520" s="111"/>
      <c r="I520" s="111"/>
      <c r="J520" s="111"/>
      <c r="K520" s="111"/>
      <c r="L520" s="111"/>
    </row>
    <row r="521" spans="2:12">
      <c r="B521" s="110"/>
      <c r="C521" s="110"/>
      <c r="D521" s="110"/>
      <c r="E521" s="111"/>
      <c r="F521" s="111"/>
      <c r="G521" s="111"/>
      <c r="H521" s="111"/>
      <c r="I521" s="111"/>
      <c r="J521" s="111"/>
      <c r="K521" s="111"/>
      <c r="L521" s="111"/>
    </row>
    <row r="522" spans="2:12">
      <c r="B522" s="110"/>
      <c r="C522" s="110"/>
      <c r="D522" s="110"/>
      <c r="E522" s="111"/>
      <c r="F522" s="111"/>
      <c r="G522" s="111"/>
      <c r="H522" s="111"/>
      <c r="I522" s="111"/>
      <c r="J522" s="111"/>
      <c r="K522" s="111"/>
      <c r="L522" s="111"/>
    </row>
    <row r="523" spans="2:12">
      <c r="B523" s="110"/>
      <c r="C523" s="110"/>
      <c r="D523" s="110"/>
      <c r="E523" s="111"/>
      <c r="F523" s="111"/>
      <c r="G523" s="111"/>
      <c r="H523" s="111"/>
      <c r="I523" s="111"/>
      <c r="J523" s="111"/>
      <c r="K523" s="111"/>
      <c r="L523" s="111"/>
    </row>
    <row r="524" spans="2:12">
      <c r="B524" s="110"/>
      <c r="C524" s="110"/>
      <c r="D524" s="110"/>
      <c r="E524" s="111"/>
      <c r="F524" s="111"/>
      <c r="G524" s="111"/>
      <c r="H524" s="111"/>
      <c r="I524" s="111"/>
      <c r="J524" s="111"/>
      <c r="K524" s="111"/>
      <c r="L524" s="111"/>
    </row>
    <row r="525" spans="2:12">
      <c r="B525" s="110"/>
      <c r="C525" s="110"/>
      <c r="D525" s="110"/>
      <c r="E525" s="111"/>
      <c r="F525" s="111"/>
      <c r="G525" s="111"/>
      <c r="H525" s="111"/>
      <c r="I525" s="111"/>
      <c r="J525" s="111"/>
      <c r="K525" s="111"/>
      <c r="L525" s="111"/>
    </row>
    <row r="526" spans="2:12">
      <c r="B526" s="110"/>
      <c r="C526" s="110"/>
      <c r="D526" s="110"/>
      <c r="E526" s="111"/>
      <c r="F526" s="111"/>
      <c r="G526" s="111"/>
      <c r="H526" s="111"/>
      <c r="I526" s="111"/>
      <c r="J526" s="111"/>
      <c r="K526" s="111"/>
      <c r="L526" s="111"/>
    </row>
    <row r="527" spans="2:12">
      <c r="B527" s="110"/>
      <c r="C527" s="110"/>
      <c r="D527" s="110"/>
      <c r="E527" s="111"/>
      <c r="F527" s="111"/>
      <c r="G527" s="111"/>
      <c r="H527" s="111"/>
      <c r="I527" s="111"/>
      <c r="J527" s="111"/>
      <c r="K527" s="111"/>
      <c r="L527" s="111"/>
    </row>
    <row r="528" spans="2:12">
      <c r="B528" s="110"/>
      <c r="C528" s="110"/>
      <c r="D528" s="110"/>
      <c r="E528" s="111"/>
      <c r="F528" s="111"/>
      <c r="G528" s="111"/>
      <c r="H528" s="111"/>
      <c r="I528" s="111"/>
      <c r="J528" s="111"/>
      <c r="K528" s="111"/>
      <c r="L528" s="111"/>
    </row>
    <row r="529" spans="2:12">
      <c r="B529" s="110"/>
      <c r="C529" s="110"/>
      <c r="D529" s="110"/>
      <c r="E529" s="111"/>
      <c r="F529" s="111"/>
      <c r="G529" s="111"/>
      <c r="H529" s="111"/>
      <c r="I529" s="111"/>
      <c r="J529" s="111"/>
      <c r="K529" s="111"/>
      <c r="L529" s="111"/>
    </row>
    <row r="530" spans="2:12">
      <c r="B530" s="110"/>
      <c r="C530" s="110"/>
      <c r="D530" s="110"/>
      <c r="E530" s="111"/>
      <c r="F530" s="111"/>
      <c r="G530" s="111"/>
      <c r="H530" s="111"/>
      <c r="I530" s="111"/>
      <c r="J530" s="111"/>
      <c r="K530" s="111"/>
      <c r="L530" s="11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>
      <selection activeCell="I14" sqref="I14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9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134</v>
      </c>
      <c r="C1" s="67" t="s" vm="1">
        <v>206</v>
      </c>
    </row>
    <row r="2" spans="2:12">
      <c r="B2" s="46" t="s">
        <v>133</v>
      </c>
      <c r="C2" s="67" t="s">
        <v>207</v>
      </c>
    </row>
    <row r="3" spans="2:12">
      <c r="B3" s="46" t="s">
        <v>135</v>
      </c>
      <c r="C3" s="67" t="s">
        <v>208</v>
      </c>
    </row>
    <row r="4" spans="2:12">
      <c r="B4" s="46" t="s">
        <v>136</v>
      </c>
      <c r="C4" s="67">
        <v>2144</v>
      </c>
    </row>
    <row r="6" spans="2:12" ht="26.25" customHeight="1">
      <c r="B6" s="140" t="s">
        <v>157</v>
      </c>
      <c r="C6" s="141"/>
      <c r="D6" s="141"/>
      <c r="E6" s="141"/>
      <c r="F6" s="141"/>
      <c r="G6" s="141"/>
      <c r="H6" s="141"/>
      <c r="I6" s="141"/>
      <c r="J6" s="141"/>
      <c r="K6" s="141"/>
      <c r="L6" s="142"/>
    </row>
    <row r="7" spans="2:12" s="3" customFormat="1" ht="63">
      <c r="B7" s="66" t="s">
        <v>107</v>
      </c>
      <c r="C7" s="49" t="s">
        <v>42</v>
      </c>
      <c r="D7" s="49" t="s">
        <v>109</v>
      </c>
      <c r="E7" s="49" t="s">
        <v>14</v>
      </c>
      <c r="F7" s="49" t="s">
        <v>61</v>
      </c>
      <c r="G7" s="49" t="s">
        <v>95</v>
      </c>
      <c r="H7" s="49" t="s">
        <v>16</v>
      </c>
      <c r="I7" s="49" t="s">
        <v>18</v>
      </c>
      <c r="J7" s="49" t="s">
        <v>56</v>
      </c>
      <c r="K7" s="49" t="s">
        <v>137</v>
      </c>
      <c r="L7" s="51" t="s">
        <v>138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41</v>
      </c>
      <c r="C10" s="69"/>
      <c r="D10" s="69"/>
      <c r="E10" s="69"/>
      <c r="F10" s="69"/>
      <c r="G10" s="69"/>
      <c r="H10" s="69"/>
      <c r="I10" s="69"/>
      <c r="J10" s="77">
        <f>J11</f>
        <v>7391.3728994076555</v>
      </c>
      <c r="K10" s="78">
        <f>IFERROR(J10/$J$10,0)</f>
        <v>1</v>
      </c>
      <c r="L10" s="78">
        <f>J10/'סכום נכסי הקרן'!$C$42</f>
        <v>2.839508588616475E-2</v>
      </c>
    </row>
    <row r="11" spans="2:12">
      <c r="B11" s="70" t="s">
        <v>180</v>
      </c>
      <c r="C11" s="71"/>
      <c r="D11" s="71"/>
      <c r="E11" s="71"/>
      <c r="F11" s="71"/>
      <c r="G11" s="71"/>
      <c r="H11" s="71"/>
      <c r="I11" s="71"/>
      <c r="J11" s="80">
        <f>J12+J21</f>
        <v>7391.3728994076555</v>
      </c>
      <c r="K11" s="81">
        <f t="shared" ref="K11:K40" si="0">IFERROR(J11/$J$10,0)</f>
        <v>1</v>
      </c>
      <c r="L11" s="81">
        <f>J11/'סכום נכסי הקרן'!$C$42</f>
        <v>2.839508588616475E-2</v>
      </c>
    </row>
    <row r="12" spans="2:12">
      <c r="B12" s="89" t="s">
        <v>39</v>
      </c>
      <c r="C12" s="71"/>
      <c r="D12" s="71"/>
      <c r="E12" s="71"/>
      <c r="F12" s="71"/>
      <c r="G12" s="71"/>
      <c r="H12" s="71"/>
      <c r="I12" s="71"/>
      <c r="J12" s="80">
        <f>SUM(J13:J19)</f>
        <v>5153.6423106500015</v>
      </c>
      <c r="K12" s="81">
        <f t="shared" si="0"/>
        <v>0.69725102234566116</v>
      </c>
      <c r="L12" s="81">
        <f>J12/'סכום נכסי הקרן'!$C$42</f>
        <v>1.9798502663721226E-2</v>
      </c>
    </row>
    <row r="13" spans="2:12">
      <c r="B13" s="76" t="s">
        <v>1381</v>
      </c>
      <c r="C13" s="73">
        <v>30011000</v>
      </c>
      <c r="D13" s="73">
        <v>11</v>
      </c>
      <c r="E13" s="73" t="s">
        <v>302</v>
      </c>
      <c r="F13" s="73" t="s">
        <v>303</v>
      </c>
      <c r="G13" s="86" t="s">
        <v>121</v>
      </c>
      <c r="H13" s="108"/>
      <c r="I13" s="108"/>
      <c r="J13" s="83">
        <v>130.53211384900004</v>
      </c>
      <c r="K13" s="84">
        <f t="shared" si="0"/>
        <v>1.7660063377327489E-2</v>
      </c>
      <c r="L13" s="84">
        <f>J13/'סכום נכסי הקרן'!$C$42</f>
        <v>5.0145901635432674E-4</v>
      </c>
    </row>
    <row r="14" spans="2:12">
      <c r="B14" s="76" t="s">
        <v>1382</v>
      </c>
      <c r="C14" s="73">
        <v>30012000</v>
      </c>
      <c r="D14" s="73">
        <v>12</v>
      </c>
      <c r="E14" s="73" t="s">
        <v>302</v>
      </c>
      <c r="F14" s="73" t="s">
        <v>303</v>
      </c>
      <c r="G14" s="86" t="s">
        <v>121</v>
      </c>
      <c r="H14" s="108"/>
      <c r="I14" s="108"/>
      <c r="J14" s="83">
        <v>974.81435651300035</v>
      </c>
      <c r="K14" s="84">
        <f t="shared" si="0"/>
        <v>0.13188542504615372</v>
      </c>
      <c r="L14" s="84">
        <f>J14/'סכום נכסי הקרן'!$C$42</f>
        <v>3.7448979713188787E-3</v>
      </c>
    </row>
    <row r="15" spans="2:12">
      <c r="B15" s="76" t="s">
        <v>1383</v>
      </c>
      <c r="C15" s="73">
        <v>34810000</v>
      </c>
      <c r="D15" s="73">
        <v>10</v>
      </c>
      <c r="E15" s="73" t="s">
        <v>302</v>
      </c>
      <c r="F15" s="73" t="s">
        <v>303</v>
      </c>
      <c r="G15" s="86" t="s">
        <v>121</v>
      </c>
      <c r="H15" s="108"/>
      <c r="I15" s="108"/>
      <c r="J15" s="83">
        <v>410.61993698700007</v>
      </c>
      <c r="K15" s="84">
        <f t="shared" si="0"/>
        <v>5.5553946820881835E-2</v>
      </c>
      <c r="L15" s="84">
        <f>J15/'סכום נכסי הקרן'!$C$42</f>
        <v>1.5774590912943688E-3</v>
      </c>
    </row>
    <row r="16" spans="2:12">
      <c r="B16" s="76" t="s">
        <v>1383</v>
      </c>
      <c r="C16" s="73">
        <v>30110000</v>
      </c>
      <c r="D16" s="73">
        <v>10</v>
      </c>
      <c r="E16" s="73" t="s">
        <v>302</v>
      </c>
      <c r="F16" s="73" t="s">
        <v>303</v>
      </c>
      <c r="G16" s="86" t="s">
        <v>121</v>
      </c>
      <c r="H16" s="108"/>
      <c r="I16" s="108"/>
      <c r="J16" s="83">
        <v>2510.3613200000004</v>
      </c>
      <c r="K16" s="84">
        <f t="shared" si="0"/>
        <v>0.33963396978674704</v>
      </c>
      <c r="L16" s="84">
        <f>J16/'סכום נכסי הקרן'!$C$42</f>
        <v>9.6439357419537651E-3</v>
      </c>
    </row>
    <row r="17" spans="2:12">
      <c r="B17" s="76" t="s">
        <v>1383</v>
      </c>
      <c r="C17" s="73">
        <v>34110000</v>
      </c>
      <c r="D17" s="73">
        <v>10</v>
      </c>
      <c r="E17" s="73" t="s">
        <v>302</v>
      </c>
      <c r="F17" s="73" t="s">
        <v>303</v>
      </c>
      <c r="G17" s="86" t="s">
        <v>121</v>
      </c>
      <c r="H17" s="108"/>
      <c r="I17" s="108"/>
      <c r="J17" s="83">
        <v>818.55064475400013</v>
      </c>
      <c r="K17" s="84">
        <f t="shared" si="0"/>
        <v>0.11074406012171281</v>
      </c>
      <c r="L17" s="84">
        <f>J17/'סכום נכסי הקרן'!$C$42</f>
        <v>3.1445870985386281E-3</v>
      </c>
    </row>
    <row r="18" spans="2:12">
      <c r="B18" s="76" t="s">
        <v>1384</v>
      </c>
      <c r="C18" s="73">
        <v>30120000</v>
      </c>
      <c r="D18" s="73">
        <v>20</v>
      </c>
      <c r="E18" s="73" t="s">
        <v>302</v>
      </c>
      <c r="F18" s="73" t="s">
        <v>303</v>
      </c>
      <c r="G18" s="86" t="s">
        <v>121</v>
      </c>
      <c r="H18" s="108"/>
      <c r="I18" s="108"/>
      <c r="J18" s="83">
        <v>288.07246854700008</v>
      </c>
      <c r="K18" s="84">
        <f t="shared" si="0"/>
        <v>3.8974148979831098E-2</v>
      </c>
      <c r="L18" s="84">
        <f>J18/'סכום נכסי הקרן'!$C$42</f>
        <v>1.1066743076224843E-3</v>
      </c>
    </row>
    <row r="19" spans="2:12">
      <c r="B19" s="76" t="s">
        <v>1385</v>
      </c>
      <c r="C19" s="73">
        <v>30026000</v>
      </c>
      <c r="D19" s="73">
        <v>26</v>
      </c>
      <c r="E19" s="73" t="s">
        <v>302</v>
      </c>
      <c r="F19" s="73" t="s">
        <v>303</v>
      </c>
      <c r="G19" s="86" t="s">
        <v>121</v>
      </c>
      <c r="H19" s="108"/>
      <c r="I19" s="108"/>
      <c r="J19" s="83">
        <v>20.691470000000006</v>
      </c>
      <c r="K19" s="84">
        <f t="shared" si="0"/>
        <v>2.7994082130071152E-3</v>
      </c>
      <c r="L19" s="84">
        <f>J19/'סכום נכסי הקרן'!$C$42</f>
        <v>7.9489436638772025E-5</v>
      </c>
    </row>
    <row r="20" spans="2:12">
      <c r="B20" s="72"/>
      <c r="C20" s="73"/>
      <c r="D20" s="73"/>
      <c r="E20" s="73"/>
      <c r="F20" s="73"/>
      <c r="G20" s="73"/>
      <c r="H20" s="73"/>
      <c r="I20" s="73"/>
      <c r="J20" s="73"/>
      <c r="K20" s="84"/>
      <c r="L20" s="73"/>
    </row>
    <row r="21" spans="2:12">
      <c r="B21" s="89" t="s">
        <v>40</v>
      </c>
      <c r="C21" s="71"/>
      <c r="D21" s="71"/>
      <c r="E21" s="71"/>
      <c r="F21" s="71"/>
      <c r="G21" s="71"/>
      <c r="H21" s="71"/>
      <c r="I21" s="71"/>
      <c r="J21" s="80">
        <f>SUM(J22:J40)</f>
        <v>2237.7305887576535</v>
      </c>
      <c r="K21" s="81">
        <f t="shared" si="0"/>
        <v>0.30274897765433878</v>
      </c>
      <c r="L21" s="81">
        <f>J21/'סכום נכסי הקרן'!$C$42</f>
        <v>8.5965832224435216E-3</v>
      </c>
    </row>
    <row r="22" spans="2:12">
      <c r="B22" s="76" t="s">
        <v>1381</v>
      </c>
      <c r="C22" s="73">
        <v>30211000</v>
      </c>
      <c r="D22" s="73">
        <v>11</v>
      </c>
      <c r="E22" s="73" t="s">
        <v>302</v>
      </c>
      <c r="F22" s="73" t="s">
        <v>303</v>
      </c>
      <c r="G22" s="86" t="s">
        <v>123</v>
      </c>
      <c r="H22" s="87"/>
      <c r="I22" s="87"/>
      <c r="J22" s="83">
        <v>5.9918200000000008E-4</v>
      </c>
      <c r="K22" s="84">
        <f t="shared" si="0"/>
        <v>8.1065048152017672E-8</v>
      </c>
      <c r="L22" s="84">
        <f>J22/'סכום נכסי הקרן'!$C$42</f>
        <v>2.3018490046426227E-9</v>
      </c>
    </row>
    <row r="23" spans="2:12">
      <c r="B23" s="76" t="s">
        <v>1381</v>
      </c>
      <c r="C23" s="73">
        <v>30311000</v>
      </c>
      <c r="D23" s="73">
        <v>11</v>
      </c>
      <c r="E23" s="73" t="s">
        <v>302</v>
      </c>
      <c r="F23" s="73" t="s">
        <v>303</v>
      </c>
      <c r="G23" s="86" t="s">
        <v>120</v>
      </c>
      <c r="H23" s="87"/>
      <c r="I23" s="87"/>
      <c r="J23" s="83">
        <v>202.97425206300002</v>
      </c>
      <c r="K23" s="84">
        <f t="shared" si="0"/>
        <v>2.7460967647737863E-2</v>
      </c>
      <c r="L23" s="84">
        <f>J23/'סכום נכסי הקרן'!$C$42</f>
        <v>7.7975653487470816E-4</v>
      </c>
    </row>
    <row r="24" spans="2:12">
      <c r="B24" s="76" t="s">
        <v>1382</v>
      </c>
      <c r="C24" s="73">
        <v>32012000</v>
      </c>
      <c r="D24" s="73">
        <v>12</v>
      </c>
      <c r="E24" s="73" t="s">
        <v>302</v>
      </c>
      <c r="F24" s="73" t="s">
        <v>303</v>
      </c>
      <c r="G24" s="86" t="s">
        <v>122</v>
      </c>
      <c r="H24" s="87"/>
      <c r="I24" s="87"/>
      <c r="J24" s="83">
        <v>17.914144564000001</v>
      </c>
      <c r="K24" s="84">
        <f t="shared" si="0"/>
        <v>2.4236559036868023E-3</v>
      </c>
      <c r="L24" s="84">
        <f>J24/'סכום נכסי הקרן'!$C$42</f>
        <v>6.8819917543696993E-5</v>
      </c>
    </row>
    <row r="25" spans="2:12">
      <c r="B25" s="76" t="s">
        <v>1382</v>
      </c>
      <c r="C25" s="73">
        <v>30312000</v>
      </c>
      <c r="D25" s="73">
        <v>12</v>
      </c>
      <c r="E25" s="73" t="s">
        <v>302</v>
      </c>
      <c r="F25" s="73" t="s">
        <v>303</v>
      </c>
      <c r="G25" s="86" t="s">
        <v>120</v>
      </c>
      <c r="H25" s="87"/>
      <c r="I25" s="87"/>
      <c r="J25" s="83">
        <v>-51.504151954000008</v>
      </c>
      <c r="K25" s="84">
        <f t="shared" si="0"/>
        <v>-6.9681441668472104E-3</v>
      </c>
      <c r="L25" s="84">
        <f>J25/'סכום נכסי הקרן'!$C$42</f>
        <v>-1.9786105208480445E-4</v>
      </c>
    </row>
    <row r="26" spans="2:12">
      <c r="B26" s="76" t="s">
        <v>1382</v>
      </c>
      <c r="C26" s="73">
        <v>30212000</v>
      </c>
      <c r="D26" s="73">
        <v>12</v>
      </c>
      <c r="E26" s="73" t="s">
        <v>302</v>
      </c>
      <c r="F26" s="73" t="s">
        <v>303</v>
      </c>
      <c r="G26" s="86" t="s">
        <v>123</v>
      </c>
      <c r="H26" s="87"/>
      <c r="I26" s="87"/>
      <c r="J26" s="83">
        <v>0.90847196400000019</v>
      </c>
      <c r="K26" s="84">
        <f t="shared" si="0"/>
        <v>1.2290977283432758E-4</v>
      </c>
      <c r="L26" s="84">
        <f>J26/'סכום נכסי הקרן'!$C$42</f>
        <v>3.4900335558797309E-6</v>
      </c>
    </row>
    <row r="27" spans="2:12">
      <c r="B27" s="76" t="s">
        <v>1383</v>
      </c>
      <c r="C27" s="73">
        <v>34510000</v>
      </c>
      <c r="D27" s="73">
        <v>10</v>
      </c>
      <c r="E27" s="73" t="s">
        <v>302</v>
      </c>
      <c r="F27" s="73" t="s">
        <v>303</v>
      </c>
      <c r="G27" s="86" t="s">
        <v>122</v>
      </c>
      <c r="H27" s="87"/>
      <c r="I27" s="87"/>
      <c r="J27" s="83">
        <v>223.66253523700004</v>
      </c>
      <c r="K27" s="84">
        <f t="shared" si="0"/>
        <v>3.0259944705932015E-2</v>
      </c>
      <c r="L27" s="84">
        <f>J27/'סכום נכסי הקרן'!$C$42</f>
        <v>8.5923372883553591E-4</v>
      </c>
    </row>
    <row r="28" spans="2:12">
      <c r="B28" s="76" t="s">
        <v>1383</v>
      </c>
      <c r="C28" s="73">
        <v>32010000</v>
      </c>
      <c r="D28" s="73">
        <v>10</v>
      </c>
      <c r="E28" s="73" t="s">
        <v>302</v>
      </c>
      <c r="F28" s="73" t="s">
        <v>303</v>
      </c>
      <c r="G28" s="86" t="s">
        <v>122</v>
      </c>
      <c r="H28" s="87"/>
      <c r="I28" s="87"/>
      <c r="J28" s="83">
        <v>8.3947300000000009</v>
      </c>
      <c r="K28" s="84">
        <f t="shared" si="0"/>
        <v>1.1357470546064256E-3</v>
      </c>
      <c r="L28" s="84">
        <f>J28/'סכום נכסי הקרן'!$C$42</f>
        <v>3.2249635160508101E-5</v>
      </c>
    </row>
    <row r="29" spans="2:12">
      <c r="B29" s="76" t="s">
        <v>1383</v>
      </c>
      <c r="C29" s="73">
        <v>33810000</v>
      </c>
      <c r="D29" s="73">
        <v>10</v>
      </c>
      <c r="E29" s="73" t="s">
        <v>302</v>
      </c>
      <c r="F29" s="73" t="s">
        <v>303</v>
      </c>
      <c r="G29" s="86" t="s">
        <v>123</v>
      </c>
      <c r="H29" s="87"/>
      <c r="I29" s="87"/>
      <c r="J29" s="83">
        <v>12.192791411000002</v>
      </c>
      <c r="K29" s="84">
        <f t="shared" si="0"/>
        <v>1.6495976562049971E-3</v>
      </c>
      <c r="L29" s="84">
        <f>J29/'סכום נכסי הקרן'!$C$42</f>
        <v>4.6840467125556964E-5</v>
      </c>
    </row>
    <row r="30" spans="2:12">
      <c r="B30" s="76" t="s">
        <v>1383</v>
      </c>
      <c r="C30" s="73">
        <v>34610000</v>
      </c>
      <c r="D30" s="73">
        <v>10</v>
      </c>
      <c r="E30" s="73" t="s">
        <v>302</v>
      </c>
      <c r="F30" s="73" t="s">
        <v>303</v>
      </c>
      <c r="G30" s="86" t="s">
        <v>124</v>
      </c>
      <c r="H30" s="87"/>
      <c r="I30" s="87"/>
      <c r="J30" s="83">
        <v>12.358007023000003</v>
      </c>
      <c r="K30" s="84">
        <f t="shared" si="0"/>
        <v>1.6719501493410477E-3</v>
      </c>
      <c r="L30" s="84">
        <f>J30/'סכום נכסי הקרן'!$C$42</f>
        <v>4.747516808792503E-5</v>
      </c>
    </row>
    <row r="31" spans="2:12">
      <c r="B31" s="76" t="s">
        <v>1383</v>
      </c>
      <c r="C31" s="73">
        <v>30210000</v>
      </c>
      <c r="D31" s="73">
        <v>10</v>
      </c>
      <c r="E31" s="73" t="s">
        <v>302</v>
      </c>
      <c r="F31" s="73" t="s">
        <v>303</v>
      </c>
      <c r="G31" s="86" t="s">
        <v>123</v>
      </c>
      <c r="H31" s="87"/>
      <c r="I31" s="87"/>
      <c r="J31" s="83">
        <v>9.9877300000000009</v>
      </c>
      <c r="K31" s="84">
        <f t="shared" si="0"/>
        <v>1.3512685851366554E-3</v>
      </c>
      <c r="L31" s="84">
        <f>J31/'סכום נכסי הקרן'!$C$42</f>
        <v>3.8369387530231651E-5</v>
      </c>
    </row>
    <row r="32" spans="2:12">
      <c r="B32" s="76" t="s">
        <v>1383</v>
      </c>
      <c r="C32" s="73">
        <v>34710000</v>
      </c>
      <c r="D32" s="73">
        <v>10</v>
      </c>
      <c r="E32" s="73" t="s">
        <v>302</v>
      </c>
      <c r="F32" s="73" t="s">
        <v>303</v>
      </c>
      <c r="G32" s="86" t="s">
        <v>128</v>
      </c>
      <c r="H32" s="87"/>
      <c r="I32" s="87"/>
      <c r="J32" s="83">
        <v>11.571316034000001</v>
      </c>
      <c r="K32" s="84">
        <f t="shared" si="0"/>
        <v>1.5655164732559124E-3</v>
      </c>
      <c r="L32" s="84">
        <f>J32/'סכום נכסי הקרן'!$C$42</f>
        <v>4.4452974714307375E-5</v>
      </c>
    </row>
    <row r="33" spans="2:12">
      <c r="B33" s="76" t="s">
        <v>1383</v>
      </c>
      <c r="C33" s="73">
        <v>30910000</v>
      </c>
      <c r="D33" s="73">
        <v>10</v>
      </c>
      <c r="E33" s="73" t="s">
        <v>302</v>
      </c>
      <c r="F33" s="73" t="s">
        <v>303</v>
      </c>
      <c r="G33" s="86" t="s">
        <v>1378</v>
      </c>
      <c r="H33" s="87"/>
      <c r="I33" s="87"/>
      <c r="J33" s="83">
        <v>3.9764051660000006</v>
      </c>
      <c r="K33" s="84">
        <f t="shared" si="0"/>
        <v>5.3797923878508009E-4</v>
      </c>
      <c r="L33" s="84">
        <f>J33/'סכום נכסי הקרן'!$C$42</f>
        <v>1.5275966690275881E-5</v>
      </c>
    </row>
    <row r="34" spans="2:12">
      <c r="B34" s="76" t="s">
        <v>1383</v>
      </c>
      <c r="C34" s="73">
        <v>34010000</v>
      </c>
      <c r="D34" s="73">
        <v>10</v>
      </c>
      <c r="E34" s="73" t="s">
        <v>302</v>
      </c>
      <c r="F34" s="73" t="s">
        <v>303</v>
      </c>
      <c r="G34" s="86" t="s">
        <v>120</v>
      </c>
      <c r="H34" s="87"/>
      <c r="I34" s="87"/>
      <c r="J34" s="83">
        <v>1555.5816112336531</v>
      </c>
      <c r="K34" s="84">
        <f t="shared" si="0"/>
        <v>0.21045908959055731</v>
      </c>
      <c r="L34" s="84">
        <f>J34/'סכום נכסי הקרן'!$C$42</f>
        <v>5.9760039244479164E-3</v>
      </c>
    </row>
    <row r="35" spans="2:12">
      <c r="B35" s="76" t="s">
        <v>1383</v>
      </c>
      <c r="C35" s="73">
        <v>31410000</v>
      </c>
      <c r="D35" s="73">
        <v>10</v>
      </c>
      <c r="E35" s="73" t="s">
        <v>302</v>
      </c>
      <c r="F35" s="73" t="s">
        <v>303</v>
      </c>
      <c r="G35" s="86" t="s">
        <v>120</v>
      </c>
      <c r="H35" s="87"/>
      <c r="I35" s="87"/>
      <c r="J35" s="83">
        <v>2.9530389920000002</v>
      </c>
      <c r="K35" s="84">
        <f t="shared" si="0"/>
        <v>3.9952509935422913E-4</v>
      </c>
      <c r="L35" s="84">
        <f>J35/'סכום נכסי הקרן'!$C$42</f>
        <v>1.1344549509841842E-5</v>
      </c>
    </row>
    <row r="36" spans="2:12">
      <c r="B36" s="76" t="s">
        <v>1383</v>
      </c>
      <c r="C36" s="73">
        <v>30810000</v>
      </c>
      <c r="D36" s="73">
        <v>10</v>
      </c>
      <c r="E36" s="73" t="s">
        <v>302</v>
      </c>
      <c r="F36" s="73" t="s">
        <v>303</v>
      </c>
      <c r="G36" s="86" t="s">
        <v>126</v>
      </c>
      <c r="H36" s="87"/>
      <c r="I36" s="87"/>
      <c r="J36" s="83">
        <v>7.0157023000000013E-2</v>
      </c>
      <c r="K36" s="84">
        <f t="shared" si="0"/>
        <v>9.4917444911516221E-6</v>
      </c>
      <c r="L36" s="84">
        <f>J36/'סכום נכסי הקרן'!$C$42</f>
        <v>2.6951890003578145E-7</v>
      </c>
    </row>
    <row r="37" spans="2:12">
      <c r="B37" s="76" t="s">
        <v>1384</v>
      </c>
      <c r="C37" s="73">
        <v>32020000</v>
      </c>
      <c r="D37" s="73">
        <v>20</v>
      </c>
      <c r="E37" s="73" t="s">
        <v>302</v>
      </c>
      <c r="F37" s="73" t="s">
        <v>303</v>
      </c>
      <c r="G37" s="86" t="s">
        <v>122</v>
      </c>
      <c r="H37" s="87"/>
      <c r="I37" s="87"/>
      <c r="J37" s="83">
        <v>12.081633405000002</v>
      </c>
      <c r="K37" s="84">
        <f t="shared" si="0"/>
        <v>1.6345587713438492E-3</v>
      </c>
      <c r="L37" s="84">
        <f>J37/'סכום נכסי הקרן'!$C$42</f>
        <v>4.6413436698292529E-5</v>
      </c>
    </row>
    <row r="38" spans="2:12">
      <c r="B38" s="76" t="s">
        <v>1384</v>
      </c>
      <c r="C38" s="73">
        <v>33820000</v>
      </c>
      <c r="D38" s="73">
        <v>20</v>
      </c>
      <c r="E38" s="73" t="s">
        <v>302</v>
      </c>
      <c r="F38" s="73" t="s">
        <v>303</v>
      </c>
      <c r="G38" s="86" t="s">
        <v>123</v>
      </c>
      <c r="H38" s="87"/>
      <c r="I38" s="87"/>
      <c r="J38" s="83">
        <v>8.3450972000000012E-2</v>
      </c>
      <c r="K38" s="84">
        <f t="shared" si="0"/>
        <v>1.129032091002847E-5</v>
      </c>
      <c r="L38" s="84">
        <f>J38/'סכום נכסי הקרן'!$C$42</f>
        <v>3.2058963192262018E-7</v>
      </c>
    </row>
    <row r="39" spans="2:12">
      <c r="B39" s="76" t="s">
        <v>1384</v>
      </c>
      <c r="C39" s="73">
        <v>34020000</v>
      </c>
      <c r="D39" s="73">
        <v>20</v>
      </c>
      <c r="E39" s="73" t="s">
        <v>302</v>
      </c>
      <c r="F39" s="73" t="s">
        <v>303</v>
      </c>
      <c r="G39" s="86" t="s">
        <v>120</v>
      </c>
      <c r="H39" s="87"/>
      <c r="I39" s="87"/>
      <c r="J39" s="83">
        <v>203.88643644200005</v>
      </c>
      <c r="K39" s="84">
        <f t="shared" si="0"/>
        <v>2.7584379683825655E-2</v>
      </c>
      <c r="L39" s="84">
        <f>J39/'סכום נכסי הקרן'!$C$42</f>
        <v>7.8326083023880742E-4</v>
      </c>
    </row>
    <row r="40" spans="2:12">
      <c r="B40" s="76" t="s">
        <v>1385</v>
      </c>
      <c r="C40" s="73">
        <v>30326000</v>
      </c>
      <c r="D40" s="73">
        <v>26</v>
      </c>
      <c r="E40" s="73" t="s">
        <v>302</v>
      </c>
      <c r="F40" s="73" t="s">
        <v>303</v>
      </c>
      <c r="G40" s="86" t="s">
        <v>120</v>
      </c>
      <c r="H40" s="87"/>
      <c r="I40" s="87"/>
      <c r="J40" s="83">
        <v>10.637430000000002</v>
      </c>
      <c r="K40" s="84">
        <f t="shared" si="0"/>
        <v>1.4391683581344522E-3</v>
      </c>
      <c r="L40" s="84">
        <f>J40/'סכום נכסי הקרן'!$C$42</f>
        <v>4.0865309133878485E-5</v>
      </c>
    </row>
    <row r="41" spans="2:12">
      <c r="B41" s="72"/>
      <c r="C41" s="73"/>
      <c r="D41" s="73"/>
      <c r="E41" s="73"/>
      <c r="F41" s="73"/>
      <c r="G41" s="73"/>
      <c r="H41" s="73"/>
      <c r="I41" s="73"/>
      <c r="J41" s="73"/>
      <c r="K41" s="84"/>
      <c r="L41" s="84"/>
    </row>
    <row r="42" spans="2:12">
      <c r="B42" s="109" t="s">
        <v>199</v>
      </c>
      <c r="C42" s="71"/>
      <c r="D42" s="71"/>
      <c r="E42" s="71"/>
      <c r="F42" s="71"/>
      <c r="G42" s="71"/>
      <c r="H42" s="71"/>
      <c r="I42" s="71"/>
      <c r="J42" s="80"/>
      <c r="K42" s="81"/>
      <c r="L42" s="84"/>
    </row>
    <row r="43" spans="2:12">
      <c r="B43" s="72"/>
      <c r="C43" s="73"/>
      <c r="D43" s="73"/>
      <c r="E43" s="73"/>
      <c r="F43" s="73"/>
      <c r="G43" s="73"/>
      <c r="H43" s="73"/>
      <c r="I43" s="73"/>
      <c r="J43" s="83"/>
      <c r="K43" s="84"/>
      <c r="L43" s="84"/>
    </row>
    <row r="44" spans="2:12">
      <c r="B44" s="76"/>
      <c r="C44" s="73"/>
      <c r="D44" s="73"/>
      <c r="E44" s="73"/>
      <c r="F44" s="73"/>
      <c r="G44" s="86"/>
      <c r="H44" s="73"/>
      <c r="I44" s="73"/>
      <c r="J44" s="83"/>
      <c r="K44" s="84"/>
      <c r="L44" s="84"/>
    </row>
    <row r="45" spans="2:12">
      <c r="B45" s="76"/>
      <c r="C45" s="73"/>
      <c r="D45" s="73"/>
      <c r="E45" s="73"/>
      <c r="F45" s="73"/>
      <c r="G45" s="86"/>
      <c r="H45" s="73"/>
      <c r="I45" s="73"/>
      <c r="J45" s="83"/>
      <c r="K45" s="84"/>
      <c r="L45" s="84"/>
    </row>
    <row r="46" spans="2:12">
      <c r="B46" s="76"/>
      <c r="C46" s="73"/>
      <c r="D46" s="73"/>
      <c r="E46" s="73"/>
      <c r="F46" s="73"/>
      <c r="G46" s="86"/>
      <c r="H46" s="73"/>
      <c r="I46" s="73"/>
      <c r="J46" s="83"/>
      <c r="K46" s="84"/>
      <c r="L46" s="84"/>
    </row>
    <row r="47" spans="2:12">
      <c r="B47" s="76"/>
      <c r="C47" s="73"/>
      <c r="D47" s="73"/>
      <c r="E47" s="73"/>
      <c r="F47" s="73"/>
      <c r="G47" s="86"/>
      <c r="H47" s="73"/>
      <c r="I47" s="73"/>
      <c r="J47" s="83"/>
      <c r="K47" s="84"/>
      <c r="L47" s="84"/>
    </row>
    <row r="48" spans="2:12">
      <c r="B48" s="76"/>
      <c r="C48" s="73"/>
      <c r="D48" s="73"/>
      <c r="E48" s="73"/>
      <c r="F48" s="73"/>
      <c r="G48" s="86"/>
      <c r="H48" s="73"/>
      <c r="I48" s="73"/>
      <c r="J48" s="83"/>
      <c r="K48" s="84"/>
      <c r="L48" s="84"/>
    </row>
    <row r="49" spans="2:12">
      <c r="B49" s="76"/>
      <c r="C49" s="73"/>
      <c r="D49" s="73"/>
      <c r="E49" s="73"/>
      <c r="F49" s="73"/>
      <c r="G49" s="86"/>
      <c r="H49" s="73"/>
      <c r="I49" s="73"/>
      <c r="J49" s="83"/>
      <c r="K49" s="84"/>
      <c r="L49" s="84"/>
    </row>
    <row r="50" spans="2:12">
      <c r="B50" s="76"/>
      <c r="C50" s="73"/>
      <c r="D50" s="73"/>
      <c r="E50" s="73"/>
      <c r="F50" s="73"/>
      <c r="G50" s="86"/>
      <c r="H50" s="73"/>
      <c r="I50" s="73"/>
      <c r="J50" s="83"/>
      <c r="K50" s="84"/>
      <c r="L50" s="84"/>
    </row>
    <row r="51" spans="2:12">
      <c r="B51" s="110"/>
      <c r="C51" s="110"/>
      <c r="D51" s="111"/>
      <c r="E51" s="111"/>
      <c r="F51" s="111"/>
      <c r="G51" s="111"/>
      <c r="H51" s="111"/>
      <c r="I51" s="111"/>
      <c r="J51" s="111"/>
      <c r="K51" s="111"/>
      <c r="L51" s="84"/>
    </row>
    <row r="52" spans="2:12">
      <c r="B52" s="110"/>
      <c r="C52" s="110"/>
      <c r="D52" s="111"/>
      <c r="E52" s="111"/>
      <c r="F52" s="111"/>
      <c r="G52" s="111"/>
      <c r="H52" s="111"/>
      <c r="I52" s="111"/>
      <c r="J52" s="111"/>
      <c r="K52" s="111"/>
      <c r="L52" s="84"/>
    </row>
    <row r="53" spans="2:12">
      <c r="B53" s="110"/>
      <c r="C53" s="110"/>
      <c r="D53" s="111"/>
      <c r="E53" s="111"/>
      <c r="F53" s="111"/>
      <c r="G53" s="111"/>
      <c r="H53" s="111"/>
      <c r="I53" s="111"/>
      <c r="J53" s="111"/>
      <c r="K53" s="111"/>
      <c r="L53" s="84"/>
    </row>
    <row r="54" spans="2:12">
      <c r="B54" s="110"/>
      <c r="C54" s="110"/>
      <c r="D54" s="111"/>
      <c r="E54" s="111"/>
      <c r="F54" s="111"/>
      <c r="G54" s="111"/>
      <c r="H54" s="111"/>
      <c r="I54" s="111"/>
      <c r="J54" s="111"/>
      <c r="K54" s="111"/>
      <c r="L54" s="84"/>
    </row>
    <row r="55" spans="2:12">
      <c r="B55" s="112"/>
      <c r="C55" s="110"/>
      <c r="D55" s="111"/>
      <c r="E55" s="111"/>
      <c r="F55" s="111"/>
      <c r="G55" s="111"/>
      <c r="H55" s="111"/>
      <c r="I55" s="111"/>
      <c r="J55" s="111"/>
      <c r="K55" s="111"/>
      <c r="L55" s="84"/>
    </row>
    <row r="56" spans="2:12">
      <c r="B56" s="110"/>
      <c r="C56" s="110"/>
      <c r="D56" s="111"/>
      <c r="E56" s="111"/>
      <c r="F56" s="111"/>
      <c r="G56" s="111"/>
      <c r="H56" s="111"/>
      <c r="I56" s="111"/>
      <c r="J56" s="111"/>
      <c r="K56" s="111"/>
      <c r="L56" s="84"/>
    </row>
    <row r="57" spans="2:12">
      <c r="B57" s="110"/>
      <c r="C57" s="110"/>
      <c r="D57" s="111"/>
      <c r="E57" s="111"/>
      <c r="F57" s="111"/>
      <c r="G57" s="111"/>
      <c r="H57" s="111"/>
      <c r="I57" s="111"/>
      <c r="J57" s="111"/>
      <c r="K57" s="111"/>
      <c r="L57" s="84"/>
    </row>
    <row r="58" spans="2:12">
      <c r="B58" s="110"/>
      <c r="C58" s="110"/>
      <c r="D58" s="111"/>
      <c r="E58" s="111"/>
      <c r="F58" s="111"/>
      <c r="G58" s="111"/>
      <c r="H58" s="111"/>
      <c r="I58" s="111"/>
      <c r="J58" s="111"/>
      <c r="K58" s="111"/>
      <c r="L58" s="84"/>
    </row>
    <row r="59" spans="2:12">
      <c r="B59" s="110"/>
      <c r="C59" s="110"/>
      <c r="D59" s="111"/>
      <c r="E59" s="111"/>
      <c r="F59" s="111"/>
      <c r="G59" s="111"/>
      <c r="H59" s="111"/>
      <c r="I59" s="111"/>
      <c r="J59" s="111"/>
      <c r="K59" s="111"/>
      <c r="L59" s="84"/>
    </row>
    <row r="60" spans="2:12">
      <c r="B60" s="110"/>
      <c r="C60" s="110"/>
      <c r="D60" s="111"/>
      <c r="E60" s="111"/>
      <c r="F60" s="111"/>
      <c r="G60" s="111"/>
      <c r="H60" s="111"/>
      <c r="I60" s="111"/>
      <c r="J60" s="111"/>
      <c r="K60" s="111"/>
      <c r="L60" s="84"/>
    </row>
    <row r="61" spans="2:12">
      <c r="B61" s="110"/>
      <c r="C61" s="110"/>
      <c r="D61" s="111"/>
      <c r="E61" s="111"/>
      <c r="F61" s="111"/>
      <c r="G61" s="111"/>
      <c r="H61" s="111"/>
      <c r="I61" s="111"/>
      <c r="J61" s="111"/>
      <c r="K61" s="111"/>
      <c r="L61" s="84"/>
    </row>
    <row r="62" spans="2:12">
      <c r="B62" s="110"/>
      <c r="C62" s="110"/>
      <c r="D62" s="111"/>
      <c r="E62" s="111"/>
      <c r="F62" s="111"/>
      <c r="G62" s="111"/>
      <c r="H62" s="111"/>
      <c r="I62" s="111"/>
      <c r="J62" s="111"/>
      <c r="K62" s="111"/>
      <c r="L62" s="84"/>
    </row>
    <row r="63" spans="2:12">
      <c r="B63" s="110"/>
      <c r="C63" s="110"/>
      <c r="D63" s="111"/>
      <c r="E63" s="111"/>
      <c r="F63" s="111"/>
      <c r="G63" s="111"/>
      <c r="H63" s="111"/>
      <c r="I63" s="111"/>
      <c r="J63" s="111"/>
      <c r="K63" s="111"/>
      <c r="L63" s="84"/>
    </row>
    <row r="64" spans="2:12">
      <c r="B64" s="110"/>
      <c r="C64" s="110"/>
      <c r="D64" s="111"/>
      <c r="E64" s="111"/>
      <c r="F64" s="111"/>
      <c r="G64" s="111"/>
      <c r="H64" s="111"/>
      <c r="I64" s="111"/>
      <c r="J64" s="111"/>
      <c r="K64" s="111"/>
      <c r="L64" s="84"/>
    </row>
    <row r="65" spans="2:12">
      <c r="B65" s="110"/>
      <c r="C65" s="110"/>
      <c r="D65" s="111"/>
      <c r="E65" s="111"/>
      <c r="F65" s="111"/>
      <c r="G65" s="111"/>
      <c r="H65" s="111"/>
      <c r="I65" s="111"/>
      <c r="J65" s="111"/>
      <c r="K65" s="111"/>
      <c r="L65" s="84"/>
    </row>
    <row r="66" spans="2:12">
      <c r="B66" s="110"/>
      <c r="C66" s="110"/>
      <c r="D66" s="111"/>
      <c r="E66" s="111"/>
      <c r="F66" s="111"/>
      <c r="G66" s="111"/>
      <c r="H66" s="111"/>
      <c r="I66" s="111"/>
      <c r="J66" s="111"/>
      <c r="K66" s="111"/>
      <c r="L66" s="84"/>
    </row>
    <row r="67" spans="2:12">
      <c r="B67" s="110"/>
      <c r="C67" s="110"/>
      <c r="D67" s="111"/>
      <c r="E67" s="111"/>
      <c r="F67" s="111"/>
      <c r="G67" s="111"/>
      <c r="H67" s="111"/>
      <c r="I67" s="111"/>
      <c r="J67" s="111"/>
      <c r="K67" s="111"/>
      <c r="L67" s="84"/>
    </row>
    <row r="68" spans="2:12">
      <c r="B68" s="110"/>
      <c r="C68" s="110"/>
      <c r="D68" s="111"/>
      <c r="E68" s="111"/>
      <c r="F68" s="111"/>
      <c r="G68" s="111"/>
      <c r="H68" s="111"/>
      <c r="I68" s="111"/>
      <c r="J68" s="111"/>
      <c r="K68" s="111"/>
      <c r="L68" s="84"/>
    </row>
    <row r="69" spans="2:12">
      <c r="B69" s="110"/>
      <c r="C69" s="110"/>
      <c r="D69" s="111"/>
      <c r="E69" s="111"/>
      <c r="F69" s="111"/>
      <c r="G69" s="111"/>
      <c r="H69" s="111"/>
      <c r="I69" s="111"/>
      <c r="J69" s="111"/>
      <c r="K69" s="111"/>
      <c r="L69" s="84"/>
    </row>
    <row r="70" spans="2:12">
      <c r="B70" s="110"/>
      <c r="C70" s="110"/>
      <c r="D70" s="111"/>
      <c r="E70" s="111"/>
      <c r="F70" s="111"/>
      <c r="G70" s="111"/>
      <c r="H70" s="111"/>
      <c r="I70" s="111"/>
      <c r="J70" s="111"/>
      <c r="K70" s="111"/>
      <c r="L70" s="84"/>
    </row>
    <row r="71" spans="2:12">
      <c r="B71" s="110"/>
      <c r="C71" s="110"/>
      <c r="D71" s="111"/>
      <c r="E71" s="111"/>
      <c r="F71" s="111"/>
      <c r="G71" s="111"/>
      <c r="H71" s="111"/>
      <c r="I71" s="111"/>
      <c r="J71" s="111"/>
      <c r="K71" s="111"/>
      <c r="L71" s="84"/>
    </row>
    <row r="72" spans="2:12">
      <c r="B72" s="110"/>
      <c r="C72" s="110"/>
      <c r="D72" s="111"/>
      <c r="E72" s="111"/>
      <c r="F72" s="111"/>
      <c r="G72" s="111"/>
      <c r="H72" s="111"/>
      <c r="I72" s="111"/>
      <c r="J72" s="111"/>
      <c r="K72" s="111"/>
      <c r="L72" s="84"/>
    </row>
    <row r="73" spans="2:12">
      <c r="B73" s="110"/>
      <c r="C73" s="110"/>
      <c r="D73" s="111"/>
      <c r="E73" s="111"/>
      <c r="F73" s="111"/>
      <c r="G73" s="111"/>
      <c r="H73" s="111"/>
      <c r="I73" s="111"/>
      <c r="J73" s="111"/>
      <c r="K73" s="111"/>
      <c r="L73" s="84"/>
    </row>
    <row r="74" spans="2:12">
      <c r="B74" s="110"/>
      <c r="C74" s="110"/>
      <c r="D74" s="111"/>
      <c r="E74" s="111"/>
      <c r="F74" s="111"/>
      <c r="G74" s="111"/>
      <c r="H74" s="111"/>
      <c r="I74" s="111"/>
      <c r="J74" s="111"/>
      <c r="K74" s="111"/>
      <c r="L74" s="84"/>
    </row>
    <row r="75" spans="2:12">
      <c r="B75" s="110"/>
      <c r="C75" s="110"/>
      <c r="D75" s="111"/>
      <c r="E75" s="111"/>
      <c r="F75" s="111"/>
      <c r="G75" s="111"/>
      <c r="H75" s="111"/>
      <c r="I75" s="111"/>
      <c r="J75" s="111"/>
      <c r="K75" s="111"/>
      <c r="L75" s="84"/>
    </row>
    <row r="76" spans="2:12">
      <c r="B76" s="110"/>
      <c r="C76" s="110"/>
      <c r="D76" s="111"/>
      <c r="E76" s="111"/>
      <c r="F76" s="111"/>
      <c r="G76" s="111"/>
      <c r="H76" s="111"/>
      <c r="I76" s="111"/>
      <c r="J76" s="111"/>
      <c r="K76" s="111"/>
      <c r="L76" s="84"/>
    </row>
    <row r="77" spans="2:12">
      <c r="B77" s="110"/>
      <c r="C77" s="110"/>
      <c r="D77" s="111"/>
      <c r="E77" s="111"/>
      <c r="F77" s="111"/>
      <c r="G77" s="111"/>
      <c r="H77" s="111"/>
      <c r="I77" s="111"/>
      <c r="J77" s="111"/>
      <c r="K77" s="111"/>
      <c r="L77" s="84"/>
    </row>
    <row r="78" spans="2:12">
      <c r="B78" s="110"/>
      <c r="C78" s="110"/>
      <c r="D78" s="111"/>
      <c r="E78" s="111"/>
      <c r="F78" s="111"/>
      <c r="G78" s="111"/>
      <c r="H78" s="111"/>
      <c r="I78" s="111"/>
      <c r="J78" s="111"/>
      <c r="K78" s="111"/>
      <c r="L78" s="84"/>
    </row>
    <row r="79" spans="2:12">
      <c r="B79" s="110"/>
      <c r="C79" s="110"/>
      <c r="D79" s="111"/>
      <c r="E79" s="111"/>
      <c r="F79" s="111"/>
      <c r="G79" s="111"/>
      <c r="H79" s="111"/>
      <c r="I79" s="111"/>
      <c r="J79" s="111"/>
      <c r="K79" s="111"/>
      <c r="L79" s="84"/>
    </row>
    <row r="80" spans="2:12">
      <c r="B80" s="110"/>
      <c r="C80" s="110"/>
      <c r="D80" s="111"/>
      <c r="E80" s="111"/>
      <c r="F80" s="111"/>
      <c r="G80" s="111"/>
      <c r="H80" s="111"/>
      <c r="I80" s="111"/>
      <c r="J80" s="111"/>
      <c r="K80" s="111"/>
      <c r="L80" s="84"/>
    </row>
    <row r="81" spans="2:12">
      <c r="B81" s="110"/>
      <c r="C81" s="110"/>
      <c r="D81" s="111"/>
      <c r="E81" s="111"/>
      <c r="F81" s="111"/>
      <c r="G81" s="111"/>
      <c r="H81" s="111"/>
      <c r="I81" s="111"/>
      <c r="J81" s="111"/>
      <c r="K81" s="111"/>
      <c r="L81" s="84"/>
    </row>
    <row r="82" spans="2:12">
      <c r="B82" s="110"/>
      <c r="C82" s="110"/>
      <c r="D82" s="111"/>
      <c r="E82" s="111"/>
      <c r="F82" s="111"/>
      <c r="G82" s="111"/>
      <c r="H82" s="111"/>
      <c r="I82" s="111"/>
      <c r="J82" s="111"/>
      <c r="K82" s="111"/>
      <c r="L82" s="84"/>
    </row>
    <row r="83" spans="2:12">
      <c r="B83" s="110"/>
      <c r="C83" s="110"/>
      <c r="D83" s="111"/>
      <c r="E83" s="111"/>
      <c r="F83" s="111"/>
      <c r="G83" s="111"/>
      <c r="H83" s="111"/>
      <c r="I83" s="111"/>
      <c r="J83" s="111"/>
      <c r="K83" s="111"/>
      <c r="L83" s="84"/>
    </row>
    <row r="84" spans="2:12">
      <c r="B84" s="110"/>
      <c r="C84" s="110"/>
      <c r="D84" s="111"/>
      <c r="E84" s="111"/>
      <c r="F84" s="111"/>
      <c r="G84" s="111"/>
      <c r="H84" s="111"/>
      <c r="I84" s="111"/>
      <c r="J84" s="111"/>
      <c r="K84" s="111"/>
      <c r="L84" s="84"/>
    </row>
    <row r="85" spans="2:12">
      <c r="B85" s="110"/>
      <c r="C85" s="110"/>
      <c r="D85" s="111"/>
      <c r="E85" s="111"/>
      <c r="F85" s="111"/>
      <c r="G85" s="111"/>
      <c r="H85" s="111"/>
      <c r="I85" s="111"/>
      <c r="J85" s="111"/>
      <c r="K85" s="111"/>
      <c r="L85" s="84"/>
    </row>
    <row r="86" spans="2:12">
      <c r="B86" s="110"/>
      <c r="C86" s="110"/>
      <c r="D86" s="111"/>
      <c r="E86" s="111"/>
      <c r="F86" s="111"/>
      <c r="G86" s="111"/>
      <c r="H86" s="111"/>
      <c r="I86" s="111"/>
      <c r="J86" s="111"/>
      <c r="K86" s="111"/>
      <c r="L86" s="84"/>
    </row>
    <row r="87" spans="2:12">
      <c r="B87" s="110"/>
      <c r="C87" s="110"/>
      <c r="D87" s="111"/>
      <c r="E87" s="111"/>
      <c r="F87" s="111"/>
      <c r="G87" s="111"/>
      <c r="H87" s="111"/>
      <c r="I87" s="111"/>
      <c r="J87" s="111"/>
      <c r="K87" s="111"/>
      <c r="L87" s="84"/>
    </row>
    <row r="88" spans="2:12">
      <c r="B88" s="110"/>
      <c r="C88" s="110"/>
      <c r="D88" s="111"/>
      <c r="E88" s="111"/>
      <c r="F88" s="111"/>
      <c r="G88" s="111"/>
      <c r="H88" s="111"/>
      <c r="I88" s="111"/>
      <c r="J88" s="111"/>
      <c r="K88" s="111"/>
      <c r="L88" s="84"/>
    </row>
    <row r="89" spans="2:12">
      <c r="B89" s="110"/>
      <c r="C89" s="110"/>
      <c r="D89" s="111"/>
      <c r="E89" s="111"/>
      <c r="F89" s="111"/>
      <c r="G89" s="111"/>
      <c r="H89" s="111"/>
      <c r="I89" s="111"/>
      <c r="J89" s="111"/>
      <c r="K89" s="111"/>
      <c r="L89" s="84"/>
    </row>
    <row r="90" spans="2:12">
      <c r="B90" s="110"/>
      <c r="C90" s="110"/>
      <c r="D90" s="111"/>
      <c r="E90" s="111"/>
      <c r="F90" s="111"/>
      <c r="G90" s="111"/>
      <c r="H90" s="111"/>
      <c r="I90" s="111"/>
      <c r="J90" s="111"/>
      <c r="K90" s="111"/>
      <c r="L90" s="84"/>
    </row>
    <row r="91" spans="2:12">
      <c r="B91" s="110"/>
      <c r="C91" s="110"/>
      <c r="D91" s="111"/>
      <c r="E91" s="111"/>
      <c r="F91" s="111"/>
      <c r="G91" s="111"/>
      <c r="H91" s="111"/>
      <c r="I91" s="111"/>
      <c r="J91" s="111"/>
      <c r="K91" s="111"/>
      <c r="L91" s="84"/>
    </row>
    <row r="92" spans="2:12">
      <c r="B92" s="110"/>
      <c r="C92" s="110"/>
      <c r="D92" s="111"/>
      <c r="E92" s="111"/>
      <c r="F92" s="111"/>
      <c r="G92" s="111"/>
      <c r="H92" s="111"/>
      <c r="I92" s="111"/>
      <c r="J92" s="111"/>
      <c r="K92" s="111"/>
      <c r="L92" s="84"/>
    </row>
    <row r="93" spans="2:12">
      <c r="B93" s="110"/>
      <c r="C93" s="110"/>
      <c r="D93" s="111"/>
      <c r="E93" s="111"/>
      <c r="F93" s="111"/>
      <c r="G93" s="111"/>
      <c r="H93" s="111"/>
      <c r="I93" s="111"/>
      <c r="J93" s="111"/>
      <c r="K93" s="111"/>
      <c r="L93" s="84"/>
    </row>
    <row r="94" spans="2:12">
      <c r="B94" s="110"/>
      <c r="C94" s="110"/>
      <c r="D94" s="111"/>
      <c r="E94" s="111"/>
      <c r="F94" s="111"/>
      <c r="G94" s="111"/>
      <c r="H94" s="111"/>
      <c r="I94" s="111"/>
      <c r="J94" s="111"/>
      <c r="K94" s="111"/>
      <c r="L94" s="84"/>
    </row>
    <row r="95" spans="2:12">
      <c r="B95" s="110"/>
      <c r="C95" s="110"/>
      <c r="D95" s="111"/>
      <c r="E95" s="111"/>
      <c r="F95" s="111"/>
      <c r="G95" s="111"/>
      <c r="H95" s="111"/>
      <c r="I95" s="111"/>
      <c r="J95" s="111"/>
      <c r="K95" s="111"/>
      <c r="L95" s="84"/>
    </row>
    <row r="96" spans="2:12">
      <c r="B96" s="110"/>
      <c r="C96" s="110"/>
      <c r="D96" s="111"/>
      <c r="E96" s="111"/>
      <c r="F96" s="111"/>
      <c r="G96" s="111"/>
      <c r="H96" s="111"/>
      <c r="I96" s="111"/>
      <c r="J96" s="111"/>
      <c r="K96" s="111"/>
      <c r="L96" s="84"/>
    </row>
    <row r="97" spans="2:12">
      <c r="B97" s="110"/>
      <c r="C97" s="110"/>
      <c r="D97" s="111"/>
      <c r="E97" s="111"/>
      <c r="F97" s="111"/>
      <c r="G97" s="111"/>
      <c r="H97" s="111"/>
      <c r="I97" s="111"/>
      <c r="J97" s="111"/>
      <c r="K97" s="111"/>
      <c r="L97" s="111"/>
    </row>
    <row r="98" spans="2:12">
      <c r="B98" s="110"/>
      <c r="C98" s="110"/>
      <c r="D98" s="111"/>
      <c r="E98" s="111"/>
      <c r="F98" s="111"/>
      <c r="G98" s="111"/>
      <c r="H98" s="111"/>
      <c r="I98" s="111"/>
      <c r="J98" s="111"/>
      <c r="K98" s="111"/>
      <c r="L98" s="111"/>
    </row>
    <row r="99" spans="2:12">
      <c r="B99" s="110"/>
      <c r="C99" s="110"/>
      <c r="D99" s="111"/>
      <c r="E99" s="111"/>
      <c r="F99" s="111"/>
      <c r="G99" s="111"/>
      <c r="H99" s="111"/>
      <c r="I99" s="111"/>
      <c r="J99" s="111"/>
      <c r="K99" s="111"/>
      <c r="L99" s="111"/>
    </row>
    <row r="100" spans="2:12">
      <c r="B100" s="110"/>
      <c r="C100" s="110"/>
      <c r="D100" s="111"/>
      <c r="E100" s="111"/>
      <c r="F100" s="111"/>
      <c r="G100" s="111"/>
      <c r="H100" s="111"/>
      <c r="I100" s="111"/>
      <c r="J100" s="111"/>
      <c r="K100" s="111"/>
      <c r="L100" s="111"/>
    </row>
    <row r="101" spans="2:12">
      <c r="B101" s="110"/>
      <c r="C101" s="110"/>
      <c r="D101" s="111"/>
      <c r="E101" s="111"/>
      <c r="F101" s="111"/>
      <c r="G101" s="111"/>
      <c r="H101" s="111"/>
      <c r="I101" s="111"/>
      <c r="J101" s="111"/>
      <c r="K101" s="111"/>
      <c r="L101" s="111"/>
    </row>
    <row r="102" spans="2:12">
      <c r="B102" s="110"/>
      <c r="C102" s="110"/>
      <c r="D102" s="111"/>
      <c r="E102" s="111"/>
      <c r="F102" s="111"/>
      <c r="G102" s="111"/>
      <c r="H102" s="111"/>
      <c r="I102" s="111"/>
      <c r="J102" s="111"/>
      <c r="K102" s="111"/>
      <c r="L102" s="111"/>
    </row>
    <row r="103" spans="2:12">
      <c r="B103" s="110"/>
      <c r="C103" s="110"/>
      <c r="D103" s="111"/>
      <c r="E103" s="111"/>
      <c r="F103" s="111"/>
      <c r="G103" s="111"/>
      <c r="H103" s="111"/>
      <c r="I103" s="111"/>
      <c r="J103" s="111"/>
      <c r="K103" s="111"/>
      <c r="L103" s="111"/>
    </row>
    <row r="104" spans="2:12">
      <c r="B104" s="110"/>
      <c r="C104" s="110"/>
      <c r="D104" s="111"/>
      <c r="E104" s="111"/>
      <c r="F104" s="111"/>
      <c r="G104" s="111"/>
      <c r="H104" s="111"/>
      <c r="I104" s="111"/>
      <c r="J104" s="111"/>
      <c r="K104" s="111"/>
      <c r="L104" s="111"/>
    </row>
    <row r="105" spans="2:12">
      <c r="B105" s="110"/>
      <c r="C105" s="110"/>
      <c r="D105" s="111"/>
      <c r="E105" s="111"/>
      <c r="F105" s="111"/>
      <c r="G105" s="111"/>
      <c r="H105" s="111"/>
      <c r="I105" s="111"/>
      <c r="J105" s="111"/>
      <c r="K105" s="111"/>
      <c r="L105" s="111"/>
    </row>
    <row r="106" spans="2:12">
      <c r="B106" s="110"/>
      <c r="C106" s="110"/>
      <c r="D106" s="111"/>
      <c r="E106" s="111"/>
      <c r="F106" s="111"/>
      <c r="G106" s="111"/>
      <c r="H106" s="111"/>
      <c r="I106" s="111"/>
      <c r="J106" s="111"/>
      <c r="K106" s="111"/>
      <c r="L106" s="111"/>
    </row>
    <row r="107" spans="2:12">
      <c r="B107" s="110"/>
      <c r="C107" s="110"/>
      <c r="D107" s="111"/>
      <c r="E107" s="111"/>
      <c r="F107" s="111"/>
      <c r="G107" s="111"/>
      <c r="H107" s="111"/>
      <c r="I107" s="111"/>
      <c r="J107" s="111"/>
      <c r="K107" s="111"/>
      <c r="L107" s="111"/>
    </row>
    <row r="108" spans="2:12">
      <c r="B108" s="110"/>
      <c r="C108" s="110"/>
      <c r="D108" s="111"/>
      <c r="E108" s="111"/>
      <c r="F108" s="111"/>
      <c r="G108" s="111"/>
      <c r="H108" s="111"/>
      <c r="I108" s="111"/>
      <c r="J108" s="111"/>
      <c r="K108" s="111"/>
      <c r="L108" s="111"/>
    </row>
    <row r="109" spans="2:12">
      <c r="B109" s="110"/>
      <c r="C109" s="110"/>
      <c r="D109" s="111"/>
      <c r="E109" s="111"/>
      <c r="F109" s="111"/>
      <c r="G109" s="111"/>
      <c r="H109" s="111"/>
      <c r="I109" s="111"/>
      <c r="J109" s="111"/>
      <c r="K109" s="111"/>
      <c r="L109" s="111"/>
    </row>
    <row r="110" spans="2:12">
      <c r="B110" s="110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</row>
    <row r="111" spans="2:12"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</row>
    <row r="112" spans="2:12"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</row>
    <row r="113" spans="2:12"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</row>
    <row r="114" spans="2:12"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</row>
    <row r="115" spans="2:12"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</row>
    <row r="116" spans="2:12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</row>
    <row r="117" spans="2:12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</row>
    <row r="118" spans="2:12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</row>
    <row r="119" spans="2:12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</row>
    <row r="120" spans="2:12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</row>
    <row r="121" spans="2:12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</row>
    <row r="122" spans="2:12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</row>
    <row r="123" spans="2:12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</row>
    <row r="124" spans="2:12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</row>
    <row r="125" spans="2:12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2:12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</row>
    <row r="127" spans="2:12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</row>
    <row r="128" spans="2:12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2:12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</row>
    <row r="130" spans="2:12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</row>
    <row r="131" spans="2:12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</row>
    <row r="132" spans="2:12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</row>
    <row r="133" spans="2:12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</row>
    <row r="134" spans="2:12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</row>
    <row r="135" spans="2:12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</row>
    <row r="136" spans="2:12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2:12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</row>
    <row r="138" spans="2:12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</row>
    <row r="139" spans="2:12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</row>
    <row r="140" spans="2:12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</row>
    <row r="141" spans="2:12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</row>
    <row r="142" spans="2:12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</row>
    <row r="143" spans="2:12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2:12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</row>
    <row r="145" spans="2:12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</row>
    <row r="146" spans="2:12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</row>
    <row r="147" spans="2:12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</row>
    <row r="148" spans="2:12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</row>
    <row r="149" spans="2:12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2:12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</row>
    <row r="151" spans="2:12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</row>
    <row r="152" spans="2:12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</row>
    <row r="153" spans="2:12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</row>
    <row r="154" spans="2:12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</row>
    <row r="155" spans="2:12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</row>
    <row r="156" spans="2:12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</row>
    <row r="157" spans="2:12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</row>
    <row r="158" spans="2:12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</row>
    <row r="159" spans="2:12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</row>
    <row r="160" spans="2:12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</row>
    <row r="161" spans="2:12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</row>
    <row r="162" spans="2:12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</row>
    <row r="163" spans="2:12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</row>
    <row r="164" spans="2:12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</row>
    <row r="165" spans="2:12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</row>
    <row r="166" spans="2:12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</row>
    <row r="167" spans="2:12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</row>
    <row r="168" spans="2:12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</row>
    <row r="169" spans="2:12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</row>
    <row r="170" spans="2:12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</row>
    <row r="171" spans="2:12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</row>
    <row r="172" spans="2:12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</row>
    <row r="173" spans="2:12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</row>
    <row r="174" spans="2:12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</row>
    <row r="175" spans="2:12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</row>
    <row r="176" spans="2:12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</row>
    <row r="177" spans="2:12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</row>
    <row r="178" spans="2:12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</row>
    <row r="179" spans="2:12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</row>
    <row r="180" spans="2:12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</row>
    <row r="181" spans="2:12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</row>
    <row r="182" spans="2:12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</row>
    <row r="183" spans="2:12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</row>
    <row r="184" spans="2:12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</row>
    <row r="185" spans="2:12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</row>
    <row r="186" spans="2:12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</row>
    <row r="187" spans="2:12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</row>
    <row r="188" spans="2:12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</row>
    <row r="189" spans="2:12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</row>
    <row r="190" spans="2:12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</row>
    <row r="191" spans="2:12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</row>
    <row r="192" spans="2:12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</row>
    <row r="193" spans="2:12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</row>
    <row r="194" spans="2:12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</row>
    <row r="195" spans="2:12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</row>
    <row r="196" spans="2:12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</row>
    <row r="197" spans="2:12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</row>
    <row r="198" spans="2:12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</row>
    <row r="199" spans="2:12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</row>
    <row r="200" spans="2:12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</row>
    <row r="201" spans="2:12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</row>
    <row r="202" spans="2:12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</row>
    <row r="203" spans="2:12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</row>
    <row r="204" spans="2:12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</row>
    <row r="205" spans="2:12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</row>
    <row r="206" spans="2:12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</row>
    <row r="207" spans="2:12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</row>
    <row r="208" spans="2:12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</row>
    <row r="209" spans="2:12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</row>
    <row r="210" spans="2:12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</row>
    <row r="211" spans="2:12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</row>
    <row r="212" spans="2:12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</row>
    <row r="213" spans="2:12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</row>
    <row r="214" spans="2:12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</row>
    <row r="215" spans="2:12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</row>
    <row r="216" spans="2:12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2:12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</row>
    <row r="218" spans="2:12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</row>
    <row r="219" spans="2:12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</row>
    <row r="220" spans="2:12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</row>
    <row r="221" spans="2:12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</row>
    <row r="222" spans="2:12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</row>
    <row r="223" spans="2:12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</row>
    <row r="224" spans="2:12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</row>
    <row r="225" spans="2:12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</row>
    <row r="226" spans="2:12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</row>
    <row r="227" spans="2:12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</row>
    <row r="228" spans="2:12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</row>
    <row r="229" spans="2:12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</row>
    <row r="230" spans="2:12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</row>
    <row r="231" spans="2:12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</row>
    <row r="232" spans="2:12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</row>
    <row r="233" spans="2:12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</row>
    <row r="234" spans="2:12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</row>
    <row r="235" spans="2:12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</row>
    <row r="236" spans="2:12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</row>
    <row r="237" spans="2:12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</row>
    <row r="238" spans="2:12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</row>
    <row r="239" spans="2:12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</row>
    <row r="240" spans="2:12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</row>
    <row r="241" spans="2:12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</row>
    <row r="242" spans="2:12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</row>
    <row r="243" spans="2:12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</row>
    <row r="244" spans="2:12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</row>
    <row r="245" spans="2:12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</row>
    <row r="246" spans="2:12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</row>
    <row r="247" spans="2:12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</row>
    <row r="248" spans="2:12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</row>
    <row r="249" spans="2:12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</row>
    <row r="250" spans="2:12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</row>
    <row r="251" spans="2:12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</row>
    <row r="252" spans="2:12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</row>
    <row r="253" spans="2:12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</row>
    <row r="254" spans="2:12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</row>
    <row r="255" spans="2:12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</row>
    <row r="256" spans="2:12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</row>
    <row r="257" spans="2:12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</row>
    <row r="258" spans="2:12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</row>
    <row r="259" spans="2:12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</row>
    <row r="260" spans="2:12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</row>
    <row r="261" spans="2:12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</row>
    <row r="262" spans="2:12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</row>
    <row r="263" spans="2:12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</row>
    <row r="264" spans="2:12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2:12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</row>
    <row r="266" spans="2:12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</row>
    <row r="267" spans="2:12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</row>
    <row r="268" spans="2:12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</row>
    <row r="269" spans="2:12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</row>
    <row r="270" spans="2:12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</row>
    <row r="271" spans="2:12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</row>
    <row r="272" spans="2:12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</row>
    <row r="273" spans="2:12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</row>
    <row r="274" spans="2:12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</row>
    <row r="275" spans="2:12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</row>
    <row r="276" spans="2:12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</row>
    <row r="277" spans="2:12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</row>
    <row r="278" spans="2:12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</row>
    <row r="279" spans="2:12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</row>
    <row r="280" spans="2:12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</row>
    <row r="281" spans="2:12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</row>
    <row r="282" spans="2:12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</row>
    <row r="283" spans="2:12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</row>
    <row r="284" spans="2:12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</row>
    <row r="285" spans="2:12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</row>
    <row r="286" spans="2:12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</row>
    <row r="287" spans="2:12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</row>
    <row r="288" spans="2:12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</row>
    <row r="289" spans="2:12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</row>
    <row r="290" spans="2:12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</row>
    <row r="291" spans="2:12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</row>
    <row r="292" spans="2:12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</row>
    <row r="293" spans="2:12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</row>
    <row r="294" spans="2:12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</row>
    <row r="295" spans="2:12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</row>
    <row r="296" spans="2:12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</row>
    <row r="297" spans="2:12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</row>
    <row r="298" spans="2:12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</row>
    <row r="299" spans="2:12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</row>
    <row r="300" spans="2:12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</row>
    <row r="301" spans="2:12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</row>
    <row r="302" spans="2:12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</row>
    <row r="303" spans="2:12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</row>
    <row r="304" spans="2:12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</row>
    <row r="305" spans="2:12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</row>
    <row r="306" spans="2:12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</row>
    <row r="307" spans="2:12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</row>
    <row r="308" spans="2:12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</row>
    <row r="309" spans="2:12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</row>
    <row r="310" spans="2:12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</row>
    <row r="311" spans="2:12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</row>
    <row r="312" spans="2:12">
      <c r="B312" s="110"/>
      <c r="C312" s="110"/>
      <c r="D312" s="111"/>
      <c r="E312" s="111"/>
      <c r="F312" s="111"/>
      <c r="G312" s="111"/>
      <c r="H312" s="111"/>
      <c r="I312" s="111"/>
      <c r="J312" s="111"/>
      <c r="K312" s="111"/>
      <c r="L312" s="111"/>
    </row>
    <row r="313" spans="2:12">
      <c r="B313" s="110"/>
      <c r="C313" s="110"/>
      <c r="D313" s="111"/>
      <c r="E313" s="111"/>
      <c r="F313" s="111"/>
      <c r="G313" s="111"/>
      <c r="H313" s="111"/>
      <c r="I313" s="111"/>
      <c r="J313" s="111"/>
      <c r="K313" s="111"/>
      <c r="L313" s="111"/>
    </row>
    <row r="314" spans="2:12">
      <c r="B314" s="110"/>
      <c r="C314" s="110"/>
      <c r="D314" s="111"/>
      <c r="E314" s="111"/>
      <c r="F314" s="111"/>
      <c r="G314" s="111"/>
      <c r="H314" s="111"/>
      <c r="I314" s="111"/>
      <c r="J314" s="111"/>
      <c r="K314" s="111"/>
      <c r="L314" s="111"/>
    </row>
    <row r="315" spans="2:12">
      <c r="B315" s="110"/>
      <c r="C315" s="110"/>
      <c r="D315" s="111"/>
      <c r="E315" s="111"/>
      <c r="F315" s="111"/>
      <c r="G315" s="111"/>
      <c r="H315" s="111"/>
      <c r="I315" s="111"/>
      <c r="J315" s="111"/>
      <c r="K315" s="111"/>
      <c r="L315" s="111"/>
    </row>
    <row r="316" spans="2:12">
      <c r="B316" s="110"/>
      <c r="C316" s="110"/>
      <c r="D316" s="111"/>
      <c r="E316" s="111"/>
      <c r="F316" s="111"/>
      <c r="G316" s="111"/>
      <c r="H316" s="111"/>
      <c r="I316" s="111"/>
      <c r="J316" s="111"/>
      <c r="K316" s="111"/>
      <c r="L316" s="111"/>
    </row>
    <row r="317" spans="2:12">
      <c r="B317" s="110"/>
      <c r="C317" s="110"/>
      <c r="D317" s="111"/>
      <c r="E317" s="111"/>
      <c r="F317" s="111"/>
      <c r="G317" s="111"/>
      <c r="H317" s="111"/>
      <c r="I317" s="111"/>
      <c r="J317" s="111"/>
      <c r="K317" s="111"/>
      <c r="L317" s="111"/>
    </row>
    <row r="318" spans="2:12">
      <c r="B318" s="110"/>
      <c r="C318" s="110"/>
      <c r="D318" s="111"/>
      <c r="E318" s="111"/>
      <c r="F318" s="111"/>
      <c r="G318" s="111"/>
      <c r="H318" s="111"/>
      <c r="I318" s="111"/>
      <c r="J318" s="111"/>
      <c r="K318" s="111"/>
      <c r="L318" s="111"/>
    </row>
    <row r="319" spans="2:12">
      <c r="B319" s="110"/>
      <c r="C319" s="110"/>
      <c r="D319" s="111"/>
      <c r="E319" s="111"/>
      <c r="F319" s="111"/>
      <c r="G319" s="111"/>
      <c r="H319" s="111"/>
      <c r="I319" s="111"/>
      <c r="J319" s="111"/>
      <c r="K319" s="111"/>
      <c r="L319" s="111"/>
    </row>
    <row r="320" spans="2:12">
      <c r="B320" s="110"/>
      <c r="C320" s="110"/>
      <c r="D320" s="111"/>
      <c r="E320" s="111"/>
      <c r="F320" s="111"/>
      <c r="G320" s="111"/>
      <c r="H320" s="111"/>
      <c r="I320" s="111"/>
      <c r="J320" s="111"/>
      <c r="K320" s="111"/>
      <c r="L320" s="111"/>
    </row>
    <row r="321" spans="2:12">
      <c r="B321" s="110"/>
      <c r="C321" s="110"/>
      <c r="D321" s="111"/>
      <c r="E321" s="111"/>
      <c r="F321" s="111"/>
      <c r="G321" s="111"/>
      <c r="H321" s="111"/>
      <c r="I321" s="111"/>
      <c r="J321" s="111"/>
      <c r="K321" s="111"/>
      <c r="L321" s="111"/>
    </row>
    <row r="322" spans="2:12">
      <c r="B322" s="110"/>
      <c r="C322" s="110"/>
      <c r="D322" s="111"/>
      <c r="E322" s="111"/>
      <c r="F322" s="111"/>
      <c r="G322" s="111"/>
      <c r="H322" s="111"/>
      <c r="I322" s="111"/>
      <c r="J322" s="111"/>
      <c r="K322" s="111"/>
      <c r="L322" s="111"/>
    </row>
    <row r="323" spans="2:12">
      <c r="B323" s="110"/>
      <c r="C323" s="110"/>
      <c r="D323" s="111"/>
      <c r="E323" s="111"/>
      <c r="F323" s="111"/>
      <c r="G323" s="111"/>
      <c r="H323" s="111"/>
      <c r="I323" s="111"/>
      <c r="J323" s="111"/>
      <c r="K323" s="111"/>
      <c r="L323" s="111"/>
    </row>
    <row r="324" spans="2:12">
      <c r="B324" s="110"/>
      <c r="C324" s="110"/>
      <c r="D324" s="111"/>
      <c r="E324" s="111"/>
      <c r="F324" s="111"/>
      <c r="G324" s="111"/>
      <c r="H324" s="111"/>
      <c r="I324" s="111"/>
      <c r="J324" s="111"/>
      <c r="K324" s="111"/>
      <c r="L324" s="111"/>
    </row>
    <row r="325" spans="2:12">
      <c r="B325" s="110"/>
      <c r="C325" s="110"/>
      <c r="D325" s="111"/>
      <c r="E325" s="111"/>
      <c r="F325" s="111"/>
      <c r="G325" s="111"/>
      <c r="H325" s="111"/>
      <c r="I325" s="111"/>
      <c r="J325" s="111"/>
      <c r="K325" s="111"/>
      <c r="L325" s="111"/>
    </row>
    <row r="326" spans="2:12">
      <c r="B326" s="110"/>
      <c r="C326" s="110"/>
      <c r="D326" s="111"/>
      <c r="E326" s="111"/>
      <c r="F326" s="111"/>
      <c r="G326" s="111"/>
      <c r="H326" s="111"/>
      <c r="I326" s="111"/>
      <c r="J326" s="111"/>
      <c r="K326" s="111"/>
      <c r="L326" s="111"/>
    </row>
    <row r="327" spans="2:12">
      <c r="B327" s="110"/>
      <c r="C327" s="110"/>
      <c r="D327" s="111"/>
      <c r="E327" s="111"/>
      <c r="F327" s="111"/>
      <c r="G327" s="111"/>
      <c r="H327" s="111"/>
      <c r="I327" s="111"/>
      <c r="J327" s="111"/>
      <c r="K327" s="111"/>
      <c r="L327" s="111"/>
    </row>
    <row r="328" spans="2:12">
      <c r="B328" s="110"/>
      <c r="C328" s="110"/>
      <c r="D328" s="111"/>
      <c r="E328" s="111"/>
      <c r="F328" s="111"/>
      <c r="G328" s="111"/>
      <c r="H328" s="111"/>
      <c r="I328" s="111"/>
      <c r="J328" s="111"/>
      <c r="K328" s="111"/>
      <c r="L328" s="111"/>
    </row>
    <row r="329" spans="2:12">
      <c r="B329" s="110"/>
      <c r="C329" s="110"/>
      <c r="D329" s="111"/>
      <c r="E329" s="111"/>
      <c r="F329" s="111"/>
      <c r="G329" s="111"/>
      <c r="H329" s="111"/>
      <c r="I329" s="111"/>
      <c r="J329" s="111"/>
      <c r="K329" s="111"/>
      <c r="L329" s="111"/>
    </row>
    <row r="330" spans="2:12">
      <c r="B330" s="110"/>
      <c r="C330" s="110"/>
      <c r="D330" s="111"/>
      <c r="E330" s="111"/>
      <c r="F330" s="111"/>
      <c r="G330" s="111"/>
      <c r="H330" s="111"/>
      <c r="I330" s="111"/>
      <c r="J330" s="111"/>
      <c r="K330" s="111"/>
      <c r="L330" s="111"/>
    </row>
    <row r="331" spans="2:12">
      <c r="B331" s="110"/>
      <c r="C331" s="110"/>
      <c r="D331" s="111"/>
      <c r="E331" s="111"/>
      <c r="F331" s="111"/>
      <c r="G331" s="111"/>
      <c r="H331" s="111"/>
      <c r="I331" s="111"/>
      <c r="J331" s="111"/>
      <c r="K331" s="111"/>
      <c r="L331" s="111"/>
    </row>
    <row r="332" spans="2:12">
      <c r="B332" s="110"/>
      <c r="C332" s="110"/>
      <c r="D332" s="111"/>
      <c r="E332" s="111"/>
      <c r="F332" s="111"/>
      <c r="G332" s="111"/>
      <c r="H332" s="111"/>
      <c r="I332" s="111"/>
      <c r="J332" s="111"/>
      <c r="K332" s="111"/>
      <c r="L332" s="111"/>
    </row>
    <row r="333" spans="2:12">
      <c r="B333" s="110"/>
      <c r="C333" s="110"/>
      <c r="D333" s="111"/>
      <c r="E333" s="111"/>
      <c r="F333" s="111"/>
      <c r="G333" s="111"/>
      <c r="H333" s="111"/>
      <c r="I333" s="111"/>
      <c r="J333" s="111"/>
      <c r="K333" s="111"/>
      <c r="L333" s="111"/>
    </row>
    <row r="334" spans="2:12">
      <c r="B334" s="110"/>
      <c r="C334" s="110"/>
      <c r="D334" s="111"/>
      <c r="E334" s="111"/>
      <c r="F334" s="111"/>
      <c r="G334" s="111"/>
      <c r="H334" s="111"/>
      <c r="I334" s="111"/>
      <c r="J334" s="111"/>
      <c r="K334" s="111"/>
      <c r="L334" s="111"/>
    </row>
    <row r="335" spans="2:12">
      <c r="B335" s="110"/>
      <c r="C335" s="110"/>
      <c r="D335" s="111"/>
      <c r="E335" s="111"/>
      <c r="F335" s="111"/>
      <c r="G335" s="111"/>
      <c r="H335" s="111"/>
      <c r="I335" s="111"/>
      <c r="J335" s="111"/>
      <c r="K335" s="111"/>
      <c r="L335" s="111"/>
    </row>
    <row r="336" spans="2:12">
      <c r="B336" s="110"/>
      <c r="C336" s="110"/>
      <c r="D336" s="111"/>
      <c r="E336" s="111"/>
      <c r="F336" s="111"/>
      <c r="G336" s="111"/>
      <c r="H336" s="111"/>
      <c r="I336" s="111"/>
      <c r="J336" s="111"/>
      <c r="K336" s="111"/>
      <c r="L336" s="111"/>
    </row>
    <row r="337" spans="2:12">
      <c r="B337" s="110"/>
      <c r="C337" s="110"/>
      <c r="D337" s="111"/>
      <c r="E337" s="111"/>
      <c r="F337" s="111"/>
      <c r="G337" s="111"/>
      <c r="H337" s="111"/>
      <c r="I337" s="111"/>
      <c r="J337" s="111"/>
      <c r="K337" s="111"/>
      <c r="L337" s="111"/>
    </row>
    <row r="338" spans="2:12">
      <c r="B338" s="110"/>
      <c r="C338" s="110"/>
      <c r="D338" s="111"/>
      <c r="E338" s="111"/>
      <c r="F338" s="111"/>
      <c r="G338" s="111"/>
      <c r="H338" s="111"/>
      <c r="I338" s="111"/>
      <c r="J338" s="111"/>
      <c r="K338" s="111"/>
      <c r="L338" s="111"/>
    </row>
    <row r="339" spans="2:12">
      <c r="B339" s="110"/>
      <c r="C339" s="110"/>
      <c r="D339" s="111"/>
      <c r="E339" s="111"/>
      <c r="F339" s="111"/>
      <c r="G339" s="111"/>
      <c r="H339" s="111"/>
      <c r="I339" s="111"/>
      <c r="J339" s="111"/>
      <c r="K339" s="111"/>
      <c r="L339" s="111"/>
    </row>
    <row r="340" spans="2:12">
      <c r="B340" s="110"/>
      <c r="C340" s="110"/>
      <c r="D340" s="111"/>
      <c r="E340" s="111"/>
      <c r="F340" s="111"/>
      <c r="G340" s="111"/>
      <c r="H340" s="111"/>
      <c r="I340" s="111"/>
      <c r="J340" s="111"/>
      <c r="K340" s="111"/>
      <c r="L340" s="111"/>
    </row>
    <row r="341" spans="2:12">
      <c r="B341" s="110"/>
      <c r="C341" s="110"/>
      <c r="D341" s="111"/>
      <c r="E341" s="111"/>
      <c r="F341" s="111"/>
      <c r="G341" s="111"/>
      <c r="H341" s="111"/>
      <c r="I341" s="111"/>
      <c r="J341" s="111"/>
      <c r="K341" s="111"/>
      <c r="L341" s="111"/>
    </row>
    <row r="342" spans="2:12">
      <c r="B342" s="110"/>
      <c r="C342" s="110"/>
      <c r="D342" s="111"/>
      <c r="E342" s="111"/>
      <c r="F342" s="111"/>
      <c r="G342" s="111"/>
      <c r="H342" s="111"/>
      <c r="I342" s="111"/>
      <c r="J342" s="111"/>
      <c r="K342" s="111"/>
      <c r="L342" s="111"/>
    </row>
    <row r="343" spans="2:12">
      <c r="B343" s="110"/>
      <c r="C343" s="110"/>
      <c r="D343" s="111"/>
      <c r="E343" s="111"/>
      <c r="F343" s="111"/>
      <c r="G343" s="111"/>
      <c r="H343" s="111"/>
      <c r="I343" s="111"/>
      <c r="J343" s="111"/>
      <c r="K343" s="111"/>
      <c r="L343" s="111"/>
    </row>
    <row r="344" spans="2:12">
      <c r="B344" s="110"/>
      <c r="C344" s="110"/>
      <c r="D344" s="111"/>
      <c r="E344" s="111"/>
      <c r="F344" s="111"/>
      <c r="G344" s="111"/>
      <c r="H344" s="111"/>
      <c r="I344" s="111"/>
      <c r="J344" s="111"/>
      <c r="K344" s="111"/>
      <c r="L344" s="111"/>
    </row>
    <row r="345" spans="2:12">
      <c r="B345" s="110"/>
      <c r="C345" s="110"/>
      <c r="D345" s="111"/>
      <c r="E345" s="111"/>
      <c r="F345" s="111"/>
      <c r="G345" s="111"/>
      <c r="H345" s="111"/>
      <c r="I345" s="111"/>
      <c r="J345" s="111"/>
      <c r="K345" s="111"/>
      <c r="L345" s="111"/>
    </row>
    <row r="346" spans="2:12">
      <c r="B346" s="110"/>
      <c r="C346" s="110"/>
      <c r="D346" s="111"/>
      <c r="E346" s="111"/>
      <c r="F346" s="111"/>
      <c r="G346" s="111"/>
      <c r="H346" s="111"/>
      <c r="I346" s="111"/>
      <c r="J346" s="111"/>
      <c r="K346" s="111"/>
      <c r="L346" s="111"/>
    </row>
    <row r="347" spans="2:12">
      <c r="B347" s="110"/>
      <c r="C347" s="110"/>
      <c r="D347" s="111"/>
      <c r="E347" s="111"/>
      <c r="F347" s="111"/>
      <c r="G347" s="111"/>
      <c r="H347" s="111"/>
      <c r="I347" s="111"/>
      <c r="J347" s="111"/>
      <c r="K347" s="111"/>
      <c r="L347" s="111"/>
    </row>
    <row r="348" spans="2:12">
      <c r="B348" s="110"/>
      <c r="C348" s="110"/>
      <c r="D348" s="111"/>
      <c r="E348" s="111"/>
      <c r="F348" s="111"/>
      <c r="G348" s="111"/>
      <c r="H348" s="111"/>
      <c r="I348" s="111"/>
      <c r="J348" s="111"/>
      <c r="K348" s="111"/>
      <c r="L348" s="111"/>
    </row>
    <row r="349" spans="2:12">
      <c r="B349" s="110"/>
      <c r="C349" s="110"/>
      <c r="D349" s="111"/>
      <c r="E349" s="111"/>
      <c r="F349" s="111"/>
      <c r="G349" s="111"/>
      <c r="H349" s="111"/>
      <c r="I349" s="111"/>
      <c r="J349" s="111"/>
      <c r="K349" s="111"/>
      <c r="L349" s="111"/>
    </row>
    <row r="350" spans="2:12">
      <c r="B350" s="110"/>
      <c r="C350" s="110"/>
      <c r="D350" s="111"/>
      <c r="E350" s="111"/>
      <c r="F350" s="111"/>
      <c r="G350" s="111"/>
      <c r="H350" s="111"/>
      <c r="I350" s="111"/>
      <c r="J350" s="111"/>
      <c r="K350" s="111"/>
      <c r="L350" s="111"/>
    </row>
    <row r="351" spans="2:12">
      <c r="B351" s="110"/>
      <c r="C351" s="110"/>
      <c r="D351" s="111"/>
      <c r="E351" s="111"/>
      <c r="F351" s="111"/>
      <c r="G351" s="111"/>
      <c r="H351" s="111"/>
      <c r="I351" s="111"/>
      <c r="J351" s="111"/>
      <c r="K351" s="111"/>
      <c r="L351" s="111"/>
    </row>
    <row r="352" spans="2:12">
      <c r="B352" s="110"/>
      <c r="C352" s="110"/>
      <c r="D352" s="111"/>
      <c r="E352" s="111"/>
      <c r="F352" s="111"/>
      <c r="G352" s="111"/>
      <c r="H352" s="111"/>
      <c r="I352" s="111"/>
      <c r="J352" s="111"/>
      <c r="K352" s="111"/>
      <c r="L352" s="111"/>
    </row>
    <row r="353" spans="2:12">
      <c r="B353" s="110"/>
      <c r="C353" s="110"/>
      <c r="D353" s="111"/>
      <c r="E353" s="111"/>
      <c r="F353" s="111"/>
      <c r="G353" s="111"/>
      <c r="H353" s="111"/>
      <c r="I353" s="111"/>
      <c r="J353" s="111"/>
      <c r="K353" s="111"/>
      <c r="L353" s="111"/>
    </row>
    <row r="354" spans="2:12">
      <c r="B354" s="110"/>
      <c r="C354" s="110"/>
      <c r="D354" s="111"/>
      <c r="E354" s="111"/>
      <c r="F354" s="111"/>
      <c r="G354" s="111"/>
      <c r="H354" s="111"/>
      <c r="I354" s="111"/>
      <c r="J354" s="111"/>
      <c r="K354" s="111"/>
      <c r="L354" s="111"/>
    </row>
    <row r="355" spans="2:12">
      <c r="B355" s="110"/>
      <c r="C355" s="110"/>
      <c r="D355" s="111"/>
      <c r="E355" s="111"/>
      <c r="F355" s="111"/>
      <c r="G355" s="111"/>
      <c r="H355" s="111"/>
      <c r="I355" s="111"/>
      <c r="J355" s="111"/>
      <c r="K355" s="111"/>
      <c r="L355" s="111"/>
    </row>
    <row r="356" spans="2:12">
      <c r="B356" s="110"/>
      <c r="C356" s="110"/>
      <c r="D356" s="111"/>
      <c r="E356" s="111"/>
      <c r="F356" s="111"/>
      <c r="G356" s="111"/>
      <c r="H356" s="111"/>
      <c r="I356" s="111"/>
      <c r="J356" s="111"/>
      <c r="K356" s="111"/>
      <c r="L356" s="111"/>
    </row>
    <row r="357" spans="2:12">
      <c r="B357" s="110"/>
      <c r="C357" s="110"/>
      <c r="D357" s="111"/>
      <c r="E357" s="111"/>
      <c r="F357" s="111"/>
      <c r="G357" s="111"/>
      <c r="H357" s="111"/>
      <c r="I357" s="111"/>
      <c r="J357" s="111"/>
      <c r="K357" s="111"/>
      <c r="L357" s="111"/>
    </row>
    <row r="358" spans="2:12">
      <c r="B358" s="110"/>
      <c r="C358" s="110"/>
      <c r="D358" s="111"/>
      <c r="E358" s="111"/>
      <c r="F358" s="111"/>
      <c r="G358" s="111"/>
      <c r="H358" s="111"/>
      <c r="I358" s="111"/>
      <c r="J358" s="111"/>
      <c r="K358" s="111"/>
      <c r="L358" s="111"/>
    </row>
    <row r="359" spans="2:12">
      <c r="B359" s="110"/>
      <c r="C359" s="110"/>
      <c r="D359" s="111"/>
      <c r="E359" s="111"/>
      <c r="F359" s="111"/>
      <c r="G359" s="111"/>
      <c r="H359" s="111"/>
      <c r="I359" s="111"/>
      <c r="J359" s="111"/>
      <c r="K359" s="111"/>
      <c r="L359" s="111"/>
    </row>
    <row r="360" spans="2:12">
      <c r="B360" s="110"/>
      <c r="C360" s="110"/>
      <c r="D360" s="111"/>
      <c r="E360" s="111"/>
      <c r="F360" s="111"/>
      <c r="G360" s="111"/>
      <c r="H360" s="111"/>
      <c r="I360" s="111"/>
      <c r="J360" s="111"/>
      <c r="K360" s="111"/>
      <c r="L360" s="111"/>
    </row>
    <row r="361" spans="2:12">
      <c r="B361" s="110"/>
      <c r="C361" s="110"/>
      <c r="D361" s="111"/>
      <c r="E361" s="111"/>
      <c r="F361" s="111"/>
      <c r="G361" s="111"/>
      <c r="H361" s="111"/>
      <c r="I361" s="111"/>
      <c r="J361" s="111"/>
      <c r="K361" s="111"/>
      <c r="L361" s="111"/>
    </row>
    <row r="362" spans="2:12">
      <c r="B362" s="110"/>
      <c r="C362" s="110"/>
      <c r="D362" s="111"/>
      <c r="E362" s="111"/>
      <c r="F362" s="111"/>
      <c r="G362" s="111"/>
      <c r="H362" s="111"/>
      <c r="I362" s="111"/>
      <c r="J362" s="111"/>
      <c r="K362" s="111"/>
      <c r="L362" s="111"/>
    </row>
    <row r="363" spans="2:12">
      <c r="B363" s="110"/>
      <c r="C363" s="110"/>
      <c r="D363" s="111"/>
      <c r="E363" s="111"/>
      <c r="F363" s="111"/>
      <c r="G363" s="111"/>
      <c r="H363" s="111"/>
      <c r="I363" s="111"/>
      <c r="J363" s="111"/>
      <c r="K363" s="111"/>
      <c r="L363" s="111"/>
    </row>
    <row r="364" spans="2:12">
      <c r="B364" s="110"/>
      <c r="C364" s="110"/>
      <c r="D364" s="111"/>
      <c r="E364" s="111"/>
      <c r="F364" s="111"/>
      <c r="G364" s="111"/>
      <c r="H364" s="111"/>
      <c r="I364" s="111"/>
      <c r="J364" s="111"/>
      <c r="K364" s="111"/>
      <c r="L364" s="111"/>
    </row>
    <row r="365" spans="2:12">
      <c r="B365" s="110"/>
      <c r="C365" s="110"/>
      <c r="D365" s="111"/>
      <c r="E365" s="111"/>
      <c r="F365" s="111"/>
      <c r="G365" s="111"/>
      <c r="H365" s="111"/>
      <c r="I365" s="111"/>
      <c r="J365" s="111"/>
      <c r="K365" s="111"/>
      <c r="L365" s="111"/>
    </row>
    <row r="366" spans="2:12">
      <c r="B366" s="110"/>
      <c r="C366" s="110"/>
      <c r="D366" s="111"/>
      <c r="E366" s="111"/>
      <c r="F366" s="111"/>
      <c r="G366" s="111"/>
      <c r="H366" s="111"/>
      <c r="I366" s="111"/>
      <c r="J366" s="111"/>
      <c r="K366" s="111"/>
      <c r="L366" s="111"/>
    </row>
    <row r="367" spans="2:12">
      <c r="B367" s="110"/>
      <c r="C367" s="110"/>
      <c r="D367" s="111"/>
      <c r="E367" s="111"/>
      <c r="F367" s="111"/>
      <c r="G367" s="111"/>
      <c r="H367" s="111"/>
      <c r="I367" s="111"/>
      <c r="J367" s="111"/>
      <c r="K367" s="111"/>
      <c r="L367" s="111"/>
    </row>
    <row r="368" spans="2:12">
      <c r="B368" s="110"/>
      <c r="C368" s="110"/>
      <c r="D368" s="111"/>
      <c r="E368" s="111"/>
      <c r="F368" s="111"/>
      <c r="G368" s="111"/>
      <c r="H368" s="111"/>
      <c r="I368" s="111"/>
      <c r="J368" s="111"/>
      <c r="K368" s="111"/>
      <c r="L368" s="111"/>
    </row>
    <row r="369" spans="2:12">
      <c r="B369" s="110"/>
      <c r="C369" s="110"/>
      <c r="D369" s="111"/>
      <c r="E369" s="111"/>
      <c r="F369" s="111"/>
      <c r="G369" s="111"/>
      <c r="H369" s="111"/>
      <c r="I369" s="111"/>
      <c r="J369" s="111"/>
      <c r="K369" s="111"/>
      <c r="L369" s="111"/>
    </row>
    <row r="370" spans="2:12">
      <c r="B370" s="110"/>
      <c r="C370" s="110"/>
      <c r="D370" s="111"/>
      <c r="E370" s="111"/>
      <c r="F370" s="111"/>
      <c r="G370" s="111"/>
      <c r="H370" s="111"/>
      <c r="I370" s="111"/>
      <c r="J370" s="111"/>
      <c r="K370" s="111"/>
      <c r="L370" s="111"/>
    </row>
    <row r="371" spans="2:12">
      <c r="B371" s="110"/>
      <c r="C371" s="110"/>
      <c r="D371" s="111"/>
      <c r="E371" s="111"/>
      <c r="F371" s="111"/>
      <c r="G371" s="111"/>
      <c r="H371" s="111"/>
      <c r="I371" s="111"/>
      <c r="J371" s="111"/>
      <c r="K371" s="111"/>
      <c r="L371" s="111"/>
    </row>
    <row r="372" spans="2:12">
      <c r="B372" s="110"/>
      <c r="C372" s="110"/>
      <c r="D372" s="111"/>
      <c r="E372" s="111"/>
      <c r="F372" s="111"/>
      <c r="G372" s="111"/>
      <c r="H372" s="111"/>
      <c r="I372" s="111"/>
      <c r="J372" s="111"/>
      <c r="K372" s="111"/>
      <c r="L372" s="111"/>
    </row>
    <row r="373" spans="2:12">
      <c r="B373" s="110"/>
      <c r="C373" s="110"/>
      <c r="D373" s="111"/>
      <c r="E373" s="111"/>
      <c r="F373" s="111"/>
      <c r="G373" s="111"/>
      <c r="H373" s="111"/>
      <c r="I373" s="111"/>
      <c r="J373" s="111"/>
      <c r="K373" s="111"/>
      <c r="L373" s="111"/>
    </row>
    <row r="374" spans="2:12">
      <c r="B374" s="110"/>
      <c r="C374" s="110"/>
      <c r="D374" s="111"/>
      <c r="E374" s="111"/>
      <c r="F374" s="111"/>
      <c r="G374" s="111"/>
      <c r="H374" s="111"/>
      <c r="I374" s="111"/>
      <c r="J374" s="111"/>
      <c r="K374" s="111"/>
      <c r="L374" s="111"/>
    </row>
    <row r="375" spans="2:12">
      <c r="B375" s="110"/>
      <c r="C375" s="110"/>
      <c r="D375" s="111"/>
      <c r="E375" s="111"/>
      <c r="F375" s="111"/>
      <c r="G375" s="111"/>
      <c r="H375" s="111"/>
      <c r="I375" s="111"/>
      <c r="J375" s="111"/>
      <c r="K375" s="111"/>
      <c r="L375" s="111"/>
    </row>
    <row r="376" spans="2:12">
      <c r="B376" s="110"/>
      <c r="C376" s="110"/>
      <c r="D376" s="111"/>
      <c r="E376" s="111"/>
      <c r="F376" s="111"/>
      <c r="G376" s="111"/>
      <c r="H376" s="111"/>
      <c r="I376" s="111"/>
      <c r="J376" s="111"/>
      <c r="K376" s="111"/>
      <c r="L376" s="111"/>
    </row>
    <row r="377" spans="2:12">
      <c r="B377" s="110"/>
      <c r="C377" s="110"/>
      <c r="D377" s="111"/>
      <c r="E377" s="111"/>
      <c r="F377" s="111"/>
      <c r="G377" s="111"/>
      <c r="H377" s="111"/>
      <c r="I377" s="111"/>
      <c r="J377" s="111"/>
      <c r="K377" s="111"/>
      <c r="L377" s="111"/>
    </row>
    <row r="378" spans="2:12">
      <c r="B378" s="110"/>
      <c r="C378" s="110"/>
      <c r="D378" s="111"/>
      <c r="E378" s="111"/>
      <c r="F378" s="111"/>
      <c r="G378" s="111"/>
      <c r="H378" s="111"/>
      <c r="I378" s="111"/>
      <c r="J378" s="111"/>
      <c r="K378" s="111"/>
      <c r="L378" s="111"/>
    </row>
    <row r="379" spans="2:12">
      <c r="B379" s="110"/>
      <c r="C379" s="110"/>
      <c r="D379" s="111"/>
      <c r="E379" s="111"/>
      <c r="F379" s="111"/>
      <c r="G379" s="111"/>
      <c r="H379" s="111"/>
      <c r="I379" s="111"/>
      <c r="J379" s="111"/>
      <c r="K379" s="111"/>
      <c r="L379" s="111"/>
    </row>
    <row r="380" spans="2:12">
      <c r="B380" s="110"/>
      <c r="C380" s="110"/>
      <c r="D380" s="111"/>
      <c r="E380" s="111"/>
      <c r="F380" s="111"/>
      <c r="G380" s="111"/>
      <c r="H380" s="111"/>
      <c r="I380" s="111"/>
      <c r="J380" s="111"/>
      <c r="K380" s="111"/>
      <c r="L380" s="111"/>
    </row>
    <row r="381" spans="2:12">
      <c r="B381" s="110"/>
      <c r="C381" s="110"/>
      <c r="D381" s="111"/>
      <c r="E381" s="111"/>
      <c r="F381" s="111"/>
      <c r="G381" s="111"/>
      <c r="H381" s="111"/>
      <c r="I381" s="111"/>
      <c r="J381" s="111"/>
      <c r="K381" s="111"/>
      <c r="L381" s="111"/>
    </row>
    <row r="382" spans="2:12">
      <c r="B382" s="110"/>
      <c r="C382" s="110"/>
      <c r="D382" s="111"/>
      <c r="E382" s="111"/>
      <c r="F382" s="111"/>
      <c r="G382" s="111"/>
      <c r="H382" s="111"/>
      <c r="I382" s="111"/>
      <c r="J382" s="111"/>
      <c r="K382" s="111"/>
      <c r="L382" s="111"/>
    </row>
    <row r="383" spans="2:12">
      <c r="B383" s="110"/>
      <c r="C383" s="110"/>
      <c r="D383" s="111"/>
      <c r="E383" s="111"/>
      <c r="F383" s="111"/>
      <c r="G383" s="111"/>
      <c r="H383" s="111"/>
      <c r="I383" s="111"/>
      <c r="J383" s="111"/>
      <c r="K383" s="111"/>
      <c r="L383" s="111"/>
    </row>
    <row r="384" spans="2:12">
      <c r="B384" s="110"/>
      <c r="C384" s="110"/>
      <c r="D384" s="111"/>
      <c r="E384" s="111"/>
      <c r="F384" s="111"/>
      <c r="G384" s="111"/>
      <c r="H384" s="111"/>
      <c r="I384" s="111"/>
      <c r="J384" s="111"/>
      <c r="K384" s="111"/>
      <c r="L384" s="111"/>
    </row>
    <row r="385" spans="2:12">
      <c r="B385" s="110"/>
      <c r="C385" s="110"/>
      <c r="D385" s="111"/>
      <c r="E385" s="111"/>
      <c r="F385" s="111"/>
      <c r="G385" s="111"/>
      <c r="H385" s="111"/>
      <c r="I385" s="111"/>
      <c r="J385" s="111"/>
      <c r="K385" s="111"/>
      <c r="L385" s="111"/>
    </row>
    <row r="386" spans="2:12">
      <c r="B386" s="110"/>
      <c r="C386" s="110"/>
      <c r="D386" s="111"/>
      <c r="E386" s="111"/>
      <c r="F386" s="111"/>
      <c r="G386" s="111"/>
      <c r="H386" s="111"/>
      <c r="I386" s="111"/>
      <c r="J386" s="111"/>
      <c r="K386" s="111"/>
      <c r="L386" s="111"/>
    </row>
    <row r="387" spans="2:12">
      <c r="B387" s="110"/>
      <c r="C387" s="110"/>
      <c r="D387" s="111"/>
      <c r="E387" s="111"/>
      <c r="F387" s="111"/>
      <c r="G387" s="111"/>
      <c r="H387" s="111"/>
      <c r="I387" s="111"/>
      <c r="J387" s="111"/>
      <c r="K387" s="111"/>
      <c r="L387" s="111"/>
    </row>
    <row r="388" spans="2:12">
      <c r="B388" s="110"/>
      <c r="C388" s="110"/>
      <c r="D388" s="111"/>
      <c r="E388" s="111"/>
      <c r="F388" s="111"/>
      <c r="G388" s="111"/>
      <c r="H388" s="111"/>
      <c r="I388" s="111"/>
      <c r="J388" s="111"/>
      <c r="K388" s="111"/>
      <c r="L388" s="111"/>
    </row>
    <row r="389" spans="2:12">
      <c r="B389" s="110"/>
      <c r="C389" s="110"/>
      <c r="D389" s="111"/>
      <c r="E389" s="111"/>
      <c r="F389" s="111"/>
      <c r="G389" s="111"/>
      <c r="H389" s="111"/>
      <c r="I389" s="111"/>
      <c r="J389" s="111"/>
      <c r="K389" s="111"/>
      <c r="L389" s="111"/>
    </row>
    <row r="390" spans="2:12">
      <c r="B390" s="110"/>
      <c r="C390" s="110"/>
      <c r="D390" s="111"/>
      <c r="E390" s="111"/>
      <c r="F390" s="111"/>
      <c r="G390" s="111"/>
      <c r="H390" s="111"/>
      <c r="I390" s="111"/>
      <c r="J390" s="111"/>
      <c r="K390" s="111"/>
      <c r="L390" s="111"/>
    </row>
    <row r="391" spans="2:12">
      <c r="B391" s="110"/>
      <c r="C391" s="110"/>
      <c r="D391" s="111"/>
      <c r="E391" s="111"/>
      <c r="F391" s="111"/>
      <c r="G391" s="111"/>
      <c r="H391" s="111"/>
      <c r="I391" s="111"/>
      <c r="J391" s="111"/>
      <c r="K391" s="111"/>
      <c r="L391" s="111"/>
    </row>
    <row r="392" spans="2:12">
      <c r="B392" s="110"/>
      <c r="C392" s="110"/>
      <c r="D392" s="111"/>
      <c r="E392" s="111"/>
      <c r="F392" s="111"/>
      <c r="G392" s="111"/>
      <c r="H392" s="111"/>
      <c r="I392" s="111"/>
      <c r="J392" s="111"/>
      <c r="K392" s="111"/>
      <c r="L392" s="111"/>
    </row>
    <row r="393" spans="2:12">
      <c r="B393" s="110"/>
      <c r="C393" s="110"/>
      <c r="D393" s="111"/>
      <c r="E393" s="111"/>
      <c r="F393" s="111"/>
      <c r="G393" s="111"/>
      <c r="H393" s="111"/>
      <c r="I393" s="111"/>
      <c r="J393" s="111"/>
      <c r="K393" s="111"/>
      <c r="L393" s="111"/>
    </row>
    <row r="394" spans="2:12">
      <c r="B394" s="110"/>
      <c r="C394" s="110"/>
      <c r="D394" s="111"/>
      <c r="E394" s="111"/>
      <c r="F394" s="111"/>
      <c r="G394" s="111"/>
      <c r="H394" s="111"/>
      <c r="I394" s="111"/>
      <c r="J394" s="111"/>
      <c r="K394" s="111"/>
      <c r="L394" s="111"/>
    </row>
    <row r="395" spans="2:12">
      <c r="B395" s="110"/>
      <c r="C395" s="110"/>
      <c r="D395" s="111"/>
      <c r="E395" s="111"/>
      <c r="F395" s="111"/>
      <c r="G395" s="111"/>
      <c r="H395" s="111"/>
      <c r="I395" s="111"/>
      <c r="J395" s="111"/>
      <c r="K395" s="111"/>
      <c r="L395" s="111"/>
    </row>
    <row r="396" spans="2:12">
      <c r="B396" s="110"/>
      <c r="C396" s="110"/>
      <c r="D396" s="111"/>
      <c r="E396" s="111"/>
      <c r="F396" s="111"/>
      <c r="G396" s="111"/>
      <c r="H396" s="111"/>
      <c r="I396" s="111"/>
      <c r="J396" s="111"/>
      <c r="K396" s="111"/>
      <c r="L396" s="111"/>
    </row>
    <row r="397" spans="2:12">
      <c r="B397" s="110"/>
      <c r="C397" s="110"/>
      <c r="D397" s="111"/>
      <c r="E397" s="111"/>
      <c r="F397" s="111"/>
      <c r="G397" s="111"/>
      <c r="H397" s="111"/>
      <c r="I397" s="111"/>
      <c r="J397" s="111"/>
      <c r="K397" s="111"/>
      <c r="L397" s="111"/>
    </row>
    <row r="398" spans="2:12">
      <c r="B398" s="110"/>
      <c r="C398" s="110"/>
      <c r="D398" s="111"/>
      <c r="E398" s="111"/>
      <c r="F398" s="111"/>
      <c r="G398" s="111"/>
      <c r="H398" s="111"/>
      <c r="I398" s="111"/>
      <c r="J398" s="111"/>
      <c r="K398" s="111"/>
      <c r="L398" s="111"/>
    </row>
    <row r="399" spans="2:12">
      <c r="B399" s="110"/>
      <c r="C399" s="110"/>
      <c r="D399" s="111"/>
      <c r="E399" s="111"/>
      <c r="F399" s="111"/>
      <c r="G399" s="111"/>
      <c r="H399" s="111"/>
      <c r="I399" s="111"/>
      <c r="J399" s="111"/>
      <c r="K399" s="111"/>
      <c r="L399" s="111"/>
    </row>
    <row r="400" spans="2:12">
      <c r="B400" s="110"/>
      <c r="C400" s="110"/>
      <c r="D400" s="111"/>
      <c r="E400" s="111"/>
      <c r="F400" s="111"/>
      <c r="G400" s="111"/>
      <c r="H400" s="111"/>
      <c r="I400" s="111"/>
      <c r="J400" s="111"/>
      <c r="K400" s="111"/>
      <c r="L400" s="111"/>
    </row>
    <row r="401" spans="2:12">
      <c r="B401" s="110"/>
      <c r="C401" s="110"/>
      <c r="D401" s="111"/>
      <c r="E401" s="111"/>
      <c r="F401" s="111"/>
      <c r="G401" s="111"/>
      <c r="H401" s="111"/>
      <c r="I401" s="111"/>
      <c r="J401" s="111"/>
      <c r="K401" s="111"/>
      <c r="L401" s="111"/>
    </row>
    <row r="402" spans="2:12">
      <c r="B402" s="110"/>
      <c r="C402" s="110"/>
      <c r="D402" s="111"/>
      <c r="E402" s="111"/>
      <c r="F402" s="111"/>
      <c r="G402" s="111"/>
      <c r="H402" s="111"/>
      <c r="I402" s="111"/>
      <c r="J402" s="111"/>
      <c r="K402" s="111"/>
      <c r="L402" s="111"/>
    </row>
    <row r="403" spans="2:12">
      <c r="B403" s="110"/>
      <c r="C403" s="110"/>
      <c r="D403" s="111"/>
      <c r="E403" s="111"/>
      <c r="F403" s="111"/>
      <c r="G403" s="111"/>
      <c r="H403" s="111"/>
      <c r="I403" s="111"/>
      <c r="J403" s="111"/>
      <c r="K403" s="111"/>
      <c r="L403" s="111"/>
    </row>
    <row r="404" spans="2:12">
      <c r="B404" s="110"/>
      <c r="C404" s="110"/>
      <c r="D404" s="111"/>
      <c r="E404" s="111"/>
      <c r="F404" s="111"/>
      <c r="G404" s="111"/>
      <c r="H404" s="111"/>
      <c r="I404" s="111"/>
      <c r="J404" s="111"/>
      <c r="K404" s="111"/>
      <c r="L404" s="111"/>
    </row>
    <row r="405" spans="2:12">
      <c r="B405" s="110"/>
      <c r="C405" s="110"/>
      <c r="D405" s="111"/>
      <c r="E405" s="111"/>
      <c r="F405" s="111"/>
      <c r="G405" s="111"/>
      <c r="H405" s="111"/>
      <c r="I405" s="111"/>
      <c r="J405" s="111"/>
      <c r="K405" s="111"/>
      <c r="L405" s="111"/>
    </row>
    <row r="406" spans="2:12">
      <c r="B406" s="110"/>
      <c r="C406" s="110"/>
      <c r="D406" s="111"/>
      <c r="E406" s="111"/>
      <c r="F406" s="111"/>
      <c r="G406" s="111"/>
      <c r="H406" s="111"/>
      <c r="I406" s="111"/>
      <c r="J406" s="111"/>
      <c r="K406" s="111"/>
      <c r="L406" s="111"/>
    </row>
    <row r="407" spans="2:12">
      <c r="B407" s="110"/>
      <c r="C407" s="110"/>
      <c r="D407" s="111"/>
      <c r="E407" s="111"/>
      <c r="F407" s="111"/>
      <c r="G407" s="111"/>
      <c r="H407" s="111"/>
      <c r="I407" s="111"/>
      <c r="J407" s="111"/>
      <c r="K407" s="111"/>
      <c r="L407" s="111"/>
    </row>
    <row r="408" spans="2:12">
      <c r="B408" s="110"/>
      <c r="C408" s="110"/>
      <c r="D408" s="111"/>
      <c r="E408" s="111"/>
      <c r="F408" s="111"/>
      <c r="G408" s="111"/>
      <c r="H408" s="111"/>
      <c r="I408" s="111"/>
      <c r="J408" s="111"/>
      <c r="K408" s="111"/>
      <c r="L408" s="111"/>
    </row>
    <row r="409" spans="2:12">
      <c r="B409" s="110"/>
      <c r="C409" s="110"/>
      <c r="D409" s="111"/>
      <c r="E409" s="111"/>
      <c r="F409" s="111"/>
      <c r="G409" s="111"/>
      <c r="H409" s="111"/>
      <c r="I409" s="111"/>
      <c r="J409" s="111"/>
      <c r="K409" s="111"/>
      <c r="L409" s="111"/>
    </row>
    <row r="410" spans="2:12">
      <c r="B410" s="110"/>
      <c r="C410" s="110"/>
      <c r="D410" s="111"/>
      <c r="E410" s="111"/>
      <c r="F410" s="111"/>
      <c r="G410" s="111"/>
      <c r="H410" s="111"/>
      <c r="I410" s="111"/>
      <c r="J410" s="111"/>
      <c r="K410" s="111"/>
      <c r="L410" s="111"/>
    </row>
    <row r="411" spans="2:12">
      <c r="B411" s="110"/>
      <c r="C411" s="110"/>
      <c r="D411" s="111"/>
      <c r="E411" s="111"/>
      <c r="F411" s="111"/>
      <c r="G411" s="111"/>
      <c r="H411" s="111"/>
      <c r="I411" s="111"/>
      <c r="J411" s="111"/>
      <c r="K411" s="111"/>
      <c r="L411" s="111"/>
    </row>
    <row r="412" spans="2:12">
      <c r="B412" s="110"/>
      <c r="C412" s="110"/>
      <c r="D412" s="111"/>
      <c r="E412" s="111"/>
      <c r="F412" s="111"/>
      <c r="G412" s="111"/>
      <c r="H412" s="111"/>
      <c r="I412" s="111"/>
      <c r="J412" s="111"/>
      <c r="K412" s="111"/>
      <c r="L412" s="111"/>
    </row>
    <row r="413" spans="2:12">
      <c r="B413" s="110"/>
      <c r="C413" s="110"/>
      <c r="D413" s="111"/>
      <c r="E413" s="111"/>
      <c r="F413" s="111"/>
      <c r="G413" s="111"/>
      <c r="H413" s="111"/>
      <c r="I413" s="111"/>
      <c r="J413" s="111"/>
      <c r="K413" s="111"/>
      <c r="L413" s="111"/>
    </row>
    <row r="414" spans="2:12">
      <c r="B414" s="110"/>
      <c r="C414" s="110"/>
      <c r="D414" s="111"/>
      <c r="E414" s="111"/>
      <c r="F414" s="111"/>
      <c r="G414" s="111"/>
      <c r="H414" s="111"/>
      <c r="I414" s="111"/>
      <c r="J414" s="111"/>
      <c r="K414" s="111"/>
      <c r="L414" s="111"/>
    </row>
    <row r="415" spans="2:12">
      <c r="B415" s="110"/>
      <c r="C415" s="110"/>
      <c r="D415" s="111"/>
      <c r="E415" s="111"/>
      <c r="F415" s="111"/>
      <c r="G415" s="111"/>
      <c r="H415" s="111"/>
      <c r="I415" s="111"/>
      <c r="J415" s="111"/>
      <c r="K415" s="111"/>
      <c r="L415" s="111"/>
    </row>
    <row r="416" spans="2:12">
      <c r="B416" s="110"/>
      <c r="C416" s="110"/>
      <c r="D416" s="111"/>
      <c r="E416" s="111"/>
      <c r="F416" s="111"/>
      <c r="G416" s="111"/>
      <c r="H416" s="111"/>
      <c r="I416" s="111"/>
      <c r="J416" s="111"/>
      <c r="K416" s="111"/>
      <c r="L416" s="111"/>
    </row>
    <row r="417" spans="2:12">
      <c r="B417" s="110"/>
      <c r="C417" s="110"/>
      <c r="D417" s="111"/>
      <c r="E417" s="111"/>
      <c r="F417" s="111"/>
      <c r="G417" s="111"/>
      <c r="H417" s="111"/>
      <c r="I417" s="111"/>
      <c r="J417" s="111"/>
      <c r="K417" s="111"/>
      <c r="L417" s="111"/>
    </row>
    <row r="418" spans="2:12">
      <c r="B418" s="110"/>
      <c r="C418" s="110"/>
      <c r="D418" s="111"/>
      <c r="E418" s="111"/>
      <c r="F418" s="111"/>
      <c r="G418" s="111"/>
      <c r="H418" s="111"/>
      <c r="I418" s="111"/>
      <c r="J418" s="111"/>
      <c r="K418" s="111"/>
      <c r="L418" s="111"/>
    </row>
    <row r="419" spans="2:12">
      <c r="B419" s="110"/>
      <c r="C419" s="110"/>
      <c r="D419" s="111"/>
      <c r="E419" s="111"/>
      <c r="F419" s="111"/>
      <c r="G419" s="111"/>
      <c r="H419" s="111"/>
      <c r="I419" s="111"/>
      <c r="J419" s="111"/>
      <c r="K419" s="111"/>
      <c r="L419" s="111"/>
    </row>
    <row r="420" spans="2:12">
      <c r="B420" s="110"/>
      <c r="C420" s="110"/>
      <c r="D420" s="111"/>
      <c r="E420" s="111"/>
      <c r="F420" s="111"/>
      <c r="G420" s="111"/>
      <c r="H420" s="111"/>
      <c r="I420" s="111"/>
      <c r="J420" s="111"/>
      <c r="K420" s="111"/>
      <c r="L420" s="111"/>
    </row>
    <row r="421" spans="2:12">
      <c r="B421" s="110"/>
      <c r="C421" s="110"/>
      <c r="D421" s="111"/>
      <c r="E421" s="111"/>
      <c r="F421" s="111"/>
      <c r="G421" s="111"/>
      <c r="H421" s="111"/>
      <c r="I421" s="111"/>
      <c r="J421" s="111"/>
      <c r="K421" s="111"/>
      <c r="L421" s="111"/>
    </row>
    <row r="422" spans="2:12">
      <c r="B422" s="110"/>
      <c r="C422" s="110"/>
      <c r="D422" s="111"/>
      <c r="E422" s="111"/>
      <c r="F422" s="111"/>
      <c r="G422" s="111"/>
      <c r="H422" s="111"/>
      <c r="I422" s="111"/>
      <c r="J422" s="111"/>
      <c r="K422" s="111"/>
      <c r="L422" s="111"/>
    </row>
    <row r="423" spans="2:12">
      <c r="B423" s="110"/>
      <c r="C423" s="110"/>
      <c r="D423" s="111"/>
      <c r="E423" s="111"/>
      <c r="F423" s="111"/>
      <c r="G423" s="111"/>
      <c r="H423" s="111"/>
      <c r="I423" s="111"/>
      <c r="J423" s="111"/>
      <c r="K423" s="111"/>
      <c r="L423" s="111"/>
    </row>
    <row r="424" spans="2:12">
      <c r="B424" s="110"/>
      <c r="C424" s="110"/>
      <c r="D424" s="111"/>
      <c r="E424" s="111"/>
      <c r="F424" s="111"/>
      <c r="G424" s="111"/>
      <c r="H424" s="111"/>
      <c r="I424" s="111"/>
      <c r="J424" s="111"/>
      <c r="K424" s="111"/>
      <c r="L424" s="111"/>
    </row>
    <row r="425" spans="2:12">
      <c r="B425" s="110"/>
      <c r="C425" s="110"/>
      <c r="D425" s="111"/>
      <c r="E425" s="111"/>
      <c r="F425" s="111"/>
      <c r="G425" s="111"/>
      <c r="H425" s="111"/>
      <c r="I425" s="111"/>
      <c r="J425" s="111"/>
      <c r="K425" s="111"/>
      <c r="L425" s="111"/>
    </row>
    <row r="426" spans="2:12">
      <c r="B426" s="110"/>
      <c r="C426" s="110"/>
      <c r="D426" s="111"/>
      <c r="E426" s="111"/>
      <c r="F426" s="111"/>
      <c r="G426" s="111"/>
      <c r="H426" s="111"/>
      <c r="I426" s="111"/>
      <c r="J426" s="111"/>
      <c r="K426" s="111"/>
      <c r="L426" s="111"/>
    </row>
    <row r="427" spans="2:12">
      <c r="B427" s="110"/>
      <c r="C427" s="110"/>
      <c r="D427" s="111"/>
      <c r="E427" s="111"/>
      <c r="F427" s="111"/>
      <c r="G427" s="111"/>
      <c r="H427" s="111"/>
      <c r="I427" s="111"/>
      <c r="J427" s="111"/>
      <c r="K427" s="111"/>
      <c r="L427" s="111"/>
    </row>
    <row r="428" spans="2:12">
      <c r="B428" s="110"/>
      <c r="C428" s="110"/>
      <c r="D428" s="111"/>
      <c r="E428" s="111"/>
      <c r="F428" s="111"/>
      <c r="G428" s="111"/>
      <c r="H428" s="111"/>
      <c r="I428" s="111"/>
      <c r="J428" s="111"/>
      <c r="K428" s="111"/>
      <c r="L428" s="111"/>
    </row>
    <row r="429" spans="2:12">
      <c r="B429" s="110"/>
      <c r="C429" s="110"/>
      <c r="D429" s="111"/>
      <c r="E429" s="111"/>
      <c r="F429" s="111"/>
      <c r="G429" s="111"/>
      <c r="H429" s="111"/>
      <c r="I429" s="111"/>
      <c r="J429" s="111"/>
      <c r="K429" s="111"/>
      <c r="L429" s="111"/>
    </row>
    <row r="430" spans="2:12">
      <c r="B430" s="110"/>
      <c r="C430" s="110"/>
      <c r="D430" s="111"/>
      <c r="E430" s="111"/>
      <c r="F430" s="111"/>
      <c r="G430" s="111"/>
      <c r="H430" s="111"/>
      <c r="I430" s="111"/>
      <c r="J430" s="111"/>
      <c r="K430" s="111"/>
      <c r="L430" s="111"/>
    </row>
    <row r="431" spans="2:12">
      <c r="B431" s="110"/>
      <c r="C431" s="110"/>
      <c r="D431" s="111"/>
      <c r="E431" s="111"/>
      <c r="F431" s="111"/>
      <c r="G431" s="111"/>
      <c r="H431" s="111"/>
      <c r="I431" s="111"/>
      <c r="J431" s="111"/>
      <c r="K431" s="111"/>
      <c r="L431" s="111"/>
    </row>
    <row r="432" spans="2:12">
      <c r="B432" s="110"/>
      <c r="C432" s="110"/>
      <c r="D432" s="111"/>
      <c r="E432" s="111"/>
      <c r="F432" s="111"/>
      <c r="G432" s="111"/>
      <c r="H432" s="111"/>
      <c r="I432" s="111"/>
      <c r="J432" s="111"/>
      <c r="K432" s="111"/>
      <c r="L432" s="111"/>
    </row>
    <row r="433" spans="2:12">
      <c r="B433" s="110"/>
      <c r="C433" s="110"/>
      <c r="D433" s="111"/>
      <c r="E433" s="111"/>
      <c r="F433" s="111"/>
      <c r="G433" s="111"/>
      <c r="H433" s="111"/>
      <c r="I433" s="111"/>
      <c r="J433" s="111"/>
      <c r="K433" s="111"/>
      <c r="L433" s="111"/>
    </row>
    <row r="434" spans="2:12">
      <c r="B434" s="110"/>
      <c r="C434" s="110"/>
      <c r="D434" s="111"/>
      <c r="E434" s="111"/>
      <c r="F434" s="111"/>
      <c r="G434" s="111"/>
      <c r="H434" s="111"/>
      <c r="I434" s="111"/>
      <c r="J434" s="111"/>
      <c r="K434" s="111"/>
      <c r="L434" s="111"/>
    </row>
    <row r="435" spans="2:12">
      <c r="B435" s="110"/>
      <c r="C435" s="110"/>
      <c r="D435" s="111"/>
      <c r="E435" s="111"/>
      <c r="F435" s="111"/>
      <c r="G435" s="111"/>
      <c r="H435" s="111"/>
      <c r="I435" s="111"/>
      <c r="J435" s="111"/>
      <c r="K435" s="111"/>
      <c r="L435" s="111"/>
    </row>
    <row r="436" spans="2:12">
      <c r="B436" s="110"/>
      <c r="C436" s="110"/>
      <c r="D436" s="111"/>
      <c r="E436" s="111"/>
      <c r="F436" s="111"/>
      <c r="G436" s="111"/>
      <c r="H436" s="111"/>
      <c r="I436" s="111"/>
      <c r="J436" s="111"/>
      <c r="K436" s="111"/>
      <c r="L436" s="111"/>
    </row>
    <row r="437" spans="2:12">
      <c r="B437" s="110"/>
      <c r="C437" s="110"/>
      <c r="D437" s="111"/>
      <c r="E437" s="111"/>
      <c r="F437" s="111"/>
      <c r="G437" s="111"/>
      <c r="H437" s="111"/>
      <c r="I437" s="111"/>
      <c r="J437" s="111"/>
      <c r="K437" s="111"/>
      <c r="L437" s="111"/>
    </row>
    <row r="438" spans="2:12">
      <c r="B438" s="110"/>
      <c r="C438" s="110"/>
      <c r="D438" s="111"/>
      <c r="E438" s="111"/>
      <c r="F438" s="111"/>
      <c r="G438" s="111"/>
      <c r="H438" s="111"/>
      <c r="I438" s="111"/>
      <c r="J438" s="111"/>
      <c r="K438" s="111"/>
      <c r="L438" s="111"/>
    </row>
    <row r="439" spans="2:12">
      <c r="B439" s="110"/>
      <c r="C439" s="110"/>
      <c r="D439" s="111"/>
      <c r="E439" s="111"/>
      <c r="F439" s="111"/>
      <c r="G439" s="111"/>
      <c r="H439" s="111"/>
      <c r="I439" s="111"/>
      <c r="J439" s="111"/>
      <c r="K439" s="111"/>
      <c r="L439" s="111"/>
    </row>
    <row r="440" spans="2:12">
      <c r="B440" s="110"/>
      <c r="C440" s="110"/>
      <c r="D440" s="111"/>
      <c r="E440" s="111"/>
      <c r="F440" s="111"/>
      <c r="G440" s="111"/>
      <c r="H440" s="111"/>
      <c r="I440" s="111"/>
      <c r="J440" s="111"/>
      <c r="K440" s="111"/>
      <c r="L440" s="111"/>
    </row>
    <row r="441" spans="2:12">
      <c r="B441" s="110"/>
      <c r="C441" s="110"/>
      <c r="D441" s="111"/>
      <c r="E441" s="111"/>
      <c r="F441" s="111"/>
      <c r="G441" s="111"/>
      <c r="H441" s="111"/>
      <c r="I441" s="111"/>
      <c r="J441" s="111"/>
      <c r="K441" s="111"/>
      <c r="L441" s="111"/>
    </row>
    <row r="442" spans="2:12">
      <c r="B442" s="110"/>
      <c r="C442" s="110"/>
      <c r="D442" s="111"/>
      <c r="E442" s="111"/>
      <c r="F442" s="111"/>
      <c r="G442" s="111"/>
      <c r="H442" s="111"/>
      <c r="I442" s="111"/>
      <c r="J442" s="111"/>
      <c r="K442" s="111"/>
      <c r="L442" s="111"/>
    </row>
    <row r="443" spans="2:12">
      <c r="B443" s="110"/>
      <c r="C443" s="110"/>
      <c r="D443" s="111"/>
      <c r="E443" s="111"/>
      <c r="F443" s="111"/>
      <c r="G443" s="111"/>
      <c r="H443" s="111"/>
      <c r="I443" s="111"/>
      <c r="J443" s="111"/>
      <c r="K443" s="111"/>
      <c r="L443" s="111"/>
    </row>
    <row r="444" spans="2:12">
      <c r="B444" s="110"/>
      <c r="C444" s="110"/>
      <c r="D444" s="111"/>
      <c r="E444" s="111"/>
      <c r="F444" s="111"/>
      <c r="G444" s="111"/>
      <c r="H444" s="111"/>
      <c r="I444" s="111"/>
      <c r="J444" s="111"/>
      <c r="K444" s="111"/>
      <c r="L444" s="111"/>
    </row>
    <row r="445" spans="2:12">
      <c r="B445" s="110"/>
      <c r="C445" s="110"/>
      <c r="D445" s="111"/>
      <c r="E445" s="111"/>
      <c r="F445" s="111"/>
      <c r="G445" s="111"/>
      <c r="H445" s="111"/>
      <c r="I445" s="111"/>
      <c r="J445" s="111"/>
      <c r="K445" s="111"/>
      <c r="L445" s="111"/>
    </row>
    <row r="446" spans="2:12">
      <c r="B446" s="110"/>
      <c r="C446" s="110"/>
      <c r="D446" s="111"/>
      <c r="E446" s="111"/>
      <c r="F446" s="111"/>
      <c r="G446" s="111"/>
      <c r="H446" s="111"/>
      <c r="I446" s="111"/>
      <c r="J446" s="111"/>
      <c r="K446" s="111"/>
      <c r="L446" s="111"/>
    </row>
    <row r="447" spans="2:12">
      <c r="B447" s="110"/>
      <c r="C447" s="110"/>
      <c r="D447" s="111"/>
      <c r="E447" s="111"/>
      <c r="F447" s="111"/>
      <c r="G447" s="111"/>
      <c r="H447" s="111"/>
      <c r="I447" s="111"/>
      <c r="J447" s="111"/>
      <c r="K447" s="111"/>
      <c r="L447" s="111"/>
    </row>
    <row r="448" spans="2:12">
      <c r="B448" s="110"/>
      <c r="C448" s="110"/>
      <c r="D448" s="111"/>
      <c r="E448" s="111"/>
      <c r="F448" s="111"/>
      <c r="G448" s="111"/>
      <c r="H448" s="111"/>
      <c r="I448" s="111"/>
      <c r="J448" s="111"/>
      <c r="K448" s="111"/>
      <c r="L448" s="111"/>
    </row>
    <row r="449" spans="2:12">
      <c r="B449" s="110"/>
      <c r="C449" s="110"/>
      <c r="D449" s="111"/>
      <c r="E449" s="111"/>
      <c r="F449" s="111"/>
      <c r="G449" s="111"/>
      <c r="H449" s="111"/>
      <c r="I449" s="111"/>
      <c r="J449" s="111"/>
      <c r="K449" s="111"/>
      <c r="L449" s="111"/>
    </row>
    <row r="450" spans="2:12">
      <c r="B450" s="110"/>
      <c r="C450" s="110"/>
      <c r="D450" s="111"/>
      <c r="E450" s="111"/>
      <c r="F450" s="111"/>
      <c r="G450" s="111"/>
      <c r="H450" s="111"/>
      <c r="I450" s="111"/>
      <c r="J450" s="111"/>
      <c r="K450" s="111"/>
      <c r="L450" s="111"/>
    </row>
    <row r="451" spans="2:12">
      <c r="B451" s="110"/>
      <c r="C451" s="110"/>
      <c r="D451" s="111"/>
      <c r="E451" s="111"/>
      <c r="F451" s="111"/>
      <c r="G451" s="111"/>
      <c r="H451" s="111"/>
      <c r="I451" s="111"/>
      <c r="J451" s="111"/>
      <c r="K451" s="111"/>
      <c r="L451" s="111"/>
    </row>
    <row r="452" spans="2:12">
      <c r="B452" s="110"/>
      <c r="C452" s="110"/>
      <c r="D452" s="111"/>
      <c r="E452" s="111"/>
      <c r="F452" s="111"/>
      <c r="G452" s="111"/>
      <c r="H452" s="111"/>
      <c r="I452" s="111"/>
      <c r="J452" s="111"/>
      <c r="K452" s="111"/>
      <c r="L452" s="111"/>
    </row>
    <row r="453" spans="2:12">
      <c r="B453" s="110"/>
      <c r="C453" s="110"/>
      <c r="D453" s="111"/>
      <c r="E453" s="111"/>
      <c r="F453" s="111"/>
      <c r="G453" s="111"/>
      <c r="H453" s="111"/>
      <c r="I453" s="111"/>
      <c r="J453" s="111"/>
      <c r="K453" s="111"/>
      <c r="L453" s="111"/>
    </row>
    <row r="454" spans="2:12">
      <c r="B454" s="110"/>
      <c r="C454" s="110"/>
      <c r="D454" s="111"/>
      <c r="E454" s="111"/>
      <c r="F454" s="111"/>
      <c r="G454" s="111"/>
      <c r="H454" s="111"/>
      <c r="I454" s="111"/>
      <c r="J454" s="111"/>
      <c r="K454" s="111"/>
      <c r="L454" s="111"/>
    </row>
    <row r="455" spans="2:12">
      <c r="B455" s="110"/>
      <c r="C455" s="110"/>
      <c r="D455" s="111"/>
      <c r="E455" s="111"/>
      <c r="F455" s="111"/>
      <c r="G455" s="111"/>
      <c r="H455" s="111"/>
      <c r="I455" s="111"/>
      <c r="J455" s="111"/>
      <c r="K455" s="111"/>
      <c r="L455" s="111"/>
    </row>
    <row r="456" spans="2:12">
      <c r="B456" s="110"/>
      <c r="C456" s="110"/>
      <c r="D456" s="111"/>
      <c r="E456" s="111"/>
      <c r="F456" s="111"/>
      <c r="G456" s="111"/>
      <c r="H456" s="111"/>
      <c r="I456" s="111"/>
      <c r="J456" s="111"/>
      <c r="K456" s="111"/>
      <c r="L456" s="111"/>
    </row>
    <row r="457" spans="2:12">
      <c r="B457" s="110"/>
      <c r="C457" s="110"/>
      <c r="D457" s="111"/>
      <c r="E457" s="111"/>
      <c r="F457" s="111"/>
      <c r="G457" s="111"/>
      <c r="H457" s="111"/>
      <c r="I457" s="111"/>
      <c r="J457" s="111"/>
      <c r="K457" s="111"/>
      <c r="L457" s="111"/>
    </row>
    <row r="458" spans="2:12">
      <c r="B458" s="110"/>
      <c r="C458" s="110"/>
      <c r="D458" s="111"/>
      <c r="E458" s="111"/>
      <c r="F458" s="111"/>
      <c r="G458" s="111"/>
      <c r="H458" s="111"/>
      <c r="I458" s="111"/>
      <c r="J458" s="111"/>
      <c r="K458" s="111"/>
      <c r="L458" s="111"/>
    </row>
    <row r="459" spans="2:12">
      <c r="B459" s="110"/>
      <c r="C459" s="110"/>
      <c r="D459" s="111"/>
      <c r="E459" s="111"/>
      <c r="F459" s="111"/>
      <c r="G459" s="111"/>
      <c r="H459" s="111"/>
      <c r="I459" s="111"/>
      <c r="J459" s="111"/>
      <c r="K459" s="111"/>
      <c r="L459" s="111"/>
    </row>
    <row r="460" spans="2:12">
      <c r="B460" s="110"/>
      <c r="C460" s="110"/>
      <c r="D460" s="111"/>
      <c r="E460" s="111"/>
      <c r="F460" s="111"/>
      <c r="G460" s="111"/>
      <c r="H460" s="111"/>
      <c r="I460" s="111"/>
      <c r="J460" s="111"/>
      <c r="K460" s="111"/>
      <c r="L460" s="111"/>
    </row>
    <row r="461" spans="2:12">
      <c r="B461" s="110"/>
      <c r="C461" s="110"/>
      <c r="D461" s="111"/>
      <c r="E461" s="111"/>
      <c r="F461" s="111"/>
      <c r="G461" s="111"/>
      <c r="H461" s="111"/>
      <c r="I461" s="111"/>
      <c r="J461" s="111"/>
      <c r="K461" s="111"/>
      <c r="L461" s="111"/>
    </row>
    <row r="462" spans="2:12">
      <c r="B462" s="110"/>
      <c r="C462" s="110"/>
      <c r="D462" s="111"/>
      <c r="E462" s="111"/>
      <c r="F462" s="111"/>
      <c r="G462" s="111"/>
      <c r="H462" s="111"/>
      <c r="I462" s="111"/>
      <c r="J462" s="111"/>
      <c r="K462" s="111"/>
      <c r="L462" s="111"/>
    </row>
    <row r="463" spans="2:12">
      <c r="B463" s="110"/>
      <c r="C463" s="110"/>
      <c r="D463" s="111"/>
      <c r="E463" s="111"/>
      <c r="F463" s="111"/>
      <c r="G463" s="111"/>
      <c r="H463" s="111"/>
      <c r="I463" s="111"/>
      <c r="J463" s="111"/>
      <c r="K463" s="111"/>
      <c r="L463" s="111"/>
    </row>
    <row r="464" spans="2:12">
      <c r="B464" s="110"/>
      <c r="C464" s="110"/>
      <c r="D464" s="111"/>
      <c r="E464" s="111"/>
      <c r="F464" s="111"/>
      <c r="G464" s="111"/>
      <c r="H464" s="111"/>
      <c r="I464" s="111"/>
      <c r="J464" s="111"/>
      <c r="K464" s="111"/>
      <c r="L464" s="111"/>
    </row>
    <row r="465" spans="2:12">
      <c r="B465" s="110"/>
      <c r="C465" s="110"/>
      <c r="D465" s="111"/>
      <c r="E465" s="111"/>
      <c r="F465" s="111"/>
      <c r="G465" s="111"/>
      <c r="H465" s="111"/>
      <c r="I465" s="111"/>
      <c r="J465" s="111"/>
      <c r="K465" s="111"/>
      <c r="L465" s="111"/>
    </row>
    <row r="466" spans="2:12">
      <c r="B466" s="110"/>
      <c r="C466" s="110"/>
      <c r="D466" s="111"/>
      <c r="E466" s="111"/>
      <c r="F466" s="111"/>
      <c r="G466" s="111"/>
      <c r="H466" s="111"/>
      <c r="I466" s="111"/>
      <c r="J466" s="111"/>
      <c r="K466" s="111"/>
      <c r="L466" s="111"/>
    </row>
    <row r="467" spans="2:12">
      <c r="B467" s="110"/>
      <c r="C467" s="110"/>
      <c r="D467" s="111"/>
      <c r="E467" s="111"/>
      <c r="F467" s="111"/>
      <c r="G467" s="111"/>
      <c r="H467" s="111"/>
      <c r="I467" s="111"/>
      <c r="J467" s="111"/>
      <c r="K467" s="111"/>
      <c r="L467" s="111"/>
    </row>
    <row r="468" spans="2:12">
      <c r="B468" s="110"/>
      <c r="C468" s="110"/>
      <c r="D468" s="111"/>
      <c r="E468" s="111"/>
      <c r="F468" s="111"/>
      <c r="G468" s="111"/>
      <c r="H468" s="111"/>
      <c r="I468" s="111"/>
      <c r="J468" s="111"/>
      <c r="K468" s="111"/>
      <c r="L468" s="111"/>
    </row>
    <row r="469" spans="2:12">
      <c r="B469" s="110"/>
      <c r="C469" s="110"/>
      <c r="D469" s="111"/>
      <c r="E469" s="111"/>
      <c r="F469" s="111"/>
      <c r="G469" s="111"/>
      <c r="H469" s="111"/>
      <c r="I469" s="111"/>
      <c r="J469" s="111"/>
      <c r="K469" s="111"/>
      <c r="L469" s="111"/>
    </row>
    <row r="470" spans="2:12">
      <c r="B470" s="110"/>
      <c r="C470" s="110"/>
      <c r="D470" s="111"/>
      <c r="E470" s="111"/>
      <c r="F470" s="111"/>
      <c r="G470" s="111"/>
      <c r="H470" s="111"/>
      <c r="I470" s="111"/>
      <c r="J470" s="111"/>
      <c r="K470" s="111"/>
      <c r="L470" s="111"/>
    </row>
    <row r="471" spans="2:12">
      <c r="B471" s="110"/>
      <c r="C471" s="110"/>
      <c r="D471" s="111"/>
      <c r="E471" s="111"/>
      <c r="F471" s="111"/>
      <c r="G471" s="111"/>
      <c r="H471" s="111"/>
      <c r="I471" s="111"/>
      <c r="J471" s="111"/>
      <c r="K471" s="111"/>
      <c r="L471" s="111"/>
    </row>
    <row r="472" spans="2:12">
      <c r="B472" s="110"/>
      <c r="C472" s="110"/>
      <c r="D472" s="111"/>
      <c r="E472" s="111"/>
      <c r="F472" s="111"/>
      <c r="G472" s="111"/>
      <c r="H472" s="111"/>
      <c r="I472" s="111"/>
      <c r="J472" s="111"/>
      <c r="K472" s="111"/>
      <c r="L472" s="111"/>
    </row>
    <row r="473" spans="2:12">
      <c r="B473" s="110"/>
      <c r="C473" s="110"/>
      <c r="D473" s="111"/>
      <c r="E473" s="111"/>
      <c r="F473" s="111"/>
      <c r="G473" s="111"/>
      <c r="H473" s="111"/>
      <c r="I473" s="111"/>
      <c r="J473" s="111"/>
      <c r="K473" s="111"/>
      <c r="L473" s="111"/>
    </row>
    <row r="474" spans="2:12">
      <c r="B474" s="110"/>
      <c r="C474" s="110"/>
      <c r="D474" s="111"/>
      <c r="E474" s="111"/>
      <c r="F474" s="111"/>
      <c r="G474" s="111"/>
      <c r="H474" s="111"/>
      <c r="I474" s="111"/>
      <c r="J474" s="111"/>
      <c r="K474" s="111"/>
      <c r="L474" s="111"/>
    </row>
    <row r="475" spans="2:12">
      <c r="B475" s="110"/>
      <c r="C475" s="110"/>
      <c r="D475" s="111"/>
      <c r="E475" s="111"/>
      <c r="F475" s="111"/>
      <c r="G475" s="111"/>
      <c r="H475" s="111"/>
      <c r="I475" s="111"/>
      <c r="J475" s="111"/>
      <c r="K475" s="111"/>
      <c r="L475" s="111"/>
    </row>
    <row r="476" spans="2:12">
      <c r="B476" s="110"/>
      <c r="C476" s="110"/>
      <c r="D476" s="111"/>
      <c r="E476" s="111"/>
      <c r="F476" s="111"/>
      <c r="G476" s="111"/>
      <c r="H476" s="111"/>
      <c r="I476" s="111"/>
      <c r="J476" s="111"/>
      <c r="K476" s="111"/>
      <c r="L476" s="111"/>
    </row>
    <row r="477" spans="2:12">
      <c r="B477" s="110"/>
      <c r="C477" s="110"/>
      <c r="D477" s="111"/>
      <c r="E477" s="111"/>
      <c r="F477" s="111"/>
      <c r="G477" s="111"/>
      <c r="H477" s="111"/>
      <c r="I477" s="111"/>
      <c r="J477" s="111"/>
      <c r="K477" s="111"/>
      <c r="L477" s="111"/>
    </row>
    <row r="478" spans="2:12">
      <c r="B478" s="110"/>
      <c r="C478" s="110"/>
      <c r="D478" s="111"/>
      <c r="E478" s="111"/>
      <c r="F478" s="111"/>
      <c r="G478" s="111"/>
      <c r="H478" s="111"/>
      <c r="I478" s="111"/>
      <c r="J478" s="111"/>
      <c r="K478" s="111"/>
      <c r="L478" s="111"/>
    </row>
    <row r="479" spans="2:12">
      <c r="B479" s="110"/>
      <c r="C479" s="110"/>
      <c r="D479" s="111"/>
      <c r="E479" s="111"/>
      <c r="F479" s="111"/>
      <c r="G479" s="111"/>
      <c r="H479" s="111"/>
      <c r="I479" s="111"/>
      <c r="J479" s="111"/>
      <c r="K479" s="111"/>
      <c r="L479" s="111"/>
    </row>
    <row r="480" spans="2:12">
      <c r="B480" s="110"/>
      <c r="C480" s="110"/>
      <c r="D480" s="111"/>
      <c r="E480" s="111"/>
      <c r="F480" s="111"/>
      <c r="G480" s="111"/>
      <c r="H480" s="111"/>
      <c r="I480" s="111"/>
      <c r="J480" s="111"/>
      <c r="K480" s="111"/>
      <c r="L480" s="111"/>
    </row>
    <row r="481" spans="2:12">
      <c r="B481" s="110"/>
      <c r="C481" s="110"/>
      <c r="D481" s="111"/>
      <c r="E481" s="111"/>
      <c r="F481" s="111"/>
      <c r="G481" s="111"/>
      <c r="H481" s="111"/>
      <c r="I481" s="111"/>
      <c r="J481" s="111"/>
      <c r="K481" s="111"/>
      <c r="L481" s="111"/>
    </row>
    <row r="482" spans="2:12">
      <c r="B482" s="110"/>
      <c r="C482" s="110"/>
      <c r="D482" s="111"/>
      <c r="E482" s="111"/>
      <c r="F482" s="111"/>
      <c r="G482" s="111"/>
      <c r="H482" s="111"/>
      <c r="I482" s="111"/>
      <c r="J482" s="111"/>
      <c r="K482" s="111"/>
      <c r="L482" s="111"/>
    </row>
    <row r="483" spans="2:12">
      <c r="B483" s="110"/>
      <c r="C483" s="110"/>
      <c r="D483" s="111"/>
      <c r="E483" s="111"/>
      <c r="F483" s="111"/>
      <c r="G483" s="111"/>
      <c r="H483" s="111"/>
      <c r="I483" s="111"/>
      <c r="J483" s="111"/>
      <c r="K483" s="111"/>
      <c r="L483" s="111"/>
    </row>
    <row r="484" spans="2:12">
      <c r="B484" s="110"/>
      <c r="C484" s="110"/>
      <c r="D484" s="111"/>
      <c r="E484" s="111"/>
      <c r="F484" s="111"/>
      <c r="G484" s="111"/>
      <c r="H484" s="111"/>
      <c r="I484" s="111"/>
      <c r="J484" s="111"/>
      <c r="K484" s="111"/>
      <c r="L484" s="111"/>
    </row>
    <row r="485" spans="2:12">
      <c r="B485" s="110"/>
      <c r="C485" s="110"/>
      <c r="D485" s="111"/>
      <c r="E485" s="111"/>
      <c r="F485" s="111"/>
      <c r="G485" s="111"/>
      <c r="H485" s="111"/>
      <c r="I485" s="111"/>
      <c r="J485" s="111"/>
      <c r="K485" s="111"/>
      <c r="L485" s="111"/>
    </row>
    <row r="486" spans="2:12">
      <c r="B486" s="110"/>
      <c r="C486" s="110"/>
      <c r="D486" s="111"/>
      <c r="E486" s="111"/>
      <c r="F486" s="111"/>
      <c r="G486" s="111"/>
      <c r="H486" s="111"/>
      <c r="I486" s="111"/>
      <c r="J486" s="111"/>
      <c r="K486" s="111"/>
      <c r="L486" s="111"/>
    </row>
    <row r="487" spans="2:12">
      <c r="B487" s="110"/>
      <c r="C487" s="110"/>
      <c r="D487" s="111"/>
      <c r="E487" s="111"/>
      <c r="F487" s="111"/>
      <c r="G487" s="111"/>
      <c r="H487" s="111"/>
      <c r="I487" s="111"/>
      <c r="J487" s="111"/>
      <c r="K487" s="111"/>
      <c r="L487" s="111"/>
    </row>
    <row r="488" spans="2:12">
      <c r="B488" s="110"/>
      <c r="C488" s="110"/>
      <c r="D488" s="111"/>
      <c r="E488" s="111"/>
      <c r="F488" s="111"/>
      <c r="G488" s="111"/>
      <c r="H488" s="111"/>
      <c r="I488" s="111"/>
      <c r="J488" s="111"/>
      <c r="K488" s="111"/>
      <c r="L488" s="111"/>
    </row>
    <row r="489" spans="2:12">
      <c r="B489" s="110"/>
      <c r="C489" s="110"/>
      <c r="D489" s="111"/>
      <c r="E489" s="111"/>
      <c r="F489" s="111"/>
      <c r="G489" s="111"/>
      <c r="H489" s="111"/>
      <c r="I489" s="111"/>
      <c r="J489" s="111"/>
      <c r="K489" s="111"/>
      <c r="L489" s="111"/>
    </row>
    <row r="490" spans="2:12">
      <c r="B490" s="110"/>
      <c r="C490" s="110"/>
      <c r="D490" s="111"/>
      <c r="E490" s="111"/>
      <c r="F490" s="111"/>
      <c r="G490" s="111"/>
      <c r="H490" s="111"/>
      <c r="I490" s="111"/>
      <c r="J490" s="111"/>
      <c r="K490" s="111"/>
      <c r="L490" s="111"/>
    </row>
    <row r="491" spans="2:12">
      <c r="B491" s="110"/>
      <c r="C491" s="110"/>
      <c r="D491" s="111"/>
      <c r="E491" s="111"/>
      <c r="F491" s="111"/>
      <c r="G491" s="111"/>
      <c r="H491" s="111"/>
      <c r="I491" s="111"/>
      <c r="J491" s="111"/>
      <c r="K491" s="111"/>
      <c r="L491" s="111"/>
    </row>
    <row r="492" spans="2:12">
      <c r="B492" s="110"/>
      <c r="C492" s="110"/>
      <c r="D492" s="111"/>
      <c r="E492" s="111"/>
      <c r="F492" s="111"/>
      <c r="G492" s="111"/>
      <c r="H492" s="111"/>
      <c r="I492" s="111"/>
      <c r="J492" s="111"/>
      <c r="K492" s="111"/>
      <c r="L492" s="111"/>
    </row>
    <row r="493" spans="2:12">
      <c r="B493" s="110"/>
      <c r="C493" s="110"/>
      <c r="D493" s="111"/>
      <c r="E493" s="111"/>
      <c r="F493" s="111"/>
      <c r="G493" s="111"/>
      <c r="H493" s="111"/>
      <c r="I493" s="111"/>
      <c r="J493" s="111"/>
      <c r="K493" s="111"/>
      <c r="L493" s="111"/>
    </row>
    <row r="494" spans="2:12">
      <c r="B494" s="110"/>
      <c r="C494" s="110"/>
      <c r="D494" s="111"/>
      <c r="E494" s="111"/>
      <c r="F494" s="111"/>
      <c r="G494" s="111"/>
      <c r="H494" s="111"/>
      <c r="I494" s="111"/>
      <c r="J494" s="111"/>
      <c r="K494" s="111"/>
      <c r="L494" s="111"/>
    </row>
    <row r="495" spans="2:12">
      <c r="B495" s="110"/>
      <c r="C495" s="110"/>
      <c r="D495" s="111"/>
      <c r="E495" s="111"/>
      <c r="F495" s="111"/>
      <c r="G495" s="111"/>
      <c r="H495" s="111"/>
      <c r="I495" s="111"/>
      <c r="J495" s="111"/>
      <c r="K495" s="111"/>
      <c r="L495" s="111"/>
    </row>
    <row r="496" spans="2:12">
      <c r="B496" s="110"/>
      <c r="C496" s="110"/>
      <c r="D496" s="111"/>
      <c r="E496" s="111"/>
      <c r="F496" s="111"/>
      <c r="G496" s="111"/>
      <c r="H496" s="111"/>
      <c r="I496" s="111"/>
      <c r="J496" s="111"/>
      <c r="K496" s="111"/>
      <c r="L496" s="111"/>
    </row>
    <row r="497" spans="2:12">
      <c r="B497" s="110"/>
      <c r="C497" s="110"/>
      <c r="D497" s="111"/>
      <c r="E497" s="111"/>
      <c r="F497" s="111"/>
      <c r="G497" s="111"/>
      <c r="H497" s="111"/>
      <c r="I497" s="111"/>
      <c r="J497" s="111"/>
      <c r="K497" s="111"/>
      <c r="L497" s="111"/>
    </row>
    <row r="498" spans="2:12">
      <c r="B498" s="110"/>
      <c r="C498" s="110"/>
      <c r="D498" s="111"/>
      <c r="E498" s="111"/>
      <c r="F498" s="111"/>
      <c r="G498" s="111"/>
      <c r="H498" s="111"/>
      <c r="I498" s="111"/>
      <c r="J498" s="111"/>
      <c r="K498" s="111"/>
      <c r="L498" s="111"/>
    </row>
    <row r="499" spans="2:12">
      <c r="B499" s="110"/>
      <c r="C499" s="110"/>
      <c r="D499" s="111"/>
      <c r="E499" s="111"/>
      <c r="F499" s="111"/>
      <c r="G499" s="111"/>
      <c r="H499" s="111"/>
      <c r="I499" s="111"/>
      <c r="J499" s="111"/>
      <c r="K499" s="111"/>
      <c r="L499" s="111"/>
    </row>
    <row r="500" spans="2:12">
      <c r="B500" s="110"/>
      <c r="C500" s="110"/>
      <c r="D500" s="111"/>
      <c r="E500" s="111"/>
      <c r="F500" s="111"/>
      <c r="G500" s="111"/>
      <c r="H500" s="111"/>
      <c r="I500" s="111"/>
      <c r="J500" s="111"/>
      <c r="K500" s="111"/>
      <c r="L500" s="111"/>
    </row>
    <row r="501" spans="2:12">
      <c r="B501" s="110"/>
      <c r="C501" s="110"/>
      <c r="D501" s="111"/>
      <c r="E501" s="111"/>
      <c r="F501" s="111"/>
      <c r="G501" s="111"/>
      <c r="H501" s="111"/>
      <c r="I501" s="111"/>
      <c r="J501" s="111"/>
      <c r="K501" s="111"/>
      <c r="L501" s="111"/>
    </row>
    <row r="502" spans="2:12">
      <c r="B502" s="110"/>
      <c r="C502" s="110"/>
      <c r="D502" s="111"/>
      <c r="E502" s="111"/>
      <c r="F502" s="111"/>
      <c r="G502" s="111"/>
      <c r="H502" s="111"/>
      <c r="I502" s="111"/>
      <c r="J502" s="111"/>
      <c r="K502" s="111"/>
      <c r="L502" s="111"/>
    </row>
    <row r="503" spans="2:12">
      <c r="B503" s="110"/>
      <c r="C503" s="110"/>
      <c r="D503" s="111"/>
      <c r="E503" s="111"/>
      <c r="F503" s="111"/>
      <c r="G503" s="111"/>
      <c r="H503" s="111"/>
      <c r="I503" s="111"/>
      <c r="J503" s="111"/>
      <c r="K503" s="111"/>
      <c r="L503" s="111"/>
    </row>
    <row r="504" spans="2:12">
      <c r="B504" s="110"/>
      <c r="C504" s="110"/>
      <c r="D504" s="111"/>
      <c r="E504" s="111"/>
      <c r="F504" s="111"/>
      <c r="G504" s="111"/>
      <c r="H504" s="111"/>
      <c r="I504" s="111"/>
      <c r="J504" s="111"/>
      <c r="K504" s="111"/>
      <c r="L504" s="111"/>
    </row>
    <row r="505" spans="2:12">
      <c r="B505" s="110"/>
      <c r="C505" s="110"/>
      <c r="D505" s="111"/>
      <c r="E505" s="111"/>
      <c r="F505" s="111"/>
      <c r="G505" s="111"/>
      <c r="H505" s="111"/>
      <c r="I505" s="111"/>
      <c r="J505" s="111"/>
      <c r="K505" s="111"/>
      <c r="L505" s="111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49.28515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6.8554687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134</v>
      </c>
      <c r="C1" s="67" t="s" vm="1">
        <v>206</v>
      </c>
    </row>
    <row r="2" spans="2:11">
      <c r="B2" s="46" t="s">
        <v>133</v>
      </c>
      <c r="C2" s="67" t="s">
        <v>207</v>
      </c>
    </row>
    <row r="3" spans="2:11">
      <c r="B3" s="46" t="s">
        <v>135</v>
      </c>
      <c r="C3" s="67" t="s">
        <v>208</v>
      </c>
    </row>
    <row r="4" spans="2:11">
      <c r="B4" s="46" t="s">
        <v>136</v>
      </c>
      <c r="C4" s="67">
        <v>2144</v>
      </c>
    </row>
    <row r="6" spans="2:11" ht="26.25" customHeight="1">
      <c r="B6" s="140" t="s">
        <v>159</v>
      </c>
      <c r="C6" s="141"/>
      <c r="D6" s="141"/>
      <c r="E6" s="141"/>
      <c r="F6" s="141"/>
      <c r="G6" s="141"/>
      <c r="H6" s="141"/>
      <c r="I6" s="141"/>
      <c r="J6" s="141"/>
      <c r="K6" s="142"/>
    </row>
    <row r="7" spans="2:11" ht="26.25" customHeight="1">
      <c r="B7" s="140" t="s">
        <v>93</v>
      </c>
      <c r="C7" s="141"/>
      <c r="D7" s="141"/>
      <c r="E7" s="141"/>
      <c r="F7" s="141"/>
      <c r="G7" s="141"/>
      <c r="H7" s="141"/>
      <c r="I7" s="141"/>
      <c r="J7" s="141"/>
      <c r="K7" s="142"/>
    </row>
    <row r="8" spans="2:11" s="3" customFormat="1" ht="63">
      <c r="B8" s="21" t="s">
        <v>108</v>
      </c>
      <c r="C8" s="29" t="s">
        <v>42</v>
      </c>
      <c r="D8" s="29" t="s">
        <v>60</v>
      </c>
      <c r="E8" s="29" t="s">
        <v>95</v>
      </c>
      <c r="F8" s="29" t="s">
        <v>96</v>
      </c>
      <c r="G8" s="29" t="s">
        <v>184</v>
      </c>
      <c r="H8" s="29" t="s">
        <v>183</v>
      </c>
      <c r="I8" s="29" t="s">
        <v>103</v>
      </c>
      <c r="J8" s="29" t="s">
        <v>137</v>
      </c>
      <c r="K8" s="30" t="s">
        <v>139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191</v>
      </c>
      <c r="H9" s="15"/>
      <c r="I9" s="15" t="s">
        <v>187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45</v>
      </c>
      <c r="C11" s="69"/>
      <c r="D11" s="69"/>
      <c r="E11" s="69"/>
      <c r="F11" s="69"/>
      <c r="G11" s="77"/>
      <c r="H11" s="79"/>
      <c r="I11" s="77">
        <v>-405.31292576300007</v>
      </c>
      <c r="J11" s="78">
        <f>IFERROR(I11/$I$11,0)</f>
        <v>1</v>
      </c>
      <c r="K11" s="78">
        <f>I11/'סכום נכסי הקרן'!$C$42</f>
        <v>-1.5570713985672982E-3</v>
      </c>
    </row>
    <row r="12" spans="2:11" ht="19.5" customHeight="1">
      <c r="B12" s="70" t="s">
        <v>32</v>
      </c>
      <c r="C12" s="71"/>
      <c r="D12" s="71"/>
      <c r="E12" s="71"/>
      <c r="F12" s="71"/>
      <c r="G12" s="80"/>
      <c r="H12" s="82"/>
      <c r="I12" s="80">
        <v>-405.31292576300001</v>
      </c>
      <c r="J12" s="81">
        <f t="shared" ref="J12:J75" si="0">IFERROR(I12/$I$11,0)</f>
        <v>0.99999999999999989</v>
      </c>
      <c r="K12" s="81">
        <f>I12/'סכום נכסי הקרן'!$C$42</f>
        <v>-1.557071398567298E-3</v>
      </c>
    </row>
    <row r="13" spans="2:11">
      <c r="B13" s="89" t="s">
        <v>1197</v>
      </c>
      <c r="C13" s="71"/>
      <c r="D13" s="71"/>
      <c r="E13" s="71"/>
      <c r="F13" s="71"/>
      <c r="G13" s="80"/>
      <c r="H13" s="82"/>
      <c r="I13" s="80">
        <v>-377.31312319900007</v>
      </c>
      <c r="J13" s="81">
        <f t="shared" si="0"/>
        <v>0.9309180616155025</v>
      </c>
      <c r="K13" s="81">
        <f>I13/'סכום נכסי הקרן'!$C$42</f>
        <v>-1.4495058881512086E-3</v>
      </c>
    </row>
    <row r="14" spans="2:11">
      <c r="B14" s="76" t="s">
        <v>1198</v>
      </c>
      <c r="C14" s="73" t="s">
        <v>1199</v>
      </c>
      <c r="D14" s="86" t="s">
        <v>470</v>
      </c>
      <c r="E14" s="86" t="s">
        <v>120</v>
      </c>
      <c r="F14" s="93">
        <v>44951</v>
      </c>
      <c r="G14" s="83">
        <v>441951.99524000013</v>
      </c>
      <c r="H14" s="85">
        <v>-11.259849000000001</v>
      </c>
      <c r="I14" s="83">
        <v>-49.763125115000008</v>
      </c>
      <c r="J14" s="84">
        <f t="shared" si="0"/>
        <v>0.12277704941514291</v>
      </c>
      <c r="K14" s="84">
        <f>I14/'סכום נכסי הקרן'!$C$42</f>
        <v>-1.9117263204480284E-4</v>
      </c>
    </row>
    <row r="15" spans="2:11">
      <c r="B15" s="76" t="s">
        <v>1200</v>
      </c>
      <c r="C15" s="73" t="s">
        <v>1201</v>
      </c>
      <c r="D15" s="86" t="s">
        <v>470</v>
      </c>
      <c r="E15" s="86" t="s">
        <v>120</v>
      </c>
      <c r="F15" s="93">
        <v>44959</v>
      </c>
      <c r="G15" s="83">
        <v>43283.426480000009</v>
      </c>
      <c r="H15" s="85">
        <v>-9.1509</v>
      </c>
      <c r="I15" s="83">
        <v>-3.9608228690000007</v>
      </c>
      <c r="J15" s="84">
        <f t="shared" si="0"/>
        <v>9.7722589565673642E-3</v>
      </c>
      <c r="K15" s="84">
        <f>I15/'סכום נכסי הקרן'!$C$42</f>
        <v>-1.5216104920664153E-5</v>
      </c>
    </row>
    <row r="16" spans="2:11" s="6" customFormat="1">
      <c r="B16" s="76" t="s">
        <v>1202</v>
      </c>
      <c r="C16" s="73" t="s">
        <v>1203</v>
      </c>
      <c r="D16" s="86" t="s">
        <v>470</v>
      </c>
      <c r="E16" s="86" t="s">
        <v>120</v>
      </c>
      <c r="F16" s="93">
        <v>44958</v>
      </c>
      <c r="G16" s="83">
        <v>182814.10711200003</v>
      </c>
      <c r="H16" s="85">
        <v>-8.5456430000000001</v>
      </c>
      <c r="I16" s="83">
        <v>-15.622640943000002</v>
      </c>
      <c r="J16" s="84">
        <f t="shared" si="0"/>
        <v>3.8544640325966509E-2</v>
      </c>
      <c r="K16" s="84">
        <f>I16/'סכום נכסי הקרן'!$C$42</f>
        <v>-6.0016757019626153E-5</v>
      </c>
    </row>
    <row r="17" spans="2:11" s="6" customFormat="1">
      <c r="B17" s="76" t="s">
        <v>1204</v>
      </c>
      <c r="C17" s="73" t="s">
        <v>1205</v>
      </c>
      <c r="D17" s="86" t="s">
        <v>470</v>
      </c>
      <c r="E17" s="86" t="s">
        <v>120</v>
      </c>
      <c r="F17" s="93">
        <v>44958</v>
      </c>
      <c r="G17" s="83">
        <v>217655.08458000005</v>
      </c>
      <c r="H17" s="85">
        <v>-8.5360469999999999</v>
      </c>
      <c r="I17" s="83">
        <v>-18.579139301000001</v>
      </c>
      <c r="J17" s="84">
        <f t="shared" si="0"/>
        <v>4.5839000239197507E-2</v>
      </c>
      <c r="K17" s="84">
        <f>I17/'סכום נכסי הקרן'!$C$42</f>
        <v>-7.1374596211373984E-5</v>
      </c>
    </row>
    <row r="18" spans="2:11" s="6" customFormat="1">
      <c r="B18" s="76" t="s">
        <v>1206</v>
      </c>
      <c r="C18" s="73" t="s">
        <v>1207</v>
      </c>
      <c r="D18" s="86" t="s">
        <v>470</v>
      </c>
      <c r="E18" s="86" t="s">
        <v>120</v>
      </c>
      <c r="F18" s="93">
        <v>44963</v>
      </c>
      <c r="G18" s="83">
        <v>435579.56808000006</v>
      </c>
      <c r="H18" s="85">
        <v>-8.4629600000000007</v>
      </c>
      <c r="I18" s="83">
        <v>-36.862925405000006</v>
      </c>
      <c r="J18" s="84">
        <f t="shared" si="0"/>
        <v>9.0949296363064869E-2</v>
      </c>
      <c r="K18" s="84">
        <f>I18/'סכום נכסי הקרן'!$C$42</f>
        <v>-1.4161454808674911E-4</v>
      </c>
    </row>
    <row r="19" spans="2:11">
      <c r="B19" s="76" t="s">
        <v>1208</v>
      </c>
      <c r="C19" s="73" t="s">
        <v>1209</v>
      </c>
      <c r="D19" s="86" t="s">
        <v>470</v>
      </c>
      <c r="E19" s="86" t="s">
        <v>120</v>
      </c>
      <c r="F19" s="93">
        <v>44964</v>
      </c>
      <c r="G19" s="83">
        <v>391696.76932800008</v>
      </c>
      <c r="H19" s="85">
        <v>-7.5183980000000004</v>
      </c>
      <c r="I19" s="83">
        <v>-29.449320250000003</v>
      </c>
      <c r="J19" s="84">
        <f t="shared" si="0"/>
        <v>7.2658231154512948E-2</v>
      </c>
      <c r="K19" s="84">
        <f>I19/'סכום נכסי הקרן'!$C$42</f>
        <v>-1.131340536011835E-4</v>
      </c>
    </row>
    <row r="20" spans="2:11">
      <c r="B20" s="76" t="s">
        <v>1210</v>
      </c>
      <c r="C20" s="73" t="s">
        <v>1211</v>
      </c>
      <c r="D20" s="86" t="s">
        <v>470</v>
      </c>
      <c r="E20" s="86" t="s">
        <v>120</v>
      </c>
      <c r="F20" s="93">
        <v>44964</v>
      </c>
      <c r="G20" s="83">
        <v>217076.78918600004</v>
      </c>
      <c r="H20" s="85">
        <v>-7.5152580000000002</v>
      </c>
      <c r="I20" s="83">
        <v>-16.313879850000003</v>
      </c>
      <c r="J20" s="84">
        <f t="shared" si="0"/>
        <v>4.0250085336630173E-2</v>
      </c>
      <c r="K20" s="84">
        <f>I20/'סכום נכסי הקרן'!$C$42</f>
        <v>-6.2672256667559845E-5</v>
      </c>
    </row>
    <row r="21" spans="2:11">
      <c r="B21" s="76" t="s">
        <v>1210</v>
      </c>
      <c r="C21" s="73" t="s">
        <v>1212</v>
      </c>
      <c r="D21" s="86" t="s">
        <v>470</v>
      </c>
      <c r="E21" s="86" t="s">
        <v>120</v>
      </c>
      <c r="F21" s="93">
        <v>44964</v>
      </c>
      <c r="G21" s="83">
        <v>87854.836368000018</v>
      </c>
      <c r="H21" s="85">
        <v>-7.5152580000000002</v>
      </c>
      <c r="I21" s="83">
        <v>-6.6025172480000007</v>
      </c>
      <c r="J21" s="84">
        <f t="shared" si="0"/>
        <v>1.6289925211664016E-2</v>
      </c>
      <c r="K21" s="84">
        <f>I21/'סכום נכסי הקרן'!$C$42</f>
        <v>-2.5364576631882383E-5</v>
      </c>
    </row>
    <row r="22" spans="2:11">
      <c r="B22" s="76" t="s">
        <v>1213</v>
      </c>
      <c r="C22" s="73" t="s">
        <v>1214</v>
      </c>
      <c r="D22" s="86" t="s">
        <v>470</v>
      </c>
      <c r="E22" s="86" t="s">
        <v>120</v>
      </c>
      <c r="F22" s="93">
        <v>44964</v>
      </c>
      <c r="G22" s="83">
        <v>87883.059112000017</v>
      </c>
      <c r="H22" s="85">
        <v>-7.4807300000000003</v>
      </c>
      <c r="I22" s="83">
        <v>-6.5742945040000009</v>
      </c>
      <c r="J22" s="84">
        <f t="shared" si="0"/>
        <v>1.6220293225595792E-2</v>
      </c>
      <c r="K22" s="84">
        <f>I22/'סכום נכסי הקרן'!$C$42</f>
        <v>-2.5256154657950116E-5</v>
      </c>
    </row>
    <row r="23" spans="2:11">
      <c r="B23" s="76" t="s">
        <v>1215</v>
      </c>
      <c r="C23" s="73" t="s">
        <v>1216</v>
      </c>
      <c r="D23" s="86" t="s">
        <v>470</v>
      </c>
      <c r="E23" s="86" t="s">
        <v>120</v>
      </c>
      <c r="F23" s="93">
        <v>44964</v>
      </c>
      <c r="G23" s="83">
        <v>263718.451344</v>
      </c>
      <c r="H23" s="85">
        <v>-7.4524970000000001</v>
      </c>
      <c r="I23" s="83">
        <v>-19.653609504000002</v>
      </c>
      <c r="J23" s="84">
        <f t="shared" si="0"/>
        <v>4.8489964801892653E-2</v>
      </c>
      <c r="K23" s="84">
        <f>I23/'סכום נכסי הקרן'!$C$42</f>
        <v>-7.5502337310562047E-5</v>
      </c>
    </row>
    <row r="24" spans="2:11">
      <c r="B24" s="76" t="s">
        <v>1217</v>
      </c>
      <c r="C24" s="73" t="s">
        <v>1218</v>
      </c>
      <c r="D24" s="86" t="s">
        <v>470</v>
      </c>
      <c r="E24" s="86" t="s">
        <v>120</v>
      </c>
      <c r="F24" s="93">
        <v>44964</v>
      </c>
      <c r="G24" s="83">
        <v>247240.07880000002</v>
      </c>
      <c r="H24" s="85">
        <v>-7.2767999999999997</v>
      </c>
      <c r="I24" s="83">
        <v>-17.991165406</v>
      </c>
      <c r="J24" s="84">
        <f t="shared" si="0"/>
        <v>4.4388333710630369E-2</v>
      </c>
      <c r="K24" s="84">
        <f>I24/'סכום נכסי הקרן'!$C$42</f>
        <v>-6.9115804850883184E-5</v>
      </c>
    </row>
    <row r="25" spans="2:11">
      <c r="B25" s="76" t="s">
        <v>1217</v>
      </c>
      <c r="C25" s="73" t="s">
        <v>1219</v>
      </c>
      <c r="D25" s="86" t="s">
        <v>470</v>
      </c>
      <c r="E25" s="86" t="s">
        <v>120</v>
      </c>
      <c r="F25" s="93">
        <v>44964</v>
      </c>
      <c r="G25" s="83">
        <v>376486.03135000006</v>
      </c>
      <c r="H25" s="85">
        <v>-7.2767999999999997</v>
      </c>
      <c r="I25" s="83">
        <v>-27.396134542000002</v>
      </c>
      <c r="J25" s="84">
        <f t="shared" si="0"/>
        <v>6.7592550843097052E-2</v>
      </c>
      <c r="K25" s="84">
        <f>I25/'סכום נכסי הקרן'!$C$42</f>
        <v>-1.0524642767399233E-4</v>
      </c>
    </row>
    <row r="26" spans="2:11">
      <c r="B26" s="76" t="s">
        <v>1220</v>
      </c>
      <c r="C26" s="73" t="s">
        <v>1221</v>
      </c>
      <c r="D26" s="86" t="s">
        <v>470</v>
      </c>
      <c r="E26" s="86" t="s">
        <v>120</v>
      </c>
      <c r="F26" s="93">
        <v>44972</v>
      </c>
      <c r="G26" s="83">
        <v>156610.57216000004</v>
      </c>
      <c r="H26" s="85">
        <v>-5.5428649999999999</v>
      </c>
      <c r="I26" s="83">
        <v>-8.6807126780000026</v>
      </c>
      <c r="J26" s="84">
        <f t="shared" si="0"/>
        <v>2.1417310246542455E-2</v>
      </c>
      <c r="K26" s="84">
        <f>I26/'סכום נכסי הקרן'!$C$42</f>
        <v>-3.3348281219133585E-5</v>
      </c>
    </row>
    <row r="27" spans="2:11">
      <c r="B27" s="76" t="s">
        <v>1222</v>
      </c>
      <c r="C27" s="73" t="s">
        <v>1223</v>
      </c>
      <c r="D27" s="86" t="s">
        <v>470</v>
      </c>
      <c r="E27" s="86" t="s">
        <v>120</v>
      </c>
      <c r="F27" s="93">
        <v>44972</v>
      </c>
      <c r="G27" s="83">
        <v>89543.069600000003</v>
      </c>
      <c r="H27" s="85">
        <v>-5.4823820000000003</v>
      </c>
      <c r="I27" s="83">
        <v>-4.9090931610000004</v>
      </c>
      <c r="J27" s="84">
        <f t="shared" si="0"/>
        <v>1.2111859378179591E-2</v>
      </c>
      <c r="K27" s="84">
        <f>I27/'סכום נכסי הקרן'!$C$42</f>
        <v>-1.885902982123254E-5</v>
      </c>
    </row>
    <row r="28" spans="2:11">
      <c r="B28" s="76" t="s">
        <v>1224</v>
      </c>
      <c r="C28" s="73" t="s">
        <v>1225</v>
      </c>
      <c r="D28" s="86" t="s">
        <v>470</v>
      </c>
      <c r="E28" s="86" t="s">
        <v>120</v>
      </c>
      <c r="F28" s="93">
        <v>45090</v>
      </c>
      <c r="G28" s="83">
        <v>137983.30481700003</v>
      </c>
      <c r="H28" s="85">
        <v>-3.6079210000000002</v>
      </c>
      <c r="I28" s="83">
        <v>-4.9783283250000014</v>
      </c>
      <c r="J28" s="84">
        <f t="shared" si="0"/>
        <v>1.2282678416012311E-2</v>
      </c>
      <c r="K28" s="84">
        <f>I28/'סכום נכסי הקרן'!$C$42</f>
        <v>-1.9125007259372659E-5</v>
      </c>
    </row>
    <row r="29" spans="2:11">
      <c r="B29" s="76" t="s">
        <v>1226</v>
      </c>
      <c r="C29" s="73" t="s">
        <v>1227</v>
      </c>
      <c r="D29" s="86" t="s">
        <v>470</v>
      </c>
      <c r="E29" s="86" t="s">
        <v>120</v>
      </c>
      <c r="F29" s="93">
        <v>44993</v>
      </c>
      <c r="G29" s="83">
        <v>159394.36100000003</v>
      </c>
      <c r="H29" s="85">
        <v>-3.6002540000000001</v>
      </c>
      <c r="I29" s="83">
        <v>-5.7386010940000007</v>
      </c>
      <c r="J29" s="84">
        <f t="shared" si="0"/>
        <v>1.4158445806279446E-2</v>
      </c>
      <c r="K29" s="84">
        <f>I29/'סכום נכסי הקרן'!$C$42</f>
        <v>-2.2045711013122836E-5</v>
      </c>
    </row>
    <row r="30" spans="2:11">
      <c r="B30" s="76" t="s">
        <v>1228</v>
      </c>
      <c r="C30" s="73" t="s">
        <v>1229</v>
      </c>
      <c r="D30" s="86" t="s">
        <v>470</v>
      </c>
      <c r="E30" s="86" t="s">
        <v>120</v>
      </c>
      <c r="F30" s="93">
        <v>45019</v>
      </c>
      <c r="G30" s="83">
        <v>128115.31356000001</v>
      </c>
      <c r="H30" s="85">
        <v>-3.368058</v>
      </c>
      <c r="I30" s="83">
        <v>-4.3149979330000008</v>
      </c>
      <c r="J30" s="84">
        <f t="shared" si="0"/>
        <v>1.0646090116363877E-2</v>
      </c>
      <c r="K30" s="84">
        <f>I30/'סכום נכסי הקרן'!$C$42</f>
        <v>-1.6576722426760193E-5</v>
      </c>
    </row>
    <row r="31" spans="2:11">
      <c r="B31" s="76" t="s">
        <v>1230</v>
      </c>
      <c r="C31" s="73" t="s">
        <v>1231</v>
      </c>
      <c r="D31" s="86" t="s">
        <v>470</v>
      </c>
      <c r="E31" s="86" t="s">
        <v>120</v>
      </c>
      <c r="F31" s="93">
        <v>45091</v>
      </c>
      <c r="G31" s="83">
        <v>219213.74976000004</v>
      </c>
      <c r="H31" s="85">
        <v>-3.4651209999999999</v>
      </c>
      <c r="I31" s="83">
        <v>-7.5960212100000009</v>
      </c>
      <c r="J31" s="84">
        <f t="shared" si="0"/>
        <v>1.8741127477492903E-2</v>
      </c>
      <c r="K31" s="84">
        <f>I31/'סכום נכסי הקרן'!$C$42</f>
        <v>-2.9181273572107893E-5</v>
      </c>
    </row>
    <row r="32" spans="2:11">
      <c r="B32" s="76" t="s">
        <v>1232</v>
      </c>
      <c r="C32" s="73" t="s">
        <v>1233</v>
      </c>
      <c r="D32" s="86" t="s">
        <v>470</v>
      </c>
      <c r="E32" s="86" t="s">
        <v>120</v>
      </c>
      <c r="F32" s="93">
        <v>45019</v>
      </c>
      <c r="G32" s="83">
        <v>187260.85700000002</v>
      </c>
      <c r="H32" s="85">
        <v>-3.2664409999999999</v>
      </c>
      <c r="I32" s="83">
        <v>-6.1167645690000008</v>
      </c>
      <c r="J32" s="84">
        <f t="shared" si="0"/>
        <v>1.5091461880928704E-2</v>
      </c>
      <c r="K32" s="84">
        <f>I32/'סכום נכסי הקרן'!$C$42</f>
        <v>-2.3498483657362723E-5</v>
      </c>
    </row>
    <row r="33" spans="2:11">
      <c r="B33" s="76" t="s">
        <v>1234</v>
      </c>
      <c r="C33" s="73" t="s">
        <v>1235</v>
      </c>
      <c r="D33" s="86" t="s">
        <v>470</v>
      </c>
      <c r="E33" s="86" t="s">
        <v>120</v>
      </c>
      <c r="F33" s="93">
        <v>44993</v>
      </c>
      <c r="G33" s="83">
        <v>246596.90880500004</v>
      </c>
      <c r="H33" s="85">
        <v>-3.1489590000000001</v>
      </c>
      <c r="I33" s="83">
        <v>-7.765234587000001</v>
      </c>
      <c r="J33" s="84">
        <f t="shared" si="0"/>
        <v>1.9158615710026951E-2</v>
      </c>
      <c r="K33" s="84">
        <f>I33/'סכום נכסי הקרן'!$C$42</f>
        <v>-2.9831332558225078E-5</v>
      </c>
    </row>
    <row r="34" spans="2:11">
      <c r="B34" s="76" t="s">
        <v>1236</v>
      </c>
      <c r="C34" s="73" t="s">
        <v>1237</v>
      </c>
      <c r="D34" s="86" t="s">
        <v>470</v>
      </c>
      <c r="E34" s="86" t="s">
        <v>120</v>
      </c>
      <c r="F34" s="93">
        <v>44986</v>
      </c>
      <c r="G34" s="83">
        <v>208095.31786200003</v>
      </c>
      <c r="H34" s="85">
        <v>-3.1636730000000002</v>
      </c>
      <c r="I34" s="83">
        <v>-6.5834559990000008</v>
      </c>
      <c r="J34" s="84">
        <f t="shared" si="0"/>
        <v>1.6242896736161742E-2</v>
      </c>
      <c r="K34" s="84">
        <f>I34/'סכום נכסי הקרן'!$C$42</f>
        <v>-2.5291349937759568E-5</v>
      </c>
    </row>
    <row r="35" spans="2:11">
      <c r="B35" s="76" t="s">
        <v>1238</v>
      </c>
      <c r="C35" s="73" t="s">
        <v>1239</v>
      </c>
      <c r="D35" s="86" t="s">
        <v>470</v>
      </c>
      <c r="E35" s="86" t="s">
        <v>120</v>
      </c>
      <c r="F35" s="93">
        <v>44993</v>
      </c>
      <c r="G35" s="83">
        <v>183134.82011199999</v>
      </c>
      <c r="H35" s="85">
        <v>-3.413084</v>
      </c>
      <c r="I35" s="83">
        <v>-6.2505458660000013</v>
      </c>
      <c r="J35" s="84">
        <f t="shared" si="0"/>
        <v>1.5421531041067521E-2</v>
      </c>
      <c r="K35" s="84">
        <f>I35/'סכום נכסי הקרן'!$C$42</f>
        <v>-2.4012424906164009E-5</v>
      </c>
    </row>
    <row r="36" spans="2:11">
      <c r="B36" s="76" t="s">
        <v>1240</v>
      </c>
      <c r="C36" s="73" t="s">
        <v>1241</v>
      </c>
      <c r="D36" s="86" t="s">
        <v>470</v>
      </c>
      <c r="E36" s="86" t="s">
        <v>120</v>
      </c>
      <c r="F36" s="93">
        <v>44980</v>
      </c>
      <c r="G36" s="83">
        <v>137458.87465200003</v>
      </c>
      <c r="H36" s="85">
        <v>-3.0145240000000002</v>
      </c>
      <c r="I36" s="83">
        <v>-4.1437306240000007</v>
      </c>
      <c r="J36" s="84">
        <f t="shared" si="0"/>
        <v>1.0223534362244786E-2</v>
      </c>
      <c r="K36" s="84">
        <f>I36/'סכום נכסי הקרן'!$C$42</f>
        <v>-1.591877294772132E-5</v>
      </c>
    </row>
    <row r="37" spans="2:11">
      <c r="B37" s="76" t="s">
        <v>1242</v>
      </c>
      <c r="C37" s="73" t="s">
        <v>1243</v>
      </c>
      <c r="D37" s="86" t="s">
        <v>470</v>
      </c>
      <c r="E37" s="86" t="s">
        <v>120</v>
      </c>
      <c r="F37" s="93">
        <v>44991</v>
      </c>
      <c r="G37" s="83">
        <v>183494.01867200003</v>
      </c>
      <c r="H37" s="85">
        <v>-2.8547340000000001</v>
      </c>
      <c r="I37" s="83">
        <v>-5.2382653130000012</v>
      </c>
      <c r="J37" s="84">
        <f t="shared" si="0"/>
        <v>1.2924002616346335E-2</v>
      </c>
      <c r="K37" s="84">
        <f>I37/'סכום נכסי הקרן'!$C$42</f>
        <v>-2.0123594828921813E-5</v>
      </c>
    </row>
    <row r="38" spans="2:11">
      <c r="B38" s="76" t="s">
        <v>1244</v>
      </c>
      <c r="C38" s="73" t="s">
        <v>1245</v>
      </c>
      <c r="D38" s="86" t="s">
        <v>470</v>
      </c>
      <c r="E38" s="86" t="s">
        <v>120</v>
      </c>
      <c r="F38" s="93">
        <v>44991</v>
      </c>
      <c r="G38" s="83">
        <v>160741.35560000001</v>
      </c>
      <c r="H38" s="85">
        <v>-2.921011</v>
      </c>
      <c r="I38" s="83">
        <v>-4.6952729570000011</v>
      </c>
      <c r="J38" s="84">
        <f t="shared" si="0"/>
        <v>1.1584315866959257E-2</v>
      </c>
      <c r="K38" s="84">
        <f>I38/'סכום נכסי הקרן'!$C$42</f>
        <v>-1.8037606908411595E-5</v>
      </c>
    </row>
    <row r="39" spans="2:11">
      <c r="B39" s="76" t="s">
        <v>1246</v>
      </c>
      <c r="C39" s="73" t="s">
        <v>1247</v>
      </c>
      <c r="D39" s="86" t="s">
        <v>470</v>
      </c>
      <c r="E39" s="86" t="s">
        <v>120</v>
      </c>
      <c r="F39" s="93">
        <v>45089</v>
      </c>
      <c r="G39" s="83">
        <v>46068.498172000007</v>
      </c>
      <c r="H39" s="85">
        <v>-2.9878130000000001</v>
      </c>
      <c r="I39" s="83">
        <v>-1.3764406330000001</v>
      </c>
      <c r="J39" s="84">
        <f t="shared" si="0"/>
        <v>3.3959949103741405E-3</v>
      </c>
      <c r="K39" s="84">
        <f>I39/'סכום נכסי הקרן'!$C$42</f>
        <v>-5.2878065446236894E-6</v>
      </c>
    </row>
    <row r="40" spans="2:11">
      <c r="B40" s="76" t="s">
        <v>1248</v>
      </c>
      <c r="C40" s="73" t="s">
        <v>1249</v>
      </c>
      <c r="D40" s="86" t="s">
        <v>470</v>
      </c>
      <c r="E40" s="86" t="s">
        <v>120</v>
      </c>
      <c r="F40" s="93">
        <v>44987</v>
      </c>
      <c r="G40" s="83">
        <v>23059.264700000003</v>
      </c>
      <c r="H40" s="85">
        <v>-2.4015339999999998</v>
      </c>
      <c r="I40" s="83">
        <v>-0.55377598400000005</v>
      </c>
      <c r="J40" s="84">
        <f t="shared" si="0"/>
        <v>1.3662924343148415E-3</v>
      </c>
      <c r="K40" s="84">
        <f>I40/'סכום נכסי הקרן'!$C$42</f>
        <v>-2.1274148715505291E-6</v>
      </c>
    </row>
    <row r="41" spans="2:11">
      <c r="B41" s="76" t="s">
        <v>1250</v>
      </c>
      <c r="C41" s="73" t="s">
        <v>1251</v>
      </c>
      <c r="D41" s="86" t="s">
        <v>470</v>
      </c>
      <c r="E41" s="86" t="s">
        <v>120</v>
      </c>
      <c r="F41" s="93">
        <v>44987</v>
      </c>
      <c r="G41" s="83">
        <v>138394.07376000003</v>
      </c>
      <c r="H41" s="85">
        <v>-2.3730570000000002</v>
      </c>
      <c r="I41" s="83">
        <v>-3.2841703810000009</v>
      </c>
      <c r="J41" s="84">
        <f t="shared" si="0"/>
        <v>8.1028019889016929E-3</v>
      </c>
      <c r="K41" s="84">
        <f>I41/'סכום נכסי הקרן'!$C$42</f>
        <v>-1.2616641225173044E-5</v>
      </c>
    </row>
    <row r="42" spans="2:11">
      <c r="B42" s="76" t="s">
        <v>1252</v>
      </c>
      <c r="C42" s="73" t="s">
        <v>1253</v>
      </c>
      <c r="D42" s="86" t="s">
        <v>470</v>
      </c>
      <c r="E42" s="86" t="s">
        <v>120</v>
      </c>
      <c r="F42" s="93">
        <v>45001</v>
      </c>
      <c r="G42" s="83">
        <v>233538.13737000004</v>
      </c>
      <c r="H42" s="85">
        <v>-2.4627859999999999</v>
      </c>
      <c r="I42" s="83">
        <v>-5.7515455350000009</v>
      </c>
      <c r="J42" s="84">
        <f t="shared" si="0"/>
        <v>1.4190382712746547E-2</v>
      </c>
      <c r="K42" s="84">
        <f>I42/'סכום נכסי הקרן'!$C$42</f>
        <v>-2.2095439056741479E-5</v>
      </c>
    </row>
    <row r="43" spans="2:11">
      <c r="B43" s="76" t="s">
        <v>1254</v>
      </c>
      <c r="C43" s="73" t="s">
        <v>1255</v>
      </c>
      <c r="D43" s="86" t="s">
        <v>470</v>
      </c>
      <c r="E43" s="86" t="s">
        <v>120</v>
      </c>
      <c r="F43" s="93">
        <v>45001</v>
      </c>
      <c r="G43" s="83">
        <v>184833.31616000002</v>
      </c>
      <c r="H43" s="85">
        <v>-2.4627859999999999</v>
      </c>
      <c r="I43" s="83">
        <v>-4.5520498180000013</v>
      </c>
      <c r="J43" s="84">
        <f t="shared" si="0"/>
        <v>1.1230951515870816E-2</v>
      </c>
      <c r="K43" s="84">
        <f>I43/'סכום נכסי הקרן'!$C$42</f>
        <v>-1.748739338405849E-5</v>
      </c>
    </row>
    <row r="44" spans="2:11">
      <c r="B44" s="76" t="s">
        <v>1256</v>
      </c>
      <c r="C44" s="73" t="s">
        <v>1257</v>
      </c>
      <c r="D44" s="86" t="s">
        <v>470</v>
      </c>
      <c r="E44" s="86" t="s">
        <v>120</v>
      </c>
      <c r="F44" s="93">
        <v>44987</v>
      </c>
      <c r="G44" s="83">
        <v>25955.885895000003</v>
      </c>
      <c r="H44" s="85">
        <v>-2.1099890000000001</v>
      </c>
      <c r="I44" s="83">
        <v>-0.54766644000000009</v>
      </c>
      <c r="J44" s="84">
        <f t="shared" si="0"/>
        <v>1.3512187872346288E-3</v>
      </c>
      <c r="K44" s="84">
        <f>I44/'סכום נכסי הקרן'!$C$42</f>
        <v>-2.1039441268098322E-6</v>
      </c>
    </row>
    <row r="45" spans="2:11">
      <c r="B45" s="76" t="s">
        <v>1258</v>
      </c>
      <c r="C45" s="73" t="s">
        <v>1259</v>
      </c>
      <c r="D45" s="86" t="s">
        <v>470</v>
      </c>
      <c r="E45" s="86" t="s">
        <v>120</v>
      </c>
      <c r="F45" s="93">
        <v>45097</v>
      </c>
      <c r="G45" s="83">
        <v>234121.65853500002</v>
      </c>
      <c r="H45" s="85">
        <v>-2.4179889999999999</v>
      </c>
      <c r="I45" s="83">
        <v>-5.6610351780000023</v>
      </c>
      <c r="J45" s="84">
        <f t="shared" si="0"/>
        <v>1.3967072891502596E-2</v>
      </c>
      <c r="K45" s="84">
        <f>I45/'סכום נכסי הקרן'!$C$42</f>
        <v>-2.1747729721063344E-5</v>
      </c>
    </row>
    <row r="46" spans="2:11">
      <c r="B46" s="76" t="s">
        <v>1260</v>
      </c>
      <c r="C46" s="73" t="s">
        <v>1261</v>
      </c>
      <c r="D46" s="86" t="s">
        <v>470</v>
      </c>
      <c r="E46" s="86" t="s">
        <v>120</v>
      </c>
      <c r="F46" s="93">
        <v>44985</v>
      </c>
      <c r="G46" s="83">
        <v>231715.14250000005</v>
      </c>
      <c r="H46" s="85">
        <v>-1.846265</v>
      </c>
      <c r="I46" s="83">
        <v>-4.2780762090000009</v>
      </c>
      <c r="J46" s="84">
        <f t="shared" si="0"/>
        <v>1.055499575037371E-2</v>
      </c>
      <c r="K46" s="84">
        <f>I46/'סכום נכסי הקרן'!$C$42</f>
        <v>-1.6434881994906281E-5</v>
      </c>
    </row>
    <row r="47" spans="2:11">
      <c r="B47" s="76" t="s">
        <v>1262</v>
      </c>
      <c r="C47" s="73" t="s">
        <v>1263</v>
      </c>
      <c r="D47" s="86" t="s">
        <v>470</v>
      </c>
      <c r="E47" s="86" t="s">
        <v>120</v>
      </c>
      <c r="F47" s="93">
        <v>44991</v>
      </c>
      <c r="G47" s="83">
        <v>139029.08550000002</v>
      </c>
      <c r="H47" s="85">
        <v>-1.8174630000000001</v>
      </c>
      <c r="I47" s="83">
        <v>-2.5268015000000004</v>
      </c>
      <c r="J47" s="84">
        <f t="shared" si="0"/>
        <v>6.2341991567214546E-3</v>
      </c>
      <c r="K47" s="84">
        <f>I47/'סכום נכסי הקרן'!$C$42</f>
        <v>-9.7070931999033464E-6</v>
      </c>
    </row>
    <row r="48" spans="2:11">
      <c r="B48" s="76" t="s">
        <v>1264</v>
      </c>
      <c r="C48" s="73" t="s">
        <v>1265</v>
      </c>
      <c r="D48" s="86" t="s">
        <v>470</v>
      </c>
      <c r="E48" s="86" t="s">
        <v>120</v>
      </c>
      <c r="F48" s="93">
        <v>45035</v>
      </c>
      <c r="G48" s="83">
        <v>68941.498880000014</v>
      </c>
      <c r="H48" s="85">
        <v>-1.6448100000000001</v>
      </c>
      <c r="I48" s="83">
        <v>-1.1339564470000003</v>
      </c>
      <c r="J48" s="84">
        <f t="shared" si="0"/>
        <v>2.7977307776832715E-3</v>
      </c>
      <c r="K48" s="84">
        <f>I48/'סכום נכסי הקרן'!$C$42</f>
        <v>-4.3562665748220669E-6</v>
      </c>
    </row>
    <row r="49" spans="2:11">
      <c r="B49" s="76" t="s">
        <v>1264</v>
      </c>
      <c r="C49" s="73" t="s">
        <v>1266</v>
      </c>
      <c r="D49" s="86" t="s">
        <v>470</v>
      </c>
      <c r="E49" s="86" t="s">
        <v>120</v>
      </c>
      <c r="F49" s="93">
        <v>45035</v>
      </c>
      <c r="G49" s="83">
        <v>104198.14976000001</v>
      </c>
      <c r="H49" s="85">
        <v>-1.6448100000000001</v>
      </c>
      <c r="I49" s="83">
        <v>-1.7138612240000002</v>
      </c>
      <c r="J49" s="84">
        <f t="shared" si="0"/>
        <v>4.2284889404246434E-3</v>
      </c>
      <c r="K49" s="84">
        <f>I49/'סכום נכסי הקרן'!$C$42</f>
        <v>-6.584059188293352E-6</v>
      </c>
    </row>
    <row r="50" spans="2:11">
      <c r="B50" s="76" t="s">
        <v>1267</v>
      </c>
      <c r="C50" s="73" t="s">
        <v>1268</v>
      </c>
      <c r="D50" s="86" t="s">
        <v>470</v>
      </c>
      <c r="E50" s="86" t="s">
        <v>120</v>
      </c>
      <c r="F50" s="93">
        <v>45035</v>
      </c>
      <c r="G50" s="83">
        <v>199468.09177599999</v>
      </c>
      <c r="H50" s="85">
        <v>-1.6448100000000001</v>
      </c>
      <c r="I50" s="83">
        <v>-3.2808704240000011</v>
      </c>
      <c r="J50" s="84">
        <f t="shared" si="0"/>
        <v>8.0946602377009683E-3</v>
      </c>
      <c r="K50" s="84">
        <f>I50/'סכום נכסי הקרן'!$C$42</f>
        <v>-1.2603963937244145E-5</v>
      </c>
    </row>
    <row r="51" spans="2:11">
      <c r="B51" s="76" t="s">
        <v>1269</v>
      </c>
      <c r="C51" s="73" t="s">
        <v>1270</v>
      </c>
      <c r="D51" s="86" t="s">
        <v>470</v>
      </c>
      <c r="E51" s="86" t="s">
        <v>120</v>
      </c>
      <c r="F51" s="93">
        <v>44991</v>
      </c>
      <c r="G51" s="83">
        <v>199523.25441200004</v>
      </c>
      <c r="H51" s="85">
        <v>-1.6907890000000001</v>
      </c>
      <c r="I51" s="83">
        <v>-3.3735169560000005</v>
      </c>
      <c r="J51" s="84">
        <f t="shared" si="0"/>
        <v>8.3232404928842759E-3</v>
      </c>
      <c r="K51" s="84">
        <f>I51/'סכום נכסי הקרן'!$C$42</f>
        <v>-1.2959879714867288E-5</v>
      </c>
    </row>
    <row r="52" spans="2:11">
      <c r="B52" s="76" t="s">
        <v>1271</v>
      </c>
      <c r="C52" s="73" t="s">
        <v>1272</v>
      </c>
      <c r="D52" s="86" t="s">
        <v>470</v>
      </c>
      <c r="E52" s="86" t="s">
        <v>120</v>
      </c>
      <c r="F52" s="93">
        <v>45007</v>
      </c>
      <c r="G52" s="83">
        <v>69601.13526000001</v>
      </c>
      <c r="H52" s="85">
        <v>-1.6764049999999999</v>
      </c>
      <c r="I52" s="83">
        <v>-1.1667971770000001</v>
      </c>
      <c r="J52" s="84">
        <f t="shared" si="0"/>
        <v>2.8787563949595456E-3</v>
      </c>
      <c r="K52" s="84">
        <f>I52/'סכום נכסי הקרן'!$C$42</f>
        <v>-4.4824292460342134E-6</v>
      </c>
    </row>
    <row r="53" spans="2:11">
      <c r="B53" s="76" t="s">
        <v>1271</v>
      </c>
      <c r="C53" s="73" t="s">
        <v>1273</v>
      </c>
      <c r="D53" s="86" t="s">
        <v>470</v>
      </c>
      <c r="E53" s="86" t="s">
        <v>120</v>
      </c>
      <c r="F53" s="93">
        <v>45007</v>
      </c>
      <c r="G53" s="83">
        <v>52113.482810000001</v>
      </c>
      <c r="H53" s="85">
        <v>-1.6764049999999999</v>
      </c>
      <c r="I53" s="83">
        <v>-0.87363323500000012</v>
      </c>
      <c r="J53" s="84">
        <f t="shared" si="0"/>
        <v>2.1554536741096742E-3</v>
      </c>
      <c r="K53" s="84">
        <f>I53/'סכום נכסי הקרן'!$C$42</f>
        <v>-3.3561952668929719E-6</v>
      </c>
    </row>
    <row r="54" spans="2:11">
      <c r="B54" s="76" t="s">
        <v>1274</v>
      </c>
      <c r="C54" s="73" t="s">
        <v>1275</v>
      </c>
      <c r="D54" s="86" t="s">
        <v>470</v>
      </c>
      <c r="E54" s="86" t="s">
        <v>120</v>
      </c>
      <c r="F54" s="93">
        <v>45055</v>
      </c>
      <c r="G54" s="83">
        <v>195044.81808000003</v>
      </c>
      <c r="H54" s="85">
        <v>-1.483827</v>
      </c>
      <c r="I54" s="83">
        <v>-2.8941274410000006</v>
      </c>
      <c r="J54" s="84">
        <f t="shared" si="0"/>
        <v>7.1404765479704761E-3</v>
      </c>
      <c r="K54" s="84">
        <f>I54/'סכום נכסי הקרן'!$C$42</f>
        <v>-1.1118231804985383E-5</v>
      </c>
    </row>
    <row r="55" spans="2:11">
      <c r="B55" s="76" t="s">
        <v>1276</v>
      </c>
      <c r="C55" s="73" t="s">
        <v>1277</v>
      </c>
      <c r="D55" s="86" t="s">
        <v>470</v>
      </c>
      <c r="E55" s="86" t="s">
        <v>120</v>
      </c>
      <c r="F55" s="93">
        <v>45055</v>
      </c>
      <c r="G55" s="83">
        <v>162537.34840000002</v>
      </c>
      <c r="H55" s="85">
        <v>-1.483827</v>
      </c>
      <c r="I55" s="83">
        <v>-2.4117728690000004</v>
      </c>
      <c r="J55" s="84">
        <f t="shared" si="0"/>
        <v>5.9503971270095744E-3</v>
      </c>
      <c r="K55" s="84">
        <f>I55/'סכום נכסי הקרן'!$C$42</f>
        <v>-9.2651931765836316E-6</v>
      </c>
    </row>
    <row r="56" spans="2:11">
      <c r="B56" s="76" t="s">
        <v>1278</v>
      </c>
      <c r="C56" s="73" t="s">
        <v>1279</v>
      </c>
      <c r="D56" s="86" t="s">
        <v>470</v>
      </c>
      <c r="E56" s="86" t="s">
        <v>120</v>
      </c>
      <c r="F56" s="93">
        <v>45036</v>
      </c>
      <c r="G56" s="83">
        <v>92878.48480000002</v>
      </c>
      <c r="H56" s="85">
        <v>-1.525542</v>
      </c>
      <c r="I56" s="83">
        <v>-1.4169006179999999</v>
      </c>
      <c r="J56" s="84">
        <f t="shared" si="0"/>
        <v>3.4958189782195812E-3</v>
      </c>
      <c r="K56" s="84">
        <f>I56/'סכום נכסי הקרן'!$C$42</f>
        <v>-5.4432397455544672E-6</v>
      </c>
    </row>
    <row r="57" spans="2:11">
      <c r="B57" s="76" t="s">
        <v>1280</v>
      </c>
      <c r="C57" s="73" t="s">
        <v>1281</v>
      </c>
      <c r="D57" s="86" t="s">
        <v>470</v>
      </c>
      <c r="E57" s="86" t="s">
        <v>120</v>
      </c>
      <c r="F57" s="93">
        <v>45036</v>
      </c>
      <c r="G57" s="83">
        <v>116098.10600000001</v>
      </c>
      <c r="H57" s="85">
        <v>-1.525542</v>
      </c>
      <c r="I57" s="83">
        <v>-1.7711257790000003</v>
      </c>
      <c r="J57" s="84">
        <f t="shared" si="0"/>
        <v>4.369773738811469E-3</v>
      </c>
      <c r="K57" s="84">
        <f>I57/'סכום נכסי הקרן'!$C$42</f>
        <v>-6.8040497069138267E-6</v>
      </c>
    </row>
    <row r="58" spans="2:11">
      <c r="B58" s="76" t="s">
        <v>1282</v>
      </c>
      <c r="C58" s="73" t="s">
        <v>1283</v>
      </c>
      <c r="D58" s="86" t="s">
        <v>470</v>
      </c>
      <c r="E58" s="86" t="s">
        <v>120</v>
      </c>
      <c r="F58" s="93">
        <v>45061</v>
      </c>
      <c r="G58" s="83">
        <v>208976.59080000001</v>
      </c>
      <c r="H58" s="85">
        <v>-1.5185900000000001</v>
      </c>
      <c r="I58" s="83">
        <v>-3.1734971480000005</v>
      </c>
      <c r="J58" s="84">
        <f t="shared" si="0"/>
        <v>7.8297457255425643E-3</v>
      </c>
      <c r="K58" s="84">
        <f>I58/'סכום נכסי הקרן'!$C$42</f>
        <v>-1.2191473127296886E-5</v>
      </c>
    </row>
    <row r="59" spans="2:11">
      <c r="B59" s="76" t="s">
        <v>1284</v>
      </c>
      <c r="C59" s="73" t="s">
        <v>1285</v>
      </c>
      <c r="D59" s="86" t="s">
        <v>470</v>
      </c>
      <c r="E59" s="86" t="s">
        <v>120</v>
      </c>
      <c r="F59" s="93">
        <v>45055</v>
      </c>
      <c r="G59" s="83">
        <v>246195.97587600004</v>
      </c>
      <c r="H59" s="85">
        <v>-1.4558</v>
      </c>
      <c r="I59" s="83">
        <v>-3.5841220380000007</v>
      </c>
      <c r="J59" s="84">
        <f t="shared" si="0"/>
        <v>8.8428515603170173E-3</v>
      </c>
      <c r="K59" s="84">
        <f>I59/'סכום נכסי הקרן'!$C$42</f>
        <v>-1.3768951246345834E-5</v>
      </c>
    </row>
    <row r="60" spans="2:11">
      <c r="B60" s="76" t="s">
        <v>1286</v>
      </c>
      <c r="C60" s="73" t="s">
        <v>1287</v>
      </c>
      <c r="D60" s="86" t="s">
        <v>470</v>
      </c>
      <c r="E60" s="86" t="s">
        <v>120</v>
      </c>
      <c r="F60" s="93">
        <v>45061</v>
      </c>
      <c r="G60" s="83">
        <v>232837.63800000004</v>
      </c>
      <c r="H60" s="85">
        <v>-1.2389239999999999</v>
      </c>
      <c r="I60" s="83">
        <v>-2.8846819430000004</v>
      </c>
      <c r="J60" s="84">
        <f t="shared" si="0"/>
        <v>7.1171723368298641E-3</v>
      </c>
      <c r="K60" s="84">
        <f>I60/'סכום נכסי הקרן'!$C$42</f>
        <v>-1.1081945484352162E-5</v>
      </c>
    </row>
    <row r="61" spans="2:11">
      <c r="B61" s="76" t="s">
        <v>1288</v>
      </c>
      <c r="C61" s="73" t="s">
        <v>1289</v>
      </c>
      <c r="D61" s="86" t="s">
        <v>470</v>
      </c>
      <c r="E61" s="86" t="s">
        <v>120</v>
      </c>
      <c r="F61" s="93">
        <v>45057</v>
      </c>
      <c r="G61" s="83">
        <v>79252.030856000012</v>
      </c>
      <c r="H61" s="85">
        <v>-1.80139</v>
      </c>
      <c r="I61" s="83">
        <v>-1.4276378840000001</v>
      </c>
      <c r="J61" s="84">
        <f t="shared" si="0"/>
        <v>3.522310277454086E-3</v>
      </c>
      <c r="K61" s="84">
        <f>I61/'סכום נכסי הקרן'!$C$42</f>
        <v>-5.4844885899034019E-6</v>
      </c>
    </row>
    <row r="62" spans="2:11">
      <c r="B62" s="76" t="s">
        <v>1290</v>
      </c>
      <c r="C62" s="73" t="s">
        <v>1291</v>
      </c>
      <c r="D62" s="86" t="s">
        <v>470</v>
      </c>
      <c r="E62" s="86" t="s">
        <v>120</v>
      </c>
      <c r="F62" s="93">
        <v>45057</v>
      </c>
      <c r="G62" s="83">
        <v>116579.17550000001</v>
      </c>
      <c r="H62" s="85">
        <v>-1.7733840000000001</v>
      </c>
      <c r="I62" s="83">
        <v>-2.0673961760000008</v>
      </c>
      <c r="J62" s="84">
        <f t="shared" si="0"/>
        <v>5.1007407970227823E-3</v>
      </c>
      <c r="K62" s="84">
        <f>I62/'סכום נכסי הקרן'!$C$42</f>
        <v>-7.9422176065495394E-6</v>
      </c>
    </row>
    <row r="63" spans="2:11">
      <c r="B63" s="76" t="s">
        <v>1292</v>
      </c>
      <c r="C63" s="73" t="s">
        <v>1293</v>
      </c>
      <c r="D63" s="86" t="s">
        <v>470</v>
      </c>
      <c r="E63" s="86" t="s">
        <v>120</v>
      </c>
      <c r="F63" s="93">
        <v>45068</v>
      </c>
      <c r="G63" s="83">
        <v>209548.93392000004</v>
      </c>
      <c r="H63" s="85">
        <v>-1.5000260000000001</v>
      </c>
      <c r="I63" s="83">
        <v>-3.1432887590000003</v>
      </c>
      <c r="J63" s="84">
        <f t="shared" si="0"/>
        <v>7.7552146975889578E-3</v>
      </c>
      <c r="K63" s="84">
        <f>I63/'סכום נכסי הקרן'!$C$42</f>
        <v>-1.2075422995364505E-5</v>
      </c>
    </row>
    <row r="64" spans="2:11">
      <c r="B64" s="76" t="s">
        <v>1294</v>
      </c>
      <c r="C64" s="73" t="s">
        <v>1295</v>
      </c>
      <c r="D64" s="86" t="s">
        <v>470</v>
      </c>
      <c r="E64" s="86" t="s">
        <v>120</v>
      </c>
      <c r="F64" s="93">
        <v>45105</v>
      </c>
      <c r="G64" s="83">
        <v>130856.03540800001</v>
      </c>
      <c r="H64" s="85">
        <v>-1.135599</v>
      </c>
      <c r="I64" s="83">
        <v>-1.4860002350000001</v>
      </c>
      <c r="J64" s="84">
        <f t="shared" si="0"/>
        <v>3.6663035904976634E-3</v>
      </c>
      <c r="K64" s="84">
        <f>I64/'סכום נכסי הקרן'!$C$42</f>
        <v>-5.7086964592285041E-6</v>
      </c>
    </row>
    <row r="65" spans="2:11">
      <c r="B65" s="76" t="s">
        <v>1296</v>
      </c>
      <c r="C65" s="73" t="s">
        <v>1297</v>
      </c>
      <c r="D65" s="86" t="s">
        <v>470</v>
      </c>
      <c r="E65" s="86" t="s">
        <v>120</v>
      </c>
      <c r="F65" s="93">
        <v>45106</v>
      </c>
      <c r="G65" s="83">
        <v>79513.73266400001</v>
      </c>
      <c r="H65" s="85">
        <v>-0.74632900000000002</v>
      </c>
      <c r="I65" s="83">
        <v>-0.59343430100000016</v>
      </c>
      <c r="J65" s="84">
        <f t="shared" si="0"/>
        <v>1.4641386032356661E-3</v>
      </c>
      <c r="K65" s="84">
        <f>I65/'סכום נכסי הקרן'!$C$42</f>
        <v>-2.2797683426365291E-6</v>
      </c>
    </row>
    <row r="66" spans="2:11">
      <c r="B66" s="76" t="s">
        <v>1298</v>
      </c>
      <c r="C66" s="73" t="s">
        <v>1299</v>
      </c>
      <c r="D66" s="86" t="s">
        <v>470</v>
      </c>
      <c r="E66" s="86" t="s">
        <v>120</v>
      </c>
      <c r="F66" s="93">
        <v>45069</v>
      </c>
      <c r="G66" s="83">
        <v>157749.54398400002</v>
      </c>
      <c r="H66" s="85">
        <v>-1.098692</v>
      </c>
      <c r="I66" s="83">
        <v>-1.7331817830000003</v>
      </c>
      <c r="J66" s="84">
        <f t="shared" si="0"/>
        <v>4.276157193203972E-3</v>
      </c>
      <c r="K66" s="84">
        <f>I66/'סכום נכסי הקרן'!$C$42</f>
        <v>-6.6582820613157208E-6</v>
      </c>
    </row>
    <row r="67" spans="2:11">
      <c r="B67" s="76" t="s">
        <v>1300</v>
      </c>
      <c r="C67" s="73" t="s">
        <v>1301</v>
      </c>
      <c r="D67" s="86" t="s">
        <v>470</v>
      </c>
      <c r="E67" s="86" t="s">
        <v>120</v>
      </c>
      <c r="F67" s="93">
        <v>45061</v>
      </c>
      <c r="G67" s="83">
        <v>46824.098000000005</v>
      </c>
      <c r="H67" s="85">
        <v>-1.355137</v>
      </c>
      <c r="I67" s="83">
        <v>-0.63453067100000005</v>
      </c>
      <c r="J67" s="84">
        <f t="shared" si="0"/>
        <v>1.5655327789152009E-3</v>
      </c>
      <c r="K67" s="84">
        <f>I67/'סכום נכסי הקרן'!$C$42</f>
        <v>-2.4376463135684408E-6</v>
      </c>
    </row>
    <row r="68" spans="2:11">
      <c r="B68" s="76" t="s">
        <v>1302</v>
      </c>
      <c r="C68" s="73" t="s">
        <v>1303</v>
      </c>
      <c r="D68" s="86" t="s">
        <v>470</v>
      </c>
      <c r="E68" s="86" t="s">
        <v>120</v>
      </c>
      <c r="F68" s="93">
        <v>45061</v>
      </c>
      <c r="G68" s="83">
        <v>163911.28289200002</v>
      </c>
      <c r="H68" s="85">
        <v>-1.338479</v>
      </c>
      <c r="I68" s="83">
        <v>-2.1939174550000002</v>
      </c>
      <c r="J68" s="84">
        <f t="shared" si="0"/>
        <v>5.4128978267099642E-3</v>
      </c>
      <c r="K68" s="84">
        <f>I68/'סכום נכסי הקרן'!$C$42</f>
        <v>-8.428268389337174E-6</v>
      </c>
    </row>
    <row r="69" spans="2:11">
      <c r="B69" s="76" t="s">
        <v>1304</v>
      </c>
      <c r="C69" s="73" t="s">
        <v>1305</v>
      </c>
      <c r="D69" s="86" t="s">
        <v>470</v>
      </c>
      <c r="E69" s="86" t="s">
        <v>120</v>
      </c>
      <c r="F69" s="93">
        <v>45062</v>
      </c>
      <c r="G69" s="83">
        <v>557999.06969600008</v>
      </c>
      <c r="H69" s="85">
        <v>-1.122417</v>
      </c>
      <c r="I69" s="83">
        <v>-6.2630758800000015</v>
      </c>
      <c r="J69" s="84">
        <f t="shared" si="0"/>
        <v>1.5452445461021961E-2</v>
      </c>
      <c r="K69" s="84">
        <f>I69/'סכום נכסי הקרן'!$C$42</f>
        <v>-2.4060560865278364E-5</v>
      </c>
    </row>
    <row r="70" spans="2:11">
      <c r="B70" s="76" t="s">
        <v>1306</v>
      </c>
      <c r="C70" s="73" t="s">
        <v>1307</v>
      </c>
      <c r="D70" s="86" t="s">
        <v>470</v>
      </c>
      <c r="E70" s="86" t="s">
        <v>120</v>
      </c>
      <c r="F70" s="93">
        <v>45106</v>
      </c>
      <c r="G70" s="83">
        <v>117477.17190000002</v>
      </c>
      <c r="H70" s="85">
        <v>-0.27876499999999999</v>
      </c>
      <c r="I70" s="83">
        <v>-0.32748539400000004</v>
      </c>
      <c r="J70" s="84">
        <f t="shared" si="0"/>
        <v>8.079816190996377E-4</v>
      </c>
      <c r="K70" s="84">
        <f>I70/'סכום נכסי הקרן'!$C$42</f>
        <v>-1.2580850696681428E-6</v>
      </c>
    </row>
    <row r="71" spans="2:11">
      <c r="B71" s="76" t="s">
        <v>1308</v>
      </c>
      <c r="C71" s="73" t="s">
        <v>1309</v>
      </c>
      <c r="D71" s="86" t="s">
        <v>470</v>
      </c>
      <c r="E71" s="86" t="s">
        <v>120</v>
      </c>
      <c r="F71" s="93">
        <v>45085</v>
      </c>
      <c r="G71" s="83">
        <v>131610.352384</v>
      </c>
      <c r="H71" s="85">
        <v>-0.96786300000000003</v>
      </c>
      <c r="I71" s="83">
        <v>-1.2738078930000001</v>
      </c>
      <c r="J71" s="84">
        <f t="shared" si="0"/>
        <v>3.1427763883968454E-3</v>
      </c>
      <c r="K71" s="84">
        <f>I71/'סכום נכסי הקרן'!$C$42</f>
        <v>-4.8935272264653583E-6</v>
      </c>
    </row>
    <row r="72" spans="2:11">
      <c r="B72" s="76" t="s">
        <v>1310</v>
      </c>
      <c r="C72" s="73" t="s">
        <v>1311</v>
      </c>
      <c r="D72" s="86" t="s">
        <v>470</v>
      </c>
      <c r="E72" s="86" t="s">
        <v>120</v>
      </c>
      <c r="F72" s="93">
        <v>45070</v>
      </c>
      <c r="G72" s="83">
        <v>251757.65243700004</v>
      </c>
      <c r="H72" s="85">
        <v>0.142511</v>
      </c>
      <c r="I72" s="83">
        <v>0.35878178700000007</v>
      </c>
      <c r="J72" s="84">
        <f t="shared" si="0"/>
        <v>-8.8519700259890482E-4</v>
      </c>
      <c r="K72" s="84">
        <f>I72/'סכום נכסי הקרן'!$C$42</f>
        <v>1.378314934844257E-6</v>
      </c>
    </row>
    <row r="73" spans="2:11">
      <c r="B73" s="76" t="s">
        <v>1312</v>
      </c>
      <c r="C73" s="73" t="s">
        <v>1313</v>
      </c>
      <c r="D73" s="86" t="s">
        <v>470</v>
      </c>
      <c r="E73" s="86" t="s">
        <v>120</v>
      </c>
      <c r="F73" s="93">
        <v>45070</v>
      </c>
      <c r="G73" s="83">
        <v>24008.654156000004</v>
      </c>
      <c r="H73" s="85">
        <v>0.36377900000000002</v>
      </c>
      <c r="I73" s="83">
        <v>8.7338538000000007E-2</v>
      </c>
      <c r="J73" s="84">
        <f t="shared" si="0"/>
        <v>-2.1548421589463385E-4</v>
      </c>
      <c r="K73" s="84">
        <f>I73/'סכום נכסי הקרן'!$C$42</f>
        <v>3.3552430941223515E-7</v>
      </c>
    </row>
    <row r="74" spans="2:11">
      <c r="B74" s="76" t="s">
        <v>1314</v>
      </c>
      <c r="C74" s="73" t="s">
        <v>1315</v>
      </c>
      <c r="D74" s="86" t="s">
        <v>470</v>
      </c>
      <c r="E74" s="86" t="s">
        <v>120</v>
      </c>
      <c r="F74" s="93">
        <v>45070</v>
      </c>
      <c r="G74" s="83">
        <v>190211.03174400001</v>
      </c>
      <c r="H74" s="85">
        <v>0.25026700000000002</v>
      </c>
      <c r="I74" s="83">
        <v>0.47603502400000014</v>
      </c>
      <c r="J74" s="84">
        <f t="shared" si="0"/>
        <v>-1.1744876458204879E-3</v>
      </c>
      <c r="K74" s="84">
        <f>I74/'סכום נכסי הקרן'!$C$42</f>
        <v>1.8287611212777208E-6</v>
      </c>
    </row>
    <row r="75" spans="2:11">
      <c r="B75" s="76" t="s">
        <v>1316</v>
      </c>
      <c r="C75" s="73" t="s">
        <v>1317</v>
      </c>
      <c r="D75" s="86" t="s">
        <v>470</v>
      </c>
      <c r="E75" s="86" t="s">
        <v>120</v>
      </c>
      <c r="F75" s="93">
        <v>45082</v>
      </c>
      <c r="G75" s="83">
        <v>95564.776888000022</v>
      </c>
      <c r="H75" s="85">
        <v>0.69176199999999999</v>
      </c>
      <c r="I75" s="83">
        <v>0.66108111400000003</v>
      </c>
      <c r="J75" s="84">
        <f t="shared" si="0"/>
        <v>-1.6310388146529432E-3</v>
      </c>
      <c r="K75" s="84">
        <f>I75/'סכום נכסי הקרן'!$C$42</f>
        <v>2.5396438882492066E-6</v>
      </c>
    </row>
    <row r="76" spans="2:11">
      <c r="B76" s="76" t="s">
        <v>1318</v>
      </c>
      <c r="C76" s="73" t="s">
        <v>1319</v>
      </c>
      <c r="D76" s="86" t="s">
        <v>470</v>
      </c>
      <c r="E76" s="86" t="s">
        <v>120</v>
      </c>
      <c r="F76" s="93">
        <v>45082</v>
      </c>
      <c r="G76" s="83">
        <v>95587.86822400002</v>
      </c>
      <c r="H76" s="85">
        <v>0.71575200000000005</v>
      </c>
      <c r="I76" s="83">
        <v>0.68417245000000015</v>
      </c>
      <c r="J76" s="84">
        <f t="shared" ref="J76:J110" si="1">IFERROR(I76/$I$11,0)</f>
        <v>-1.6880104396178534E-3</v>
      </c>
      <c r="K76" s="84">
        <f>I76/'סכום נכסי הקרן'!$C$42</f>
        <v>2.628352776011971E-6</v>
      </c>
    </row>
    <row r="77" spans="2:11">
      <c r="B77" s="76" t="s">
        <v>1320</v>
      </c>
      <c r="C77" s="73" t="s">
        <v>1321</v>
      </c>
      <c r="D77" s="86" t="s">
        <v>470</v>
      </c>
      <c r="E77" s="86" t="s">
        <v>120</v>
      </c>
      <c r="F77" s="93">
        <v>45089</v>
      </c>
      <c r="G77" s="83">
        <v>47465.524000000005</v>
      </c>
      <c r="H77" s="85">
        <v>2.990151</v>
      </c>
      <c r="I77" s="83">
        <v>1.4192907890000002</v>
      </c>
      <c r="J77" s="84">
        <f t="shared" si="1"/>
        <v>-3.5017160785785219E-3</v>
      </c>
      <c r="K77" s="84">
        <f>I77/'סכום נכסי הקרן'!$C$42</f>
        <v>5.452421951857854E-6</v>
      </c>
    </row>
    <row r="78" spans="2:11">
      <c r="B78" s="76" t="s">
        <v>1322</v>
      </c>
      <c r="C78" s="73" t="s">
        <v>1323</v>
      </c>
      <c r="D78" s="86" t="s">
        <v>470</v>
      </c>
      <c r="E78" s="86" t="s">
        <v>120</v>
      </c>
      <c r="F78" s="93">
        <v>45040</v>
      </c>
      <c r="G78" s="83">
        <v>1502200.0000000002</v>
      </c>
      <c r="H78" s="85">
        <v>1.3963840000000001</v>
      </c>
      <c r="I78" s="83">
        <v>20.976480000000002</v>
      </c>
      <c r="J78" s="84">
        <f t="shared" si="1"/>
        <v>-5.1753789890889509E-2</v>
      </c>
      <c r="K78" s="84">
        <f>I78/'סכום נכסי הקרן'!$C$42</f>
        <v>8.0584346006565426E-5</v>
      </c>
    </row>
    <row r="79" spans="2:11">
      <c r="B79" s="76" t="s">
        <v>1324</v>
      </c>
      <c r="C79" s="73" t="s">
        <v>1325</v>
      </c>
      <c r="D79" s="86" t="s">
        <v>470</v>
      </c>
      <c r="E79" s="86" t="s">
        <v>120</v>
      </c>
      <c r="F79" s="93">
        <v>45105</v>
      </c>
      <c r="G79" s="83">
        <v>395040.88960000011</v>
      </c>
      <c r="H79" s="85">
        <v>1.1181049999999999</v>
      </c>
      <c r="I79" s="83">
        <v>4.4169717100000003</v>
      </c>
      <c r="J79" s="84">
        <f t="shared" si="1"/>
        <v>-1.0897682825399825E-2</v>
      </c>
      <c r="K79" s="84">
        <f>I79/'סכום נכסי הקרן'!$C$42</f>
        <v>1.6968470238088134E-5</v>
      </c>
    </row>
    <row r="80" spans="2:11">
      <c r="B80" s="76" t="s">
        <v>1326</v>
      </c>
      <c r="C80" s="73" t="s">
        <v>1327</v>
      </c>
      <c r="D80" s="86" t="s">
        <v>470</v>
      </c>
      <c r="E80" s="86" t="s">
        <v>120</v>
      </c>
      <c r="F80" s="93">
        <v>45082</v>
      </c>
      <c r="G80" s="83">
        <v>256313.82960000006</v>
      </c>
      <c r="H80" s="85">
        <v>-0.84487100000000004</v>
      </c>
      <c r="I80" s="83">
        <v>-2.1655216280000005</v>
      </c>
      <c r="J80" s="84">
        <f t="shared" si="1"/>
        <v>5.342838805161257E-3</v>
      </c>
      <c r="K80" s="84">
        <f>I80/'סכום נכסי הקרן'!$C$42</f>
        <v>-8.319181490672071E-6</v>
      </c>
    </row>
    <row r="81" spans="2:11">
      <c r="B81" s="76" t="s">
        <v>1328</v>
      </c>
      <c r="C81" s="73" t="s">
        <v>1329</v>
      </c>
      <c r="D81" s="86" t="s">
        <v>470</v>
      </c>
      <c r="E81" s="86" t="s">
        <v>120</v>
      </c>
      <c r="F81" s="93">
        <v>45106</v>
      </c>
      <c r="G81" s="83">
        <v>118663.81000000001</v>
      </c>
      <c r="H81" s="85">
        <v>0.261351</v>
      </c>
      <c r="I81" s="83">
        <v>0.3101294710000001</v>
      </c>
      <c r="J81" s="84">
        <f t="shared" si="1"/>
        <v>-7.6516057418149822E-4</v>
      </c>
      <c r="K81" s="84">
        <f>I81/'סכום נכסי הקרן'!$C$42</f>
        <v>1.1914096453693425E-6</v>
      </c>
    </row>
    <row r="82" spans="2:11">
      <c r="B82" s="76" t="s">
        <v>1328</v>
      </c>
      <c r="C82" s="73" t="s">
        <v>1330</v>
      </c>
      <c r="D82" s="86" t="s">
        <v>470</v>
      </c>
      <c r="E82" s="86" t="s">
        <v>120</v>
      </c>
      <c r="F82" s="93">
        <v>45106</v>
      </c>
      <c r="G82" s="83">
        <v>80691.390799999994</v>
      </c>
      <c r="H82" s="85">
        <v>0.73973</v>
      </c>
      <c r="I82" s="83">
        <v>0.59689820700000007</v>
      </c>
      <c r="J82" s="84">
        <f t="shared" si="1"/>
        <v>-1.4726848542427839E-3</v>
      </c>
      <c r="K82" s="84">
        <f>I82/'סכום נכסי הקרן'!$C$42</f>
        <v>2.2930754656446894E-6</v>
      </c>
    </row>
    <row r="83" spans="2:11">
      <c r="B83" s="72"/>
      <c r="C83" s="73"/>
      <c r="D83" s="73"/>
      <c r="E83" s="73"/>
      <c r="F83" s="73"/>
      <c r="G83" s="83"/>
      <c r="H83" s="85"/>
      <c r="I83" s="73"/>
      <c r="J83" s="84"/>
      <c r="K83" s="73"/>
    </row>
    <row r="84" spans="2:11">
      <c r="B84" s="89" t="s">
        <v>177</v>
      </c>
      <c r="C84" s="71"/>
      <c r="D84" s="71"/>
      <c r="E84" s="71"/>
      <c r="F84" s="71"/>
      <c r="G84" s="80"/>
      <c r="H84" s="82"/>
      <c r="I84" s="80">
        <v>-29.295904910000008</v>
      </c>
      <c r="J84" s="81">
        <f t="shared" si="1"/>
        <v>7.2279720304627773E-2</v>
      </c>
      <c r="K84" s="81">
        <f>I84/'סכום נכסי הקרן'!$C$42</f>
        <v>-1.1254468518277992E-4</v>
      </c>
    </row>
    <row r="85" spans="2:11">
      <c r="B85" s="76" t="s">
        <v>1331</v>
      </c>
      <c r="C85" s="73" t="s">
        <v>1332</v>
      </c>
      <c r="D85" s="86" t="s">
        <v>470</v>
      </c>
      <c r="E85" s="86" t="s">
        <v>124</v>
      </c>
      <c r="F85" s="93">
        <v>45104</v>
      </c>
      <c r="G85" s="83">
        <v>137295.20000000004</v>
      </c>
      <c r="H85" s="85">
        <v>-0.94866399999999995</v>
      </c>
      <c r="I85" s="83">
        <v>-1.3024700000000002</v>
      </c>
      <c r="J85" s="84">
        <f t="shared" si="1"/>
        <v>3.2134923838121011E-3</v>
      </c>
      <c r="K85" s="84">
        <f>I85/'סכום נכסי הקרן'!$C$42</f>
        <v>-5.0036370803476694E-6</v>
      </c>
    </row>
    <row r="86" spans="2:11">
      <c r="B86" s="76" t="s">
        <v>1333</v>
      </c>
      <c r="C86" s="73" t="s">
        <v>1334</v>
      </c>
      <c r="D86" s="86" t="s">
        <v>470</v>
      </c>
      <c r="E86" s="86" t="s">
        <v>122</v>
      </c>
      <c r="F86" s="93">
        <v>45000</v>
      </c>
      <c r="G86" s="83">
        <v>92425.500000000015</v>
      </c>
      <c r="H86" s="85">
        <v>2.1403729999999999</v>
      </c>
      <c r="I86" s="83">
        <v>1.9782500000000003</v>
      </c>
      <c r="J86" s="84">
        <f t="shared" si="1"/>
        <v>-4.8807967233612205E-3</v>
      </c>
      <c r="K86" s="84">
        <f>I86/'סכום נכסי הקרן'!$C$42</f>
        <v>7.5997489801667423E-6</v>
      </c>
    </row>
    <row r="87" spans="2:11">
      <c r="B87" s="76" t="s">
        <v>1335</v>
      </c>
      <c r="C87" s="73" t="s">
        <v>1336</v>
      </c>
      <c r="D87" s="86" t="s">
        <v>470</v>
      </c>
      <c r="E87" s="86" t="s">
        <v>123</v>
      </c>
      <c r="F87" s="93">
        <v>45082</v>
      </c>
      <c r="G87" s="83">
        <v>95869.069382000001</v>
      </c>
      <c r="H87" s="85">
        <v>1.822872</v>
      </c>
      <c r="I87" s="83">
        <v>1.7475705510000004</v>
      </c>
      <c r="J87" s="84">
        <f t="shared" si="1"/>
        <v>-4.3116575858275566E-3</v>
      </c>
      <c r="K87" s="84">
        <f>I87/'סכום נכסי הקרן'!$C$42</f>
        <v>6.7135587073078133E-6</v>
      </c>
    </row>
    <row r="88" spans="2:11">
      <c r="B88" s="76" t="s">
        <v>1337</v>
      </c>
      <c r="C88" s="73" t="s">
        <v>1338</v>
      </c>
      <c r="D88" s="86" t="s">
        <v>470</v>
      </c>
      <c r="E88" s="86" t="s">
        <v>124</v>
      </c>
      <c r="F88" s="93">
        <v>44971</v>
      </c>
      <c r="G88" s="83">
        <v>311066.40000000008</v>
      </c>
      <c r="H88" s="85">
        <v>5.3534170000000003</v>
      </c>
      <c r="I88" s="83">
        <v>16.652680000000004</v>
      </c>
      <c r="J88" s="84">
        <f t="shared" si="1"/>
        <v>-4.1085983055318048E-2</v>
      </c>
      <c r="K88" s="84">
        <f>I88/'סכום נכסי הקרן'!$C$42</f>
        <v>6.3973809097456398E-5</v>
      </c>
    </row>
    <row r="89" spans="2:11">
      <c r="B89" s="76" t="s">
        <v>1339</v>
      </c>
      <c r="C89" s="73" t="s">
        <v>1340</v>
      </c>
      <c r="D89" s="86" t="s">
        <v>470</v>
      </c>
      <c r="E89" s="86" t="s">
        <v>122</v>
      </c>
      <c r="F89" s="93">
        <v>44994</v>
      </c>
      <c r="G89" s="83">
        <v>1128345.2300000002</v>
      </c>
      <c r="H89" s="85">
        <v>-2.16831</v>
      </c>
      <c r="I89" s="83">
        <v>-24.466020000000004</v>
      </c>
      <c r="J89" s="84">
        <f t="shared" si="1"/>
        <v>6.0363285858556846E-2</v>
      </c>
      <c r="K89" s="84">
        <f>I89/'סכום נכסי הקרן'!$C$42</f>
        <v>-9.3989945933900732E-5</v>
      </c>
    </row>
    <row r="90" spans="2:11">
      <c r="B90" s="76" t="s">
        <v>1341</v>
      </c>
      <c r="C90" s="73" t="s">
        <v>1342</v>
      </c>
      <c r="D90" s="86" t="s">
        <v>470</v>
      </c>
      <c r="E90" s="86" t="s">
        <v>122</v>
      </c>
      <c r="F90" s="93">
        <v>44987</v>
      </c>
      <c r="G90" s="83">
        <v>290928.82242500008</v>
      </c>
      <c r="H90" s="85">
        <v>-1.478753</v>
      </c>
      <c r="I90" s="83">
        <v>-4.3021195620000006</v>
      </c>
      <c r="J90" s="84">
        <f t="shared" si="1"/>
        <v>1.0614316219748671E-2</v>
      </c>
      <c r="K90" s="84">
        <f>I90/'סכום נכסי הקרן'!$C$42</f>
        <v>-1.6527248201119619E-5</v>
      </c>
    </row>
    <row r="91" spans="2:11">
      <c r="B91" s="76" t="s">
        <v>1343</v>
      </c>
      <c r="C91" s="73" t="s">
        <v>1344</v>
      </c>
      <c r="D91" s="86" t="s">
        <v>470</v>
      </c>
      <c r="E91" s="86" t="s">
        <v>122</v>
      </c>
      <c r="F91" s="93">
        <v>45078</v>
      </c>
      <c r="G91" s="83">
        <v>148097.65608800002</v>
      </c>
      <c r="H91" s="85">
        <v>-1.6122620000000001</v>
      </c>
      <c r="I91" s="83">
        <v>-2.3877228070000003</v>
      </c>
      <c r="J91" s="84">
        <f t="shared" si="1"/>
        <v>5.891060104992016E-3</v>
      </c>
      <c r="K91" s="84">
        <f>I91/'סכום נכסי הקרן'!$C$42</f>
        <v>-9.172801196723933E-6</v>
      </c>
    </row>
    <row r="92" spans="2:11">
      <c r="B92" s="76" t="s">
        <v>1345</v>
      </c>
      <c r="C92" s="73" t="s">
        <v>1346</v>
      </c>
      <c r="D92" s="86" t="s">
        <v>470</v>
      </c>
      <c r="E92" s="86" t="s">
        <v>122</v>
      </c>
      <c r="F92" s="93">
        <v>45005</v>
      </c>
      <c r="G92" s="83">
        <v>51286.498682000005</v>
      </c>
      <c r="H92" s="85">
        <v>-0.75290000000000001</v>
      </c>
      <c r="I92" s="83">
        <v>-0.38613588600000009</v>
      </c>
      <c r="J92" s="84">
        <f t="shared" si="1"/>
        <v>9.5268584211347497E-4</v>
      </c>
      <c r="K92" s="84">
        <f>I92/'סכום נכסי הקרן'!$C$42</f>
        <v>-1.4833998765748927E-6</v>
      </c>
    </row>
    <row r="93" spans="2:11">
      <c r="B93" s="76" t="s">
        <v>1347</v>
      </c>
      <c r="C93" s="73" t="s">
        <v>1348</v>
      </c>
      <c r="D93" s="86" t="s">
        <v>470</v>
      </c>
      <c r="E93" s="86" t="s">
        <v>122</v>
      </c>
      <c r="F93" s="93">
        <v>45005</v>
      </c>
      <c r="G93" s="83">
        <v>64151.573293000016</v>
      </c>
      <c r="H93" s="85">
        <v>-0.72493300000000005</v>
      </c>
      <c r="I93" s="83">
        <v>-0.46505623600000007</v>
      </c>
      <c r="J93" s="84">
        <f t="shared" si="1"/>
        <v>1.1474004563869593E-3</v>
      </c>
      <c r="K93" s="84">
        <f>I93/'סכום נכסי הקרן'!$C$42</f>
        <v>-1.7865844333431991E-6</v>
      </c>
    </row>
    <row r="94" spans="2:11">
      <c r="B94" s="76" t="s">
        <v>1349</v>
      </c>
      <c r="C94" s="73" t="s">
        <v>1350</v>
      </c>
      <c r="D94" s="86" t="s">
        <v>470</v>
      </c>
      <c r="E94" s="86" t="s">
        <v>122</v>
      </c>
      <c r="F94" s="93">
        <v>45103</v>
      </c>
      <c r="G94" s="83">
        <v>80771.000000000015</v>
      </c>
      <c r="H94" s="85">
        <v>0.29626999999999998</v>
      </c>
      <c r="I94" s="83">
        <v>0.23930000000000004</v>
      </c>
      <c r="J94" s="84">
        <f t="shared" si="1"/>
        <v>-5.9040801511454064E-4</v>
      </c>
      <c r="K94" s="84">
        <f>I94/'סכום נכסי הקרן'!$C$42</f>
        <v>9.1930743381974038E-7</v>
      </c>
    </row>
    <row r="95" spans="2:11">
      <c r="B95" s="76" t="s">
        <v>1351</v>
      </c>
      <c r="C95" s="73" t="s">
        <v>1352</v>
      </c>
      <c r="D95" s="86" t="s">
        <v>470</v>
      </c>
      <c r="E95" s="86" t="s">
        <v>122</v>
      </c>
      <c r="F95" s="93">
        <v>45019</v>
      </c>
      <c r="G95" s="83">
        <v>130280.99699900001</v>
      </c>
      <c r="H95" s="85">
        <v>0.70550800000000002</v>
      </c>
      <c r="I95" s="83">
        <v>0.91914245800000016</v>
      </c>
      <c r="J95" s="84">
        <f t="shared" si="1"/>
        <v>-2.2677353708118681E-3</v>
      </c>
      <c r="K95" s="84">
        <f>I95/'סכום נכסי הקרן'!$C$42</f>
        <v>3.5310258854105661E-6</v>
      </c>
    </row>
    <row r="96" spans="2:11">
      <c r="B96" s="76" t="s">
        <v>1353</v>
      </c>
      <c r="C96" s="73" t="s">
        <v>1354</v>
      </c>
      <c r="D96" s="86" t="s">
        <v>470</v>
      </c>
      <c r="E96" s="86" t="s">
        <v>122</v>
      </c>
      <c r="F96" s="93">
        <v>45036</v>
      </c>
      <c r="G96" s="83">
        <v>209019.18148600002</v>
      </c>
      <c r="H96" s="85">
        <v>1.176312</v>
      </c>
      <c r="I96" s="83">
        <v>2.4587177480000006</v>
      </c>
      <c r="J96" s="84">
        <f t="shared" si="1"/>
        <v>-6.0662209165214106E-3</v>
      </c>
      <c r="K96" s="84">
        <f>I96/'סכום נכסי הקרן'!$C$42</f>
        <v>9.4455390865061904E-6</v>
      </c>
    </row>
    <row r="97" spans="2:11">
      <c r="B97" s="76" t="s">
        <v>1355</v>
      </c>
      <c r="C97" s="73" t="s">
        <v>1356</v>
      </c>
      <c r="D97" s="86" t="s">
        <v>470</v>
      </c>
      <c r="E97" s="86" t="s">
        <v>122</v>
      </c>
      <c r="F97" s="93">
        <v>45036</v>
      </c>
      <c r="G97" s="83">
        <v>156799.98525800003</v>
      </c>
      <c r="H97" s="85">
        <v>1.1987479999999999</v>
      </c>
      <c r="I97" s="83">
        <v>1.8796374570000003</v>
      </c>
      <c r="J97" s="84">
        <f t="shared" si="1"/>
        <v>-4.6374969499469818E-3</v>
      </c>
      <c r="K97" s="84">
        <f>I97/'סכום נכסי הקרן'!$C$42</f>
        <v>7.2209138617055267E-6</v>
      </c>
    </row>
    <row r="98" spans="2:11">
      <c r="B98" s="76" t="s">
        <v>1357</v>
      </c>
      <c r="C98" s="73" t="s">
        <v>1358</v>
      </c>
      <c r="D98" s="86" t="s">
        <v>470</v>
      </c>
      <c r="E98" s="86" t="s">
        <v>122</v>
      </c>
      <c r="F98" s="93">
        <v>45056</v>
      </c>
      <c r="G98" s="83">
        <v>7231.4414270000007</v>
      </c>
      <c r="H98" s="85">
        <v>1.141014</v>
      </c>
      <c r="I98" s="83">
        <v>8.2511737000000016E-2</v>
      </c>
      <c r="J98" s="84">
        <f t="shared" si="1"/>
        <v>-2.0357539016223572E-4</v>
      </c>
      <c r="K98" s="84">
        <f>I98/'סכום נכסי הקרן'!$C$42</f>
        <v>3.1698141747379574E-7</v>
      </c>
    </row>
    <row r="99" spans="2:11">
      <c r="B99" s="76" t="s">
        <v>1357</v>
      </c>
      <c r="C99" s="73" t="s">
        <v>1359</v>
      </c>
      <c r="D99" s="86" t="s">
        <v>470</v>
      </c>
      <c r="E99" s="86" t="s">
        <v>122</v>
      </c>
      <c r="F99" s="93">
        <v>45056</v>
      </c>
      <c r="G99" s="83">
        <v>497299.85486200004</v>
      </c>
      <c r="H99" s="85">
        <v>1.141014</v>
      </c>
      <c r="I99" s="83">
        <v>5.6742592029999992</v>
      </c>
      <c r="J99" s="84">
        <f t="shared" si="1"/>
        <v>-1.3999699595857269E-2</v>
      </c>
      <c r="K99" s="84">
        <f>I99/'סכום נכסי הקרן'!$C$42</f>
        <v>2.1798531829243517E-5</v>
      </c>
    </row>
    <row r="100" spans="2:11">
      <c r="B100" s="76" t="s">
        <v>1360</v>
      </c>
      <c r="C100" s="73" t="s">
        <v>1361</v>
      </c>
      <c r="D100" s="86" t="s">
        <v>470</v>
      </c>
      <c r="E100" s="86" t="s">
        <v>122</v>
      </c>
      <c r="F100" s="93">
        <v>45029</v>
      </c>
      <c r="G100" s="83">
        <v>126932.69824500002</v>
      </c>
      <c r="H100" s="85">
        <v>1.7198</v>
      </c>
      <c r="I100" s="83">
        <v>2.1829888000000004</v>
      </c>
      <c r="J100" s="84">
        <f t="shared" si="1"/>
        <v>-5.3859343268920726E-3</v>
      </c>
      <c r="K100" s="84">
        <f>I100/'סכום נכסי הקרן'!$C$42</f>
        <v>8.3862842949654588E-6</v>
      </c>
    </row>
    <row r="101" spans="2:11">
      <c r="B101" s="76" t="s">
        <v>1362</v>
      </c>
      <c r="C101" s="73" t="s">
        <v>1363</v>
      </c>
      <c r="D101" s="86" t="s">
        <v>470</v>
      </c>
      <c r="E101" s="86" t="s">
        <v>122</v>
      </c>
      <c r="F101" s="93">
        <v>45029</v>
      </c>
      <c r="G101" s="83">
        <v>82545.232785000015</v>
      </c>
      <c r="H101" s="85">
        <v>1.734855</v>
      </c>
      <c r="I101" s="83">
        <v>1.4320399650000002</v>
      </c>
      <c r="J101" s="84">
        <f t="shared" si="1"/>
        <v>-3.5331712214807616E-3</v>
      </c>
      <c r="K101" s="84">
        <f>I101/'סכום נכסי הקרן'!$C$42</f>
        <v>5.5013998552087788E-6</v>
      </c>
    </row>
    <row r="102" spans="2:11">
      <c r="B102" s="76" t="s">
        <v>1364</v>
      </c>
      <c r="C102" s="73" t="s">
        <v>1365</v>
      </c>
      <c r="D102" s="86" t="s">
        <v>470</v>
      </c>
      <c r="E102" s="86" t="s">
        <v>122</v>
      </c>
      <c r="F102" s="93">
        <v>45099</v>
      </c>
      <c r="G102" s="83">
        <v>110896.38771500002</v>
      </c>
      <c r="H102" s="85">
        <v>1.1961379999999999</v>
      </c>
      <c r="I102" s="83">
        <v>1.3264743020000003</v>
      </c>
      <c r="J102" s="84">
        <f t="shared" si="1"/>
        <v>-3.2727165054085489E-3</v>
      </c>
      <c r="K102" s="84">
        <f>I102/'סכום נכסי הקרן'!$C$42</f>
        <v>5.0958532661907707E-6</v>
      </c>
    </row>
    <row r="103" spans="2:11">
      <c r="B103" s="76" t="s">
        <v>1364</v>
      </c>
      <c r="C103" s="73" t="s">
        <v>1366</v>
      </c>
      <c r="D103" s="86" t="s">
        <v>470</v>
      </c>
      <c r="E103" s="86" t="s">
        <v>122</v>
      </c>
      <c r="F103" s="93">
        <v>45099</v>
      </c>
      <c r="G103" s="83">
        <v>284710.83878100006</v>
      </c>
      <c r="H103" s="85">
        <v>1.1961379999999999</v>
      </c>
      <c r="I103" s="83">
        <v>3.405535736</v>
      </c>
      <c r="J103" s="84">
        <f t="shared" si="1"/>
        <v>-8.4022381708875726E-3</v>
      </c>
      <c r="K103" s="84">
        <f>I103/'סכום נכסי הקרן'!$C$42</f>
        <v>1.308288473983945E-5</v>
      </c>
    </row>
    <row r="104" spans="2:11">
      <c r="B104" s="76" t="s">
        <v>1367</v>
      </c>
      <c r="C104" s="73" t="s">
        <v>1368</v>
      </c>
      <c r="D104" s="86" t="s">
        <v>470</v>
      </c>
      <c r="E104" s="86" t="s">
        <v>123</v>
      </c>
      <c r="F104" s="93">
        <v>44966</v>
      </c>
      <c r="G104" s="83">
        <v>20985.704343000005</v>
      </c>
      <c r="H104" s="85">
        <v>-3.735325</v>
      </c>
      <c r="I104" s="83">
        <v>-0.78388417500000018</v>
      </c>
      <c r="J104" s="84">
        <f t="shared" si="1"/>
        <v>1.9340221472689064E-3</v>
      </c>
      <c r="K104" s="84">
        <f>I104/'סכום נכסי הקרן'!$C$42</f>
        <v>-3.0114105697081253E-6</v>
      </c>
    </row>
    <row r="105" spans="2:11">
      <c r="B105" s="76" t="s">
        <v>1367</v>
      </c>
      <c r="C105" s="73" t="s">
        <v>1369</v>
      </c>
      <c r="D105" s="86" t="s">
        <v>470</v>
      </c>
      <c r="E105" s="86" t="s">
        <v>123</v>
      </c>
      <c r="F105" s="93">
        <v>44966</v>
      </c>
      <c r="G105" s="83">
        <v>938831.53000000014</v>
      </c>
      <c r="H105" s="85">
        <v>-3.7353239999999999</v>
      </c>
      <c r="I105" s="83">
        <v>-35.068400000000004</v>
      </c>
      <c r="J105" s="84">
        <f t="shared" si="1"/>
        <v>8.6521790377111399E-2</v>
      </c>
      <c r="K105" s="84">
        <f>I105/'סכום נכסי הקרן'!$C$42</f>
        <v>-1.3472060514903544E-4</v>
      </c>
    </row>
    <row r="106" spans="2:11">
      <c r="B106" s="76" t="s">
        <v>1370</v>
      </c>
      <c r="C106" s="73" t="s">
        <v>1371</v>
      </c>
      <c r="D106" s="86" t="s">
        <v>470</v>
      </c>
      <c r="E106" s="86" t="s">
        <v>123</v>
      </c>
      <c r="F106" s="93">
        <v>45033</v>
      </c>
      <c r="G106" s="83">
        <v>185458.14690399999</v>
      </c>
      <c r="H106" s="85">
        <v>-1.4079699999999999</v>
      </c>
      <c r="I106" s="83">
        <v>-2.6111942010000004</v>
      </c>
      <c r="J106" s="84">
        <f t="shared" si="1"/>
        <v>6.4424153167196357E-3</v>
      </c>
      <c r="K106" s="84">
        <f>I106/'סכום נכסי הקרן'!$C$42</f>
        <v>-1.0031300627356028E-5</v>
      </c>
    </row>
    <row r="107" spans="2:11">
      <c r="B107" s="76" t="s">
        <v>1372</v>
      </c>
      <c r="C107" s="73" t="s">
        <v>1373</v>
      </c>
      <c r="D107" s="86" t="s">
        <v>470</v>
      </c>
      <c r="E107" s="86" t="s">
        <v>123</v>
      </c>
      <c r="F107" s="93">
        <v>45104</v>
      </c>
      <c r="G107" s="83">
        <v>282756.96000000008</v>
      </c>
      <c r="H107" s="85">
        <v>0.88344100000000003</v>
      </c>
      <c r="I107" s="83">
        <v>2.4979899999999997</v>
      </c>
      <c r="J107" s="84">
        <f t="shared" si="1"/>
        <v>-6.1631145744921482E-3</v>
      </c>
      <c r="K107" s="84">
        <f>I107/'סכום נכסי הקרן'!$C$42</f>
        <v>9.5964094300349882E-6</v>
      </c>
    </row>
    <row r="108" spans="2:11">
      <c r="B108" s="72"/>
      <c r="C108" s="73"/>
      <c r="D108" s="73"/>
      <c r="E108" s="73"/>
      <c r="F108" s="73"/>
      <c r="G108" s="83"/>
      <c r="H108" s="85"/>
      <c r="I108" s="73"/>
      <c r="J108" s="84"/>
      <c r="K108" s="73"/>
    </row>
    <row r="109" spans="2:11">
      <c r="B109" s="89" t="s">
        <v>176</v>
      </c>
      <c r="C109" s="71"/>
      <c r="D109" s="71"/>
      <c r="E109" s="71"/>
      <c r="F109" s="71"/>
      <c r="G109" s="80"/>
      <c r="H109" s="82"/>
      <c r="I109" s="80">
        <v>1.2961023460000001</v>
      </c>
      <c r="J109" s="81">
        <f t="shared" si="1"/>
        <v>-3.197781920130211E-3</v>
      </c>
      <c r="K109" s="81">
        <f>I109/'סכום נכסי הקרן'!$C$42</f>
        <v>4.9791747666903681E-6</v>
      </c>
    </row>
    <row r="110" spans="2:11">
      <c r="B110" s="76" t="s">
        <v>1374</v>
      </c>
      <c r="C110" s="73" t="s">
        <v>1375</v>
      </c>
      <c r="D110" s="86" t="s">
        <v>470</v>
      </c>
      <c r="E110" s="86" t="s">
        <v>121</v>
      </c>
      <c r="F110" s="93">
        <v>45097</v>
      </c>
      <c r="G110" s="83">
        <v>224954.50000000003</v>
      </c>
      <c r="H110" s="85">
        <v>0.57616199999999995</v>
      </c>
      <c r="I110" s="83">
        <v>1.2961023460000001</v>
      </c>
      <c r="J110" s="84">
        <f t="shared" si="1"/>
        <v>-3.197781920130211E-3</v>
      </c>
      <c r="K110" s="84">
        <f>I110/'סכום נכסי הקרן'!$C$42</f>
        <v>4.9791747666903681E-6</v>
      </c>
    </row>
    <row r="111" spans="2:11">
      <c r="B111" s="110"/>
      <c r="C111" s="111"/>
      <c r="D111" s="111"/>
      <c r="E111" s="111"/>
      <c r="F111" s="111"/>
      <c r="G111" s="111"/>
      <c r="H111" s="111"/>
      <c r="I111" s="111"/>
      <c r="J111" s="111"/>
      <c r="K111" s="111"/>
    </row>
    <row r="112" spans="2:11">
      <c r="B112" s="110"/>
      <c r="C112" s="111"/>
      <c r="D112" s="111"/>
      <c r="E112" s="111"/>
      <c r="F112" s="111"/>
      <c r="G112" s="111"/>
      <c r="H112" s="111"/>
      <c r="I112" s="111"/>
      <c r="J112" s="111"/>
      <c r="K112" s="111"/>
    </row>
    <row r="113" spans="2:11">
      <c r="B113" s="110"/>
      <c r="C113" s="111"/>
      <c r="D113" s="111"/>
      <c r="E113" s="111"/>
      <c r="F113" s="111"/>
      <c r="G113" s="111"/>
      <c r="H113" s="111"/>
      <c r="I113" s="111"/>
      <c r="J113" s="111"/>
      <c r="K113" s="111"/>
    </row>
    <row r="114" spans="2:11">
      <c r="B114" s="117" t="s">
        <v>199</v>
      </c>
      <c r="C114" s="111"/>
      <c r="D114" s="111"/>
      <c r="E114" s="111"/>
      <c r="F114" s="111"/>
      <c r="G114" s="111"/>
      <c r="H114" s="111"/>
      <c r="I114" s="111"/>
      <c r="J114" s="111"/>
      <c r="K114" s="111"/>
    </row>
    <row r="115" spans="2:11">
      <c r="B115" s="117" t="s">
        <v>104</v>
      </c>
      <c r="C115" s="111"/>
      <c r="D115" s="111"/>
      <c r="E115" s="111"/>
      <c r="F115" s="111"/>
      <c r="G115" s="111"/>
      <c r="H115" s="111"/>
      <c r="I115" s="111"/>
      <c r="J115" s="111"/>
      <c r="K115" s="111"/>
    </row>
    <row r="116" spans="2:11">
      <c r="B116" s="117" t="s">
        <v>182</v>
      </c>
      <c r="C116" s="111"/>
      <c r="D116" s="111"/>
      <c r="E116" s="111"/>
      <c r="F116" s="111"/>
      <c r="G116" s="111"/>
      <c r="H116" s="111"/>
      <c r="I116" s="111"/>
      <c r="J116" s="111"/>
      <c r="K116" s="111"/>
    </row>
    <row r="117" spans="2:11">
      <c r="B117" s="117" t="s">
        <v>190</v>
      </c>
      <c r="C117" s="111"/>
      <c r="D117" s="111"/>
      <c r="E117" s="111"/>
      <c r="F117" s="111"/>
      <c r="G117" s="111"/>
      <c r="H117" s="111"/>
      <c r="I117" s="111"/>
      <c r="J117" s="111"/>
      <c r="K117" s="111"/>
    </row>
    <row r="118" spans="2:11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</row>
    <row r="119" spans="2:11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</row>
    <row r="120" spans="2:11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</row>
    <row r="121" spans="2:11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</row>
    <row r="122" spans="2:11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</row>
    <row r="123" spans="2:11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</row>
    <row r="124" spans="2:11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</row>
    <row r="125" spans="2:11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</row>
    <row r="126" spans="2:11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</row>
    <row r="127" spans="2:11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</row>
    <row r="128" spans="2:11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</row>
    <row r="129" spans="2:11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</row>
    <row r="130" spans="2:11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</row>
    <row r="131" spans="2:11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</row>
    <row r="132" spans="2:11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</row>
    <row r="133" spans="2:11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</row>
    <row r="134" spans="2:11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</row>
    <row r="135" spans="2:11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</row>
    <row r="136" spans="2:11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</row>
    <row r="137" spans="2:11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</row>
    <row r="138" spans="2:11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</row>
    <row r="139" spans="2:11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</row>
    <row r="140" spans="2:11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</row>
    <row r="141" spans="2:11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</row>
    <row r="142" spans="2:11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</row>
    <row r="143" spans="2:11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</row>
    <row r="144" spans="2:11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</row>
    <row r="145" spans="2:11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</row>
    <row r="146" spans="2:11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</row>
    <row r="147" spans="2:11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</row>
    <row r="148" spans="2:11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</row>
    <row r="149" spans="2:11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</row>
    <row r="150" spans="2:11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</row>
    <row r="151" spans="2:11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</row>
    <row r="152" spans="2:11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</row>
    <row r="153" spans="2:11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</row>
    <row r="154" spans="2:11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</row>
    <row r="155" spans="2:11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</row>
    <row r="156" spans="2:11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</row>
    <row r="157" spans="2:11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</row>
    <row r="158" spans="2:11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</row>
    <row r="159" spans="2:11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</row>
    <row r="160" spans="2:11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</row>
    <row r="161" spans="2:11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</row>
    <row r="162" spans="2:11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</row>
    <row r="163" spans="2:11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</row>
    <row r="164" spans="2:11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</row>
    <row r="165" spans="2:11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</row>
    <row r="166" spans="2:11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</row>
    <row r="167" spans="2:11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</row>
    <row r="168" spans="2:11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</row>
    <row r="169" spans="2:11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</row>
    <row r="170" spans="2:11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</row>
    <row r="171" spans="2:11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</row>
    <row r="172" spans="2:11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</row>
    <row r="173" spans="2:11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</row>
    <row r="174" spans="2:11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</row>
    <row r="175" spans="2:11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</row>
    <row r="176" spans="2:11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</row>
    <row r="177" spans="2:11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</row>
    <row r="178" spans="2:11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</row>
    <row r="179" spans="2:11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</row>
    <row r="180" spans="2:11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</row>
    <row r="181" spans="2:11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</row>
    <row r="182" spans="2:11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</row>
    <row r="183" spans="2:11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</row>
    <row r="184" spans="2:11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</row>
    <row r="185" spans="2:11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</row>
    <row r="186" spans="2:11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</row>
    <row r="187" spans="2:11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</row>
    <row r="188" spans="2:11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</row>
    <row r="189" spans="2:11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</row>
    <row r="190" spans="2:11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</row>
    <row r="191" spans="2:11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</row>
    <row r="192" spans="2:11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</row>
    <row r="193" spans="2:11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</row>
    <row r="194" spans="2:11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</row>
    <row r="195" spans="2:11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</row>
    <row r="196" spans="2:11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</row>
    <row r="197" spans="2:11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</row>
    <row r="198" spans="2:11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</row>
    <row r="199" spans="2:11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</row>
    <row r="200" spans="2:11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</row>
    <row r="201" spans="2:11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</row>
    <row r="202" spans="2:11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</row>
    <row r="203" spans="2:11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</row>
    <row r="204" spans="2:11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</row>
    <row r="205" spans="2:11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</row>
    <row r="206" spans="2:11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</row>
    <row r="207" spans="2:11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</row>
    <row r="208" spans="2:11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</row>
    <row r="209" spans="2:11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</row>
    <row r="210" spans="2:11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</row>
    <row r="211" spans="2:11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</row>
    <row r="212" spans="2:11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</row>
    <row r="213" spans="2:11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</row>
    <row r="214" spans="2:11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</row>
    <row r="215" spans="2:11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</row>
    <row r="216" spans="2:11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</row>
    <row r="217" spans="2:11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</row>
    <row r="218" spans="2:11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</row>
    <row r="219" spans="2:11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</row>
    <row r="220" spans="2:11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</row>
    <row r="221" spans="2:11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</row>
    <row r="222" spans="2:11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</row>
    <row r="223" spans="2:11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</row>
    <row r="224" spans="2:11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</row>
    <row r="225" spans="2:11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</row>
    <row r="226" spans="2:11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</row>
    <row r="227" spans="2:11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</row>
    <row r="228" spans="2:11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</row>
    <row r="229" spans="2:11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</row>
    <row r="230" spans="2:11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</row>
    <row r="231" spans="2:11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</row>
    <row r="232" spans="2:11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</row>
    <row r="233" spans="2:11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</row>
    <row r="234" spans="2:11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</row>
    <row r="235" spans="2:11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</row>
    <row r="236" spans="2:11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</row>
    <row r="237" spans="2:11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</row>
    <row r="238" spans="2:11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</row>
    <row r="239" spans="2:11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</row>
    <row r="240" spans="2:11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</row>
    <row r="241" spans="2:11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</row>
    <row r="242" spans="2:11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</row>
    <row r="243" spans="2:11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</row>
    <row r="244" spans="2:11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</row>
    <row r="245" spans="2:11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</row>
    <row r="246" spans="2:11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</row>
    <row r="247" spans="2:11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</row>
    <row r="248" spans="2:11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</row>
    <row r="249" spans="2:11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</row>
    <row r="250" spans="2:11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</row>
    <row r="251" spans="2:11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</row>
    <row r="252" spans="2:11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</row>
    <row r="253" spans="2:11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</row>
    <row r="254" spans="2:11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</row>
    <row r="255" spans="2:11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</row>
    <row r="256" spans="2:11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</row>
    <row r="257" spans="2:11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</row>
    <row r="258" spans="2:11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</row>
    <row r="259" spans="2:11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</row>
    <row r="260" spans="2:11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</row>
    <row r="261" spans="2:11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</row>
    <row r="262" spans="2:11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</row>
    <row r="263" spans="2:11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</row>
    <row r="264" spans="2:11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</row>
    <row r="265" spans="2:11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</row>
    <row r="266" spans="2:11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</row>
    <row r="267" spans="2:11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</row>
    <row r="268" spans="2:11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</row>
    <row r="269" spans="2:11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</row>
    <row r="270" spans="2:11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</row>
    <row r="271" spans="2:11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</row>
    <row r="272" spans="2:11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</row>
    <row r="273" spans="2:11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</row>
    <row r="274" spans="2:11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</row>
    <row r="275" spans="2:11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</row>
    <row r="276" spans="2:11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</row>
    <row r="277" spans="2:11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</row>
    <row r="278" spans="2:11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</row>
    <row r="279" spans="2:11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</row>
    <row r="280" spans="2:11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</row>
    <row r="281" spans="2:11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</row>
    <row r="282" spans="2:11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</row>
    <row r="283" spans="2:11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</row>
    <row r="284" spans="2:11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</row>
    <row r="285" spans="2:11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</row>
    <row r="286" spans="2:11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</row>
    <row r="287" spans="2:11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</row>
    <row r="288" spans="2:11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</row>
    <row r="289" spans="2:11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</row>
    <row r="290" spans="2:11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</row>
    <row r="291" spans="2:11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</row>
    <row r="292" spans="2:11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</row>
    <row r="293" spans="2:11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</row>
    <row r="294" spans="2:11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</row>
    <row r="295" spans="2:11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</row>
    <row r="296" spans="2:11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</row>
    <row r="297" spans="2:11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</row>
    <row r="298" spans="2:11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</row>
    <row r="299" spans="2:11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</row>
    <row r="300" spans="2:11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</row>
    <row r="301" spans="2:11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</row>
    <row r="302" spans="2:11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</row>
    <row r="303" spans="2:11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</row>
    <row r="304" spans="2:11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</row>
    <row r="305" spans="2:11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</row>
    <row r="306" spans="2:11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</row>
    <row r="307" spans="2:11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</row>
    <row r="308" spans="2:11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</row>
    <row r="309" spans="2:11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</row>
    <row r="310" spans="2:11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</row>
    <row r="311" spans="2:11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</row>
    <row r="312" spans="2:11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</row>
    <row r="313" spans="2:11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</row>
    <row r="314" spans="2:11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</row>
    <row r="315" spans="2:11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</row>
    <row r="316" spans="2:11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</row>
    <row r="317" spans="2:11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</row>
    <row r="318" spans="2:11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</row>
    <row r="319" spans="2:11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</row>
    <row r="320" spans="2:11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</row>
    <row r="321" spans="2:11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</row>
    <row r="322" spans="2:11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</row>
    <row r="323" spans="2:11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</row>
    <row r="324" spans="2:11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</row>
    <row r="325" spans="2:11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</row>
    <row r="326" spans="2:11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</row>
    <row r="327" spans="2:11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</row>
    <row r="328" spans="2:11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</row>
    <row r="329" spans="2:11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</row>
    <row r="330" spans="2:11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</row>
    <row r="331" spans="2:11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</row>
    <row r="332" spans="2:11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</row>
    <row r="333" spans="2:11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</row>
    <row r="334" spans="2:11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</row>
    <row r="335" spans="2:11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</row>
    <row r="336" spans="2:11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</row>
    <row r="337" spans="2:11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</row>
    <row r="338" spans="2:11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</row>
    <row r="339" spans="2:11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</row>
    <row r="340" spans="2:11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</row>
    <row r="341" spans="2:11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</row>
    <row r="342" spans="2:11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</row>
    <row r="343" spans="2:11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</row>
    <row r="344" spans="2:11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</row>
    <row r="345" spans="2:11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</row>
    <row r="346" spans="2:11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</row>
    <row r="347" spans="2:11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</row>
    <row r="348" spans="2:11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</row>
    <row r="349" spans="2:11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</row>
    <row r="350" spans="2:11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</row>
    <row r="351" spans="2:11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</row>
    <row r="352" spans="2:11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</row>
    <row r="353" spans="2:11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</row>
    <row r="354" spans="2:11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</row>
    <row r="355" spans="2:11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</row>
    <row r="356" spans="2:11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</row>
    <row r="357" spans="2:11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</row>
    <row r="358" spans="2:11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</row>
    <row r="359" spans="2:11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</row>
    <row r="360" spans="2:11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</row>
    <row r="361" spans="2:11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</row>
    <row r="362" spans="2:11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</row>
    <row r="363" spans="2:11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</row>
    <row r="364" spans="2:11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</row>
    <row r="365" spans="2:11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</row>
    <row r="366" spans="2:11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</row>
    <row r="367" spans="2:11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</row>
    <row r="368" spans="2:11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</row>
    <row r="369" spans="2:11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</row>
    <row r="370" spans="2:11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</row>
    <row r="371" spans="2:11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</row>
    <row r="372" spans="2:11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</row>
    <row r="373" spans="2:11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</row>
    <row r="374" spans="2:11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</row>
    <row r="375" spans="2:11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</row>
    <row r="376" spans="2:11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</row>
    <row r="377" spans="2:11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</row>
    <row r="378" spans="2:11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</row>
    <row r="379" spans="2:11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</row>
    <row r="380" spans="2:11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</row>
    <row r="381" spans="2:11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</row>
    <row r="382" spans="2:11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</row>
    <row r="383" spans="2:11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</row>
    <row r="384" spans="2:11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</row>
    <row r="385" spans="2:11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</row>
    <row r="386" spans="2:11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</row>
    <row r="387" spans="2:11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</row>
    <row r="388" spans="2:11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</row>
    <row r="389" spans="2:11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</row>
    <row r="390" spans="2:11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</row>
    <row r="391" spans="2:11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</row>
    <row r="392" spans="2:11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</row>
    <row r="393" spans="2:11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</row>
    <row r="394" spans="2:11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</row>
    <row r="395" spans="2:11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</row>
    <row r="396" spans="2:11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</row>
    <row r="397" spans="2:11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</row>
    <row r="398" spans="2:11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</row>
    <row r="399" spans="2:11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</row>
    <row r="400" spans="2:11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</row>
    <row r="401" spans="2:11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</row>
    <row r="402" spans="2:11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</row>
    <row r="403" spans="2:11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</row>
    <row r="404" spans="2:11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</row>
    <row r="405" spans="2:11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</row>
    <row r="406" spans="2:11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</row>
    <row r="407" spans="2:11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</row>
    <row r="408" spans="2:11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</row>
    <row r="409" spans="2:11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</row>
    <row r="410" spans="2:11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</row>
    <row r="411" spans="2:11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</row>
    <row r="412" spans="2:11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</row>
    <row r="413" spans="2:11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</row>
    <row r="414" spans="2:11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</row>
    <row r="415" spans="2:11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</row>
    <row r="416" spans="2:11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</row>
    <row r="417" spans="2:11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</row>
    <row r="418" spans="2:11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</row>
    <row r="419" spans="2:11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</row>
    <row r="420" spans="2:11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</row>
    <row r="421" spans="2:11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</row>
    <row r="422" spans="2:11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</row>
    <row r="423" spans="2:11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</row>
    <row r="424" spans="2:11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</row>
    <row r="425" spans="2:11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</row>
    <row r="426" spans="2:11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</row>
    <row r="427" spans="2:11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</row>
    <row r="428" spans="2:11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</row>
    <row r="429" spans="2:11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</row>
    <row r="430" spans="2:11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</row>
    <row r="431" spans="2:11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</row>
    <row r="432" spans="2:11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</row>
    <row r="433" spans="2:11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</row>
    <row r="434" spans="2:11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</row>
    <row r="435" spans="2:11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</row>
    <row r="436" spans="2:11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</row>
    <row r="437" spans="2:11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</row>
    <row r="438" spans="2:11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</row>
    <row r="439" spans="2:11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</row>
    <row r="440" spans="2:11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</row>
    <row r="441" spans="2:11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</row>
    <row r="442" spans="2:11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</row>
    <row r="443" spans="2:11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</row>
    <row r="444" spans="2:11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</row>
    <row r="445" spans="2:11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</row>
    <row r="446" spans="2:11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</row>
    <row r="447" spans="2:11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</row>
    <row r="448" spans="2:11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</row>
    <row r="449" spans="2:11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</row>
    <row r="450" spans="2:11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</row>
    <row r="451" spans="2:11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</row>
    <row r="452" spans="2:11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</row>
    <row r="453" spans="2:11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</row>
    <row r="454" spans="2:11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</row>
    <row r="455" spans="2:11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</row>
    <row r="456" spans="2:11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</row>
    <row r="457" spans="2:11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</row>
    <row r="458" spans="2:11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</row>
    <row r="459" spans="2:11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</row>
    <row r="460" spans="2:11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</row>
    <row r="461" spans="2:11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</row>
    <row r="462" spans="2:11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</row>
    <row r="463" spans="2:11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</row>
    <row r="464" spans="2:11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</row>
    <row r="465" spans="2:11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</row>
    <row r="466" spans="2:11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</row>
    <row r="467" spans="2:11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</row>
    <row r="468" spans="2:11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</row>
    <row r="469" spans="2:11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</row>
    <row r="470" spans="2:11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</row>
    <row r="471" spans="2:11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</row>
    <row r="472" spans="2:11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</row>
    <row r="473" spans="2:11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</row>
    <row r="474" spans="2:11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</row>
    <row r="475" spans="2:11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</row>
    <row r="476" spans="2:11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</row>
    <row r="477" spans="2:11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</row>
    <row r="478" spans="2:11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</row>
    <row r="479" spans="2:11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</row>
    <row r="480" spans="2:11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</row>
    <row r="481" spans="2:11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</row>
    <row r="482" spans="2:11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</row>
    <row r="483" spans="2:11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</row>
    <row r="484" spans="2:11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</row>
    <row r="485" spans="2:11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</row>
    <row r="486" spans="2:11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</row>
    <row r="487" spans="2:11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</row>
    <row r="488" spans="2:11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</row>
    <row r="489" spans="2:11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</row>
    <row r="490" spans="2:11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</row>
    <row r="491" spans="2:11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</row>
    <row r="492" spans="2:11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</row>
    <row r="493" spans="2:11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</row>
    <row r="494" spans="2:11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</row>
    <row r="495" spans="2:11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</row>
    <row r="496" spans="2:11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</row>
    <row r="497" spans="2:11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</row>
    <row r="498" spans="2:11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</row>
    <row r="499" spans="2:11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</row>
    <row r="500" spans="2:11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</row>
    <row r="501" spans="2:11">
      <c r="B501" s="110"/>
      <c r="C501" s="111"/>
      <c r="D501" s="111"/>
      <c r="E501" s="111"/>
      <c r="F501" s="111"/>
      <c r="G501" s="111"/>
      <c r="H501" s="111"/>
      <c r="I501" s="111"/>
      <c r="J501" s="111"/>
      <c r="K501" s="111"/>
    </row>
    <row r="502" spans="2:11">
      <c r="B502" s="110"/>
      <c r="C502" s="111"/>
      <c r="D502" s="111"/>
      <c r="E502" s="111"/>
      <c r="F502" s="111"/>
      <c r="G502" s="111"/>
      <c r="H502" s="111"/>
      <c r="I502" s="111"/>
      <c r="J502" s="111"/>
      <c r="K502" s="111"/>
    </row>
    <row r="503" spans="2:11">
      <c r="B503" s="110"/>
      <c r="C503" s="111"/>
      <c r="D503" s="111"/>
      <c r="E503" s="111"/>
      <c r="F503" s="111"/>
      <c r="G503" s="111"/>
      <c r="H503" s="111"/>
      <c r="I503" s="111"/>
      <c r="J503" s="111"/>
      <c r="K503" s="111"/>
    </row>
    <row r="504" spans="2:11">
      <c r="B504" s="110"/>
      <c r="C504" s="111"/>
      <c r="D504" s="111"/>
      <c r="E504" s="111"/>
      <c r="F504" s="111"/>
      <c r="G504" s="111"/>
      <c r="H504" s="111"/>
      <c r="I504" s="111"/>
      <c r="J504" s="111"/>
      <c r="K504" s="111"/>
    </row>
    <row r="505" spans="2:11">
      <c r="B505" s="110"/>
      <c r="C505" s="111"/>
      <c r="D505" s="111"/>
      <c r="E505" s="111"/>
      <c r="F505" s="111"/>
      <c r="G505" s="111"/>
      <c r="H505" s="111"/>
      <c r="I505" s="111"/>
      <c r="J505" s="111"/>
      <c r="K505" s="111"/>
    </row>
    <row r="506" spans="2:11">
      <c r="B506" s="110"/>
      <c r="C506" s="111"/>
      <c r="D506" s="111"/>
      <c r="E506" s="111"/>
      <c r="F506" s="111"/>
      <c r="G506" s="111"/>
      <c r="H506" s="111"/>
      <c r="I506" s="111"/>
      <c r="J506" s="111"/>
      <c r="K506" s="111"/>
    </row>
    <row r="507" spans="2:11">
      <c r="B507" s="110"/>
      <c r="C507" s="111"/>
      <c r="D507" s="111"/>
      <c r="E507" s="111"/>
      <c r="F507" s="111"/>
      <c r="G507" s="111"/>
      <c r="H507" s="111"/>
      <c r="I507" s="111"/>
      <c r="J507" s="111"/>
      <c r="K507" s="111"/>
    </row>
    <row r="508" spans="2:11">
      <c r="B508" s="110"/>
      <c r="C508" s="111"/>
      <c r="D508" s="111"/>
      <c r="E508" s="111"/>
      <c r="F508" s="111"/>
      <c r="G508" s="111"/>
      <c r="H508" s="111"/>
      <c r="I508" s="111"/>
      <c r="J508" s="111"/>
      <c r="K508" s="111"/>
    </row>
    <row r="509" spans="2:11">
      <c r="B509" s="110"/>
      <c r="C509" s="111"/>
      <c r="D509" s="111"/>
      <c r="E509" s="111"/>
      <c r="F509" s="111"/>
      <c r="G509" s="111"/>
      <c r="H509" s="111"/>
      <c r="I509" s="111"/>
      <c r="J509" s="111"/>
      <c r="K509" s="111"/>
    </row>
    <row r="510" spans="2:11">
      <c r="B510" s="110"/>
      <c r="C510" s="111"/>
      <c r="D510" s="111"/>
      <c r="E510" s="111"/>
      <c r="F510" s="111"/>
      <c r="G510" s="111"/>
      <c r="H510" s="111"/>
      <c r="I510" s="111"/>
      <c r="J510" s="111"/>
      <c r="K510" s="111"/>
    </row>
    <row r="511" spans="2:11">
      <c r="B511" s="110"/>
      <c r="C511" s="111"/>
      <c r="D511" s="111"/>
      <c r="E511" s="111"/>
      <c r="F511" s="111"/>
      <c r="G511" s="111"/>
      <c r="H511" s="111"/>
      <c r="I511" s="111"/>
      <c r="J511" s="111"/>
      <c r="K511" s="111"/>
    </row>
    <row r="512" spans="2:11">
      <c r="B512" s="110"/>
      <c r="C512" s="111"/>
      <c r="D512" s="111"/>
      <c r="E512" s="111"/>
      <c r="F512" s="111"/>
      <c r="G512" s="111"/>
      <c r="H512" s="111"/>
      <c r="I512" s="111"/>
      <c r="J512" s="111"/>
      <c r="K512" s="111"/>
    </row>
    <row r="513" spans="2:11">
      <c r="B513" s="110"/>
      <c r="C513" s="111"/>
      <c r="D513" s="111"/>
      <c r="E513" s="111"/>
      <c r="F513" s="111"/>
      <c r="G513" s="111"/>
      <c r="H513" s="111"/>
      <c r="I513" s="111"/>
      <c r="J513" s="111"/>
      <c r="K513" s="111"/>
    </row>
    <row r="514" spans="2:11">
      <c r="B514" s="110"/>
      <c r="C514" s="111"/>
      <c r="D514" s="111"/>
      <c r="E514" s="111"/>
      <c r="F514" s="111"/>
      <c r="G514" s="111"/>
      <c r="H514" s="111"/>
      <c r="I514" s="111"/>
      <c r="J514" s="111"/>
      <c r="K514" s="111"/>
    </row>
    <row r="515" spans="2:11">
      <c r="B515" s="110"/>
      <c r="C515" s="111"/>
      <c r="D515" s="111"/>
      <c r="E515" s="111"/>
      <c r="F515" s="111"/>
      <c r="G515" s="111"/>
      <c r="H515" s="111"/>
      <c r="I515" s="111"/>
      <c r="J515" s="111"/>
      <c r="K515" s="111"/>
    </row>
    <row r="516" spans="2:11">
      <c r="B516" s="110"/>
      <c r="C516" s="111"/>
      <c r="D516" s="111"/>
      <c r="E516" s="111"/>
      <c r="F516" s="111"/>
      <c r="G516" s="111"/>
      <c r="H516" s="111"/>
      <c r="I516" s="111"/>
      <c r="J516" s="111"/>
      <c r="K516" s="111"/>
    </row>
    <row r="517" spans="2:11">
      <c r="B517" s="110"/>
      <c r="C517" s="111"/>
      <c r="D517" s="111"/>
      <c r="E517" s="111"/>
      <c r="F517" s="111"/>
      <c r="G517" s="111"/>
      <c r="H517" s="111"/>
      <c r="I517" s="111"/>
      <c r="J517" s="111"/>
      <c r="K517" s="111"/>
    </row>
    <row r="518" spans="2:11">
      <c r="B518" s="110"/>
      <c r="C518" s="111"/>
      <c r="D518" s="111"/>
      <c r="E518" s="111"/>
      <c r="F518" s="111"/>
      <c r="G518" s="111"/>
      <c r="H518" s="111"/>
      <c r="I518" s="111"/>
      <c r="J518" s="111"/>
      <c r="K518" s="111"/>
    </row>
    <row r="519" spans="2:11">
      <c r="B519" s="110"/>
      <c r="C519" s="111"/>
      <c r="D519" s="111"/>
      <c r="E519" s="111"/>
      <c r="F519" s="111"/>
      <c r="G519" s="111"/>
      <c r="H519" s="111"/>
      <c r="I519" s="111"/>
      <c r="J519" s="111"/>
      <c r="K519" s="111"/>
    </row>
    <row r="520" spans="2:11">
      <c r="B520" s="110"/>
      <c r="C520" s="111"/>
      <c r="D520" s="111"/>
      <c r="E520" s="111"/>
      <c r="F520" s="111"/>
      <c r="G520" s="111"/>
      <c r="H520" s="111"/>
      <c r="I520" s="111"/>
      <c r="J520" s="111"/>
      <c r="K520" s="111"/>
    </row>
    <row r="521" spans="2:11">
      <c r="B521" s="110"/>
      <c r="C521" s="111"/>
      <c r="D521" s="111"/>
      <c r="E521" s="111"/>
      <c r="F521" s="111"/>
      <c r="G521" s="111"/>
      <c r="H521" s="111"/>
      <c r="I521" s="111"/>
      <c r="J521" s="111"/>
      <c r="K521" s="111"/>
    </row>
    <row r="522" spans="2:11">
      <c r="B522" s="110"/>
      <c r="C522" s="111"/>
      <c r="D522" s="111"/>
      <c r="E522" s="111"/>
      <c r="F522" s="111"/>
      <c r="G522" s="111"/>
      <c r="H522" s="111"/>
      <c r="I522" s="111"/>
      <c r="J522" s="111"/>
      <c r="K522" s="111"/>
    </row>
    <row r="523" spans="2:11">
      <c r="B523" s="110"/>
      <c r="C523" s="111"/>
      <c r="D523" s="111"/>
      <c r="E523" s="111"/>
      <c r="F523" s="111"/>
      <c r="G523" s="111"/>
      <c r="H523" s="111"/>
      <c r="I523" s="111"/>
      <c r="J523" s="111"/>
      <c r="K523" s="111"/>
    </row>
    <row r="524" spans="2:1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</row>
    <row r="525" spans="2:11">
      <c r="B525" s="110"/>
      <c r="C525" s="111"/>
      <c r="D525" s="111"/>
      <c r="E525" s="111"/>
      <c r="F525" s="111"/>
      <c r="G525" s="111"/>
      <c r="H525" s="111"/>
      <c r="I525" s="111"/>
      <c r="J525" s="111"/>
      <c r="K525" s="111"/>
    </row>
    <row r="526" spans="2:11">
      <c r="B526" s="110"/>
      <c r="C526" s="111"/>
      <c r="D526" s="111"/>
      <c r="E526" s="111"/>
      <c r="F526" s="111"/>
      <c r="G526" s="111"/>
      <c r="H526" s="111"/>
      <c r="I526" s="111"/>
      <c r="J526" s="111"/>
      <c r="K526" s="111"/>
    </row>
    <row r="527" spans="2:11">
      <c r="B527" s="110"/>
      <c r="C527" s="111"/>
      <c r="D527" s="111"/>
      <c r="E527" s="111"/>
      <c r="F527" s="111"/>
      <c r="G527" s="111"/>
      <c r="H527" s="111"/>
      <c r="I527" s="111"/>
      <c r="J527" s="111"/>
      <c r="K527" s="111"/>
    </row>
    <row r="528" spans="2:11">
      <c r="B528" s="110"/>
      <c r="C528" s="111"/>
      <c r="D528" s="111"/>
      <c r="E528" s="111"/>
      <c r="F528" s="111"/>
      <c r="G528" s="111"/>
      <c r="H528" s="111"/>
      <c r="I528" s="111"/>
      <c r="J528" s="111"/>
      <c r="K528" s="111"/>
    </row>
    <row r="529" spans="2:11">
      <c r="B529" s="110"/>
      <c r="C529" s="111"/>
      <c r="D529" s="111"/>
      <c r="E529" s="111"/>
      <c r="F529" s="111"/>
      <c r="G529" s="111"/>
      <c r="H529" s="111"/>
      <c r="I529" s="111"/>
      <c r="J529" s="111"/>
      <c r="K529" s="111"/>
    </row>
    <row r="530" spans="2:11">
      <c r="B530" s="110"/>
      <c r="C530" s="111"/>
      <c r="D530" s="111"/>
      <c r="E530" s="111"/>
      <c r="F530" s="111"/>
      <c r="G530" s="111"/>
      <c r="H530" s="111"/>
      <c r="I530" s="111"/>
      <c r="J530" s="111"/>
      <c r="K530" s="111"/>
    </row>
    <row r="531" spans="2:11">
      <c r="B531" s="110"/>
      <c r="C531" s="111"/>
      <c r="D531" s="111"/>
      <c r="E531" s="111"/>
      <c r="F531" s="111"/>
      <c r="G531" s="111"/>
      <c r="H531" s="111"/>
      <c r="I531" s="111"/>
      <c r="J531" s="111"/>
      <c r="K531" s="111"/>
    </row>
    <row r="532" spans="2:11">
      <c r="B532" s="110"/>
      <c r="C532" s="111"/>
      <c r="D532" s="111"/>
      <c r="E532" s="111"/>
      <c r="F532" s="111"/>
      <c r="G532" s="111"/>
      <c r="H532" s="111"/>
      <c r="I532" s="111"/>
      <c r="J532" s="111"/>
      <c r="K532" s="111"/>
    </row>
    <row r="533" spans="2:11">
      <c r="B533" s="110"/>
      <c r="C533" s="111"/>
      <c r="D533" s="111"/>
      <c r="E533" s="111"/>
      <c r="F533" s="111"/>
      <c r="G533" s="111"/>
      <c r="H533" s="111"/>
      <c r="I533" s="111"/>
      <c r="J533" s="111"/>
      <c r="K533" s="111"/>
    </row>
    <row r="534" spans="2:11">
      <c r="B534" s="110"/>
      <c r="C534" s="111"/>
      <c r="D534" s="111"/>
      <c r="E534" s="111"/>
      <c r="F534" s="111"/>
      <c r="G534" s="111"/>
      <c r="H534" s="111"/>
      <c r="I534" s="111"/>
      <c r="J534" s="111"/>
      <c r="K534" s="111"/>
    </row>
    <row r="535" spans="2:11">
      <c r="B535" s="110"/>
      <c r="C535" s="111"/>
      <c r="D535" s="111"/>
      <c r="E535" s="111"/>
      <c r="F535" s="111"/>
      <c r="G535" s="111"/>
      <c r="H535" s="111"/>
      <c r="I535" s="111"/>
      <c r="J535" s="111"/>
      <c r="K535" s="111"/>
    </row>
    <row r="536" spans="2:11">
      <c r="B536" s="110"/>
      <c r="C536" s="111"/>
      <c r="D536" s="111"/>
      <c r="E536" s="111"/>
      <c r="F536" s="111"/>
      <c r="G536" s="111"/>
      <c r="H536" s="111"/>
      <c r="I536" s="111"/>
      <c r="J536" s="111"/>
      <c r="K536" s="111"/>
    </row>
    <row r="537" spans="2:11">
      <c r="B537" s="110"/>
      <c r="C537" s="111"/>
      <c r="D537" s="111"/>
      <c r="E537" s="111"/>
      <c r="F537" s="111"/>
      <c r="G537" s="111"/>
      <c r="H537" s="111"/>
      <c r="I537" s="111"/>
      <c r="J537" s="111"/>
      <c r="K537" s="111"/>
    </row>
    <row r="538" spans="2:11">
      <c r="B538" s="110"/>
      <c r="C538" s="111"/>
      <c r="D538" s="111"/>
      <c r="E538" s="111"/>
      <c r="F538" s="111"/>
      <c r="G538" s="111"/>
      <c r="H538" s="111"/>
      <c r="I538" s="111"/>
      <c r="J538" s="111"/>
      <c r="K538" s="111"/>
    </row>
    <row r="539" spans="2:11">
      <c r="B539" s="110"/>
      <c r="C539" s="111"/>
      <c r="D539" s="111"/>
      <c r="E539" s="111"/>
      <c r="F539" s="111"/>
      <c r="G539" s="111"/>
      <c r="H539" s="111"/>
      <c r="I539" s="111"/>
      <c r="J539" s="111"/>
      <c r="K539" s="111"/>
    </row>
    <row r="540" spans="2:11">
      <c r="B540" s="110"/>
      <c r="C540" s="111"/>
      <c r="D540" s="111"/>
      <c r="E540" s="111"/>
      <c r="F540" s="111"/>
      <c r="G540" s="111"/>
      <c r="H540" s="111"/>
      <c r="I540" s="111"/>
      <c r="J540" s="111"/>
      <c r="K540" s="111"/>
    </row>
    <row r="541" spans="2:11">
      <c r="B541" s="110"/>
      <c r="C541" s="111"/>
      <c r="D541" s="111"/>
      <c r="E541" s="111"/>
      <c r="F541" s="111"/>
      <c r="G541" s="111"/>
      <c r="H541" s="111"/>
      <c r="I541" s="111"/>
      <c r="J541" s="111"/>
      <c r="K541" s="111"/>
    </row>
    <row r="542" spans="2:11">
      <c r="B542" s="110"/>
      <c r="C542" s="111"/>
      <c r="D542" s="111"/>
      <c r="E542" s="111"/>
      <c r="F542" s="111"/>
      <c r="G542" s="111"/>
      <c r="H542" s="111"/>
      <c r="I542" s="111"/>
      <c r="J542" s="111"/>
      <c r="K542" s="111"/>
    </row>
    <row r="543" spans="2:11">
      <c r="B543" s="110"/>
      <c r="C543" s="111"/>
      <c r="D543" s="111"/>
      <c r="E543" s="111"/>
      <c r="F543" s="111"/>
      <c r="G543" s="111"/>
      <c r="H543" s="111"/>
      <c r="I543" s="111"/>
      <c r="J543" s="111"/>
      <c r="K543" s="111"/>
    </row>
    <row r="544" spans="2:11">
      <c r="B544" s="110"/>
      <c r="C544" s="111"/>
      <c r="D544" s="111"/>
      <c r="E544" s="111"/>
      <c r="F544" s="111"/>
      <c r="G544" s="111"/>
      <c r="H544" s="111"/>
      <c r="I544" s="111"/>
      <c r="J544" s="111"/>
      <c r="K544" s="111"/>
    </row>
    <row r="545" spans="2:11">
      <c r="B545" s="110"/>
      <c r="C545" s="111"/>
      <c r="D545" s="111"/>
      <c r="E545" s="111"/>
      <c r="F545" s="111"/>
      <c r="G545" s="111"/>
      <c r="H545" s="111"/>
      <c r="I545" s="111"/>
      <c r="J545" s="111"/>
      <c r="K545" s="111"/>
    </row>
    <row r="546" spans="2:11">
      <c r="B546" s="110"/>
      <c r="C546" s="111"/>
      <c r="D546" s="111"/>
      <c r="E546" s="111"/>
      <c r="F546" s="111"/>
      <c r="G546" s="111"/>
      <c r="H546" s="111"/>
      <c r="I546" s="111"/>
      <c r="J546" s="111"/>
      <c r="K546" s="111"/>
    </row>
    <row r="547" spans="2:11">
      <c r="B547" s="110"/>
      <c r="C547" s="111"/>
      <c r="D547" s="111"/>
      <c r="E547" s="111"/>
      <c r="F547" s="111"/>
      <c r="G547" s="111"/>
      <c r="H547" s="111"/>
      <c r="I547" s="111"/>
      <c r="J547" s="111"/>
      <c r="K547" s="111"/>
    </row>
    <row r="548" spans="2:11">
      <c r="B548" s="110"/>
      <c r="C548" s="111"/>
      <c r="D548" s="111"/>
      <c r="E548" s="111"/>
      <c r="F548" s="111"/>
      <c r="G548" s="111"/>
      <c r="H548" s="111"/>
      <c r="I548" s="111"/>
      <c r="J548" s="111"/>
      <c r="K548" s="111"/>
    </row>
    <row r="549" spans="2:11">
      <c r="B549" s="110"/>
      <c r="C549" s="111"/>
      <c r="D549" s="111"/>
      <c r="E549" s="111"/>
      <c r="F549" s="111"/>
      <c r="G549" s="111"/>
      <c r="H549" s="111"/>
      <c r="I549" s="111"/>
      <c r="J549" s="111"/>
      <c r="K549" s="111"/>
    </row>
    <row r="550" spans="2:11">
      <c r="B550" s="110"/>
      <c r="C550" s="111"/>
      <c r="D550" s="111"/>
      <c r="E550" s="111"/>
      <c r="F550" s="111"/>
      <c r="G550" s="111"/>
      <c r="H550" s="111"/>
      <c r="I550" s="111"/>
      <c r="J550" s="111"/>
      <c r="K550" s="111"/>
    </row>
    <row r="551" spans="2:11">
      <c r="B551" s="110"/>
      <c r="C551" s="111"/>
      <c r="D551" s="111"/>
      <c r="E551" s="111"/>
      <c r="F551" s="111"/>
      <c r="G551" s="111"/>
      <c r="H551" s="111"/>
      <c r="I551" s="111"/>
      <c r="J551" s="111"/>
      <c r="K551" s="111"/>
    </row>
    <row r="552" spans="2:11">
      <c r="B552" s="110"/>
      <c r="C552" s="111"/>
      <c r="D552" s="111"/>
      <c r="E552" s="111"/>
      <c r="F552" s="111"/>
      <c r="G552" s="111"/>
      <c r="H552" s="111"/>
      <c r="I552" s="111"/>
      <c r="J552" s="111"/>
      <c r="K552" s="111"/>
    </row>
    <row r="553" spans="2:11">
      <c r="B553" s="110"/>
      <c r="C553" s="111"/>
      <c r="D553" s="111"/>
      <c r="E553" s="111"/>
      <c r="F553" s="111"/>
      <c r="G553" s="111"/>
      <c r="H553" s="111"/>
      <c r="I553" s="111"/>
      <c r="J553" s="111"/>
      <c r="K553" s="111"/>
    </row>
    <row r="554" spans="2:11">
      <c r="B554" s="110"/>
      <c r="C554" s="111"/>
      <c r="D554" s="111"/>
      <c r="E554" s="111"/>
      <c r="F554" s="111"/>
      <c r="G554" s="111"/>
      <c r="H554" s="111"/>
      <c r="I554" s="111"/>
      <c r="J554" s="111"/>
      <c r="K554" s="111"/>
    </row>
    <row r="555" spans="2:11">
      <c r="B555" s="110"/>
      <c r="C555" s="111"/>
      <c r="D555" s="111"/>
      <c r="E555" s="111"/>
      <c r="F555" s="111"/>
      <c r="G555" s="111"/>
      <c r="H555" s="111"/>
      <c r="I555" s="111"/>
      <c r="J555" s="111"/>
      <c r="K555" s="111"/>
    </row>
    <row r="556" spans="2:11">
      <c r="B556" s="110"/>
      <c r="C556" s="111"/>
      <c r="D556" s="111"/>
      <c r="E556" s="111"/>
      <c r="F556" s="111"/>
      <c r="G556" s="111"/>
      <c r="H556" s="111"/>
      <c r="I556" s="111"/>
      <c r="J556" s="111"/>
      <c r="K556" s="111"/>
    </row>
    <row r="557" spans="2:11">
      <c r="B557" s="110"/>
      <c r="C557" s="111"/>
      <c r="D557" s="111"/>
      <c r="E557" s="111"/>
      <c r="F557" s="111"/>
      <c r="G557" s="111"/>
      <c r="H557" s="111"/>
      <c r="I557" s="111"/>
      <c r="J557" s="111"/>
      <c r="K557" s="111"/>
    </row>
    <row r="558" spans="2:11">
      <c r="B558" s="110"/>
      <c r="C558" s="111"/>
      <c r="D558" s="111"/>
      <c r="E558" s="111"/>
      <c r="F558" s="111"/>
      <c r="G558" s="111"/>
      <c r="H558" s="111"/>
      <c r="I558" s="111"/>
      <c r="J558" s="111"/>
      <c r="K558" s="111"/>
    </row>
    <row r="559" spans="2:11">
      <c r="B559" s="110"/>
      <c r="C559" s="111"/>
      <c r="D559" s="111"/>
      <c r="E559" s="111"/>
      <c r="F559" s="111"/>
      <c r="G559" s="111"/>
      <c r="H559" s="111"/>
      <c r="I559" s="111"/>
      <c r="J559" s="111"/>
      <c r="K559" s="111"/>
    </row>
    <row r="560" spans="2:11">
      <c r="B560" s="110"/>
      <c r="C560" s="111"/>
      <c r="D560" s="111"/>
      <c r="E560" s="111"/>
      <c r="F560" s="111"/>
      <c r="G560" s="111"/>
      <c r="H560" s="111"/>
      <c r="I560" s="111"/>
      <c r="J560" s="111"/>
      <c r="K560" s="111"/>
    </row>
    <row r="561" spans="2:11">
      <c r="B561" s="110"/>
      <c r="C561" s="111"/>
      <c r="D561" s="111"/>
      <c r="E561" s="111"/>
      <c r="F561" s="111"/>
      <c r="G561" s="111"/>
      <c r="H561" s="111"/>
      <c r="I561" s="111"/>
      <c r="J561" s="111"/>
      <c r="K561" s="111"/>
    </row>
    <row r="562" spans="2:11">
      <c r="B562" s="110"/>
      <c r="C562" s="111"/>
      <c r="D562" s="111"/>
      <c r="E562" s="111"/>
      <c r="F562" s="111"/>
      <c r="G562" s="111"/>
      <c r="H562" s="111"/>
      <c r="I562" s="111"/>
      <c r="J562" s="111"/>
      <c r="K562" s="111"/>
    </row>
    <row r="563" spans="2:11">
      <c r="B563" s="110"/>
      <c r="C563" s="111"/>
      <c r="D563" s="111"/>
      <c r="E563" s="111"/>
      <c r="F563" s="111"/>
      <c r="G563" s="111"/>
      <c r="H563" s="111"/>
      <c r="I563" s="111"/>
      <c r="J563" s="111"/>
      <c r="K563" s="111"/>
    </row>
    <row r="564" spans="2:11">
      <c r="B564" s="110"/>
      <c r="C564" s="111"/>
      <c r="D564" s="111"/>
      <c r="E564" s="111"/>
      <c r="F564" s="111"/>
      <c r="G564" s="111"/>
      <c r="H564" s="111"/>
      <c r="I564" s="111"/>
      <c r="J564" s="111"/>
      <c r="K564" s="111"/>
    </row>
    <row r="565" spans="2:11">
      <c r="B565" s="110"/>
      <c r="C565" s="110"/>
      <c r="D565" s="110"/>
      <c r="E565" s="111"/>
      <c r="F565" s="111"/>
      <c r="G565" s="111"/>
      <c r="H565" s="111"/>
      <c r="I565" s="111"/>
      <c r="J565" s="111"/>
      <c r="K565" s="111"/>
    </row>
    <row r="566" spans="2:11">
      <c r="B566" s="110"/>
      <c r="C566" s="110"/>
      <c r="D566" s="110"/>
      <c r="E566" s="111"/>
      <c r="F566" s="111"/>
      <c r="G566" s="111"/>
      <c r="H566" s="111"/>
      <c r="I566" s="111"/>
      <c r="J566" s="111"/>
      <c r="K566" s="111"/>
    </row>
    <row r="567" spans="2:11">
      <c r="B567" s="110"/>
      <c r="C567" s="110"/>
      <c r="D567" s="110"/>
      <c r="E567" s="111"/>
      <c r="F567" s="111"/>
      <c r="G567" s="111"/>
      <c r="H567" s="111"/>
      <c r="I567" s="111"/>
      <c r="J567" s="111"/>
      <c r="K567" s="111"/>
    </row>
    <row r="568" spans="2:11">
      <c r="B568" s="110"/>
      <c r="C568" s="110"/>
      <c r="D568" s="110"/>
      <c r="E568" s="111"/>
      <c r="F568" s="111"/>
      <c r="G568" s="111"/>
      <c r="H568" s="111"/>
      <c r="I568" s="111"/>
      <c r="J568" s="111"/>
      <c r="K568" s="111"/>
    </row>
    <row r="569" spans="2:11">
      <c r="B569" s="110"/>
      <c r="C569" s="110"/>
      <c r="D569" s="110"/>
      <c r="E569" s="111"/>
      <c r="F569" s="111"/>
      <c r="G569" s="111"/>
      <c r="H569" s="111"/>
      <c r="I569" s="111"/>
      <c r="J569" s="111"/>
      <c r="K569" s="111"/>
    </row>
    <row r="570" spans="2:11">
      <c r="B570" s="110"/>
      <c r="C570" s="110"/>
      <c r="D570" s="110"/>
      <c r="E570" s="111"/>
      <c r="F570" s="111"/>
      <c r="G570" s="111"/>
      <c r="H570" s="111"/>
      <c r="I570" s="111"/>
      <c r="J570" s="111"/>
      <c r="K570" s="111"/>
    </row>
    <row r="571" spans="2:11">
      <c r="B571" s="110"/>
      <c r="C571" s="110"/>
      <c r="D571" s="110"/>
      <c r="E571" s="111"/>
      <c r="F571" s="111"/>
      <c r="G571" s="111"/>
      <c r="H571" s="111"/>
      <c r="I571" s="111"/>
      <c r="J571" s="111"/>
      <c r="K571" s="111"/>
    </row>
    <row r="572" spans="2:11">
      <c r="B572" s="110"/>
      <c r="C572" s="110"/>
      <c r="D572" s="110"/>
      <c r="E572" s="111"/>
      <c r="F572" s="111"/>
      <c r="G572" s="111"/>
      <c r="H572" s="111"/>
      <c r="I572" s="111"/>
      <c r="J572" s="111"/>
      <c r="K572" s="111"/>
    </row>
    <row r="573" spans="2:11">
      <c r="B573" s="110"/>
      <c r="C573" s="110"/>
      <c r="D573" s="110"/>
      <c r="E573" s="111"/>
      <c r="F573" s="111"/>
      <c r="G573" s="111"/>
      <c r="H573" s="111"/>
      <c r="I573" s="111"/>
      <c r="J573" s="111"/>
      <c r="K573" s="111"/>
    </row>
    <row r="574" spans="2:11">
      <c r="B574" s="110"/>
      <c r="C574" s="110"/>
      <c r="D574" s="110"/>
      <c r="E574" s="111"/>
      <c r="F574" s="111"/>
      <c r="G574" s="111"/>
      <c r="H574" s="111"/>
      <c r="I574" s="111"/>
      <c r="J574" s="111"/>
      <c r="K574" s="111"/>
    </row>
    <row r="575" spans="2:11">
      <c r="B575" s="110"/>
      <c r="C575" s="110"/>
      <c r="D575" s="110"/>
      <c r="E575" s="111"/>
      <c r="F575" s="111"/>
      <c r="G575" s="111"/>
      <c r="H575" s="111"/>
      <c r="I575" s="111"/>
      <c r="J575" s="111"/>
      <c r="K575" s="111"/>
    </row>
    <row r="576" spans="2:11">
      <c r="B576" s="110"/>
      <c r="C576" s="110"/>
      <c r="D576" s="110"/>
      <c r="E576" s="111"/>
      <c r="F576" s="111"/>
      <c r="G576" s="111"/>
      <c r="H576" s="111"/>
      <c r="I576" s="111"/>
      <c r="J576" s="111"/>
      <c r="K576" s="111"/>
    </row>
    <row r="577" spans="2:11">
      <c r="B577" s="110"/>
      <c r="C577" s="110"/>
      <c r="D577" s="110"/>
      <c r="E577" s="111"/>
      <c r="F577" s="111"/>
      <c r="G577" s="111"/>
      <c r="H577" s="111"/>
      <c r="I577" s="111"/>
      <c r="J577" s="111"/>
      <c r="K577" s="111"/>
    </row>
    <row r="578" spans="2:11">
      <c r="B578" s="110"/>
      <c r="C578" s="110"/>
      <c r="D578" s="110"/>
      <c r="E578" s="111"/>
      <c r="F578" s="111"/>
      <c r="G578" s="111"/>
      <c r="H578" s="111"/>
      <c r="I578" s="111"/>
      <c r="J578" s="111"/>
      <c r="K578" s="111"/>
    </row>
    <row r="579" spans="2:11">
      <c r="B579" s="110"/>
      <c r="C579" s="110"/>
      <c r="D579" s="110"/>
      <c r="E579" s="111"/>
      <c r="F579" s="111"/>
      <c r="G579" s="111"/>
      <c r="H579" s="111"/>
      <c r="I579" s="111"/>
      <c r="J579" s="111"/>
      <c r="K579" s="111"/>
    </row>
    <row r="580" spans="2:11">
      <c r="B580" s="110"/>
      <c r="C580" s="110"/>
      <c r="D580" s="110"/>
      <c r="E580" s="111"/>
      <c r="F580" s="111"/>
      <c r="G580" s="111"/>
      <c r="H580" s="111"/>
      <c r="I580" s="111"/>
      <c r="J580" s="111"/>
      <c r="K580" s="111"/>
    </row>
    <row r="581" spans="2:11">
      <c r="B581" s="110"/>
      <c r="C581" s="110"/>
      <c r="D581" s="110"/>
      <c r="E581" s="111"/>
      <c r="F581" s="111"/>
      <c r="G581" s="111"/>
      <c r="H581" s="111"/>
      <c r="I581" s="111"/>
      <c r="J581" s="111"/>
      <c r="K581" s="111"/>
    </row>
    <row r="582" spans="2:11">
      <c r="B582" s="110"/>
      <c r="C582" s="110"/>
      <c r="D582" s="110"/>
      <c r="E582" s="111"/>
      <c r="F582" s="111"/>
      <c r="G582" s="111"/>
      <c r="H582" s="111"/>
      <c r="I582" s="111"/>
      <c r="J582" s="111"/>
      <c r="K582" s="111"/>
    </row>
    <row r="583" spans="2:11">
      <c r="B583" s="110"/>
      <c r="C583" s="110"/>
      <c r="D583" s="110"/>
      <c r="E583" s="111"/>
      <c r="F583" s="111"/>
      <c r="G583" s="111"/>
      <c r="H583" s="111"/>
      <c r="I583" s="111"/>
      <c r="J583" s="111"/>
      <c r="K583" s="111"/>
    </row>
    <row r="584" spans="2:11">
      <c r="B584" s="110"/>
      <c r="C584" s="110"/>
      <c r="D584" s="110"/>
      <c r="E584" s="111"/>
      <c r="F584" s="111"/>
      <c r="G584" s="111"/>
      <c r="H584" s="111"/>
      <c r="I584" s="111"/>
      <c r="J584" s="111"/>
      <c r="K584" s="111"/>
    </row>
    <row r="585" spans="2:11">
      <c r="B585" s="110"/>
      <c r="C585" s="110"/>
      <c r="D585" s="110"/>
      <c r="E585" s="111"/>
      <c r="F585" s="111"/>
      <c r="G585" s="111"/>
      <c r="H585" s="111"/>
      <c r="I585" s="111"/>
      <c r="J585" s="111"/>
      <c r="K585" s="111"/>
    </row>
    <row r="586" spans="2:11">
      <c r="B586" s="110"/>
      <c r="C586" s="110"/>
      <c r="D586" s="110"/>
      <c r="E586" s="111"/>
      <c r="F586" s="111"/>
      <c r="G586" s="111"/>
      <c r="H586" s="111"/>
      <c r="I586" s="111"/>
      <c r="J586" s="111"/>
      <c r="K586" s="111"/>
    </row>
    <row r="587" spans="2:11">
      <c r="B587" s="110"/>
      <c r="C587" s="110"/>
      <c r="D587" s="110"/>
      <c r="E587" s="111"/>
      <c r="F587" s="111"/>
      <c r="G587" s="111"/>
      <c r="H587" s="111"/>
      <c r="I587" s="111"/>
      <c r="J587" s="111"/>
      <c r="K587" s="111"/>
    </row>
    <row r="588" spans="2:11">
      <c r="B588" s="110"/>
      <c r="C588" s="110"/>
      <c r="D588" s="110"/>
      <c r="E588" s="111"/>
      <c r="F588" s="111"/>
      <c r="G588" s="111"/>
      <c r="H588" s="111"/>
      <c r="I588" s="111"/>
      <c r="J588" s="111"/>
      <c r="K588" s="111"/>
    </row>
    <row r="589" spans="2:11">
      <c r="B589" s="110"/>
      <c r="C589" s="110"/>
      <c r="D589" s="110"/>
      <c r="E589" s="111"/>
      <c r="F589" s="111"/>
      <c r="G589" s="111"/>
      <c r="H589" s="111"/>
      <c r="I589" s="111"/>
      <c r="J589" s="111"/>
      <c r="K589" s="111"/>
    </row>
    <row r="590" spans="2:11">
      <c r="B590" s="110"/>
      <c r="C590" s="110"/>
      <c r="D590" s="110"/>
      <c r="E590" s="111"/>
      <c r="F590" s="111"/>
      <c r="G590" s="111"/>
      <c r="H590" s="111"/>
      <c r="I590" s="111"/>
      <c r="J590" s="111"/>
      <c r="K590" s="111"/>
    </row>
    <row r="591" spans="2:11">
      <c r="B591" s="110"/>
      <c r="C591" s="110"/>
      <c r="D591" s="110"/>
      <c r="E591" s="111"/>
      <c r="F591" s="111"/>
      <c r="G591" s="111"/>
      <c r="H591" s="111"/>
      <c r="I591" s="111"/>
      <c r="J591" s="111"/>
      <c r="K591" s="111"/>
    </row>
    <row r="592" spans="2:11">
      <c r="B592" s="110"/>
      <c r="C592" s="110"/>
      <c r="D592" s="110"/>
      <c r="E592" s="111"/>
      <c r="F592" s="111"/>
      <c r="G592" s="111"/>
      <c r="H592" s="111"/>
      <c r="I592" s="111"/>
      <c r="J592" s="111"/>
      <c r="K592" s="111"/>
    </row>
    <row r="593" spans="2:11">
      <c r="B593" s="110"/>
      <c r="C593" s="110"/>
      <c r="D593" s="110"/>
      <c r="E593" s="111"/>
      <c r="F593" s="111"/>
      <c r="G593" s="111"/>
      <c r="H593" s="111"/>
      <c r="I593" s="111"/>
      <c r="J593" s="111"/>
      <c r="K593" s="111"/>
    </row>
    <row r="594" spans="2:11">
      <c r="B594" s="110"/>
      <c r="C594" s="110"/>
      <c r="D594" s="110"/>
      <c r="E594" s="111"/>
      <c r="F594" s="111"/>
      <c r="G594" s="111"/>
      <c r="H594" s="111"/>
      <c r="I594" s="111"/>
      <c r="J594" s="111"/>
      <c r="K594" s="111"/>
    </row>
    <row r="595" spans="2:11">
      <c r="B595" s="110"/>
      <c r="C595" s="110"/>
      <c r="D595" s="110"/>
      <c r="E595" s="111"/>
      <c r="F595" s="111"/>
      <c r="G595" s="111"/>
      <c r="H595" s="111"/>
      <c r="I595" s="111"/>
      <c r="J595" s="111"/>
      <c r="K595" s="111"/>
    </row>
    <row r="596" spans="2:11">
      <c r="B596" s="110"/>
      <c r="C596" s="110"/>
      <c r="D596" s="110"/>
      <c r="E596" s="111"/>
      <c r="F596" s="111"/>
      <c r="G596" s="111"/>
      <c r="H596" s="111"/>
      <c r="I596" s="111"/>
      <c r="J596" s="111"/>
      <c r="K596" s="111"/>
    </row>
    <row r="597" spans="2:11">
      <c r="B597" s="110"/>
      <c r="C597" s="110"/>
      <c r="D597" s="110"/>
      <c r="E597" s="111"/>
      <c r="F597" s="111"/>
      <c r="G597" s="111"/>
      <c r="H597" s="111"/>
      <c r="I597" s="111"/>
      <c r="J597" s="111"/>
      <c r="K597" s="111"/>
    </row>
    <row r="598" spans="2:11">
      <c r="B598" s="110"/>
      <c r="C598" s="110"/>
      <c r="D598" s="110"/>
      <c r="E598" s="111"/>
      <c r="F598" s="111"/>
      <c r="G598" s="111"/>
      <c r="H598" s="111"/>
      <c r="I598" s="111"/>
      <c r="J598" s="111"/>
      <c r="K598" s="111"/>
    </row>
    <row r="599" spans="2:11">
      <c r="B599" s="110"/>
      <c r="C599" s="110"/>
      <c r="D599" s="110"/>
      <c r="E599" s="111"/>
      <c r="F599" s="111"/>
      <c r="G599" s="111"/>
      <c r="H599" s="111"/>
      <c r="I599" s="111"/>
      <c r="J599" s="111"/>
      <c r="K599" s="111"/>
    </row>
    <row r="600" spans="2:11">
      <c r="B600" s="110"/>
      <c r="C600" s="110"/>
      <c r="D600" s="110"/>
      <c r="E600" s="111"/>
      <c r="F600" s="111"/>
      <c r="G600" s="111"/>
      <c r="H600" s="111"/>
      <c r="I600" s="111"/>
      <c r="J600" s="111"/>
      <c r="K600" s="111"/>
    </row>
    <row r="601" spans="2:11">
      <c r="B601" s="110"/>
      <c r="C601" s="110"/>
      <c r="D601" s="110"/>
      <c r="E601" s="111"/>
      <c r="F601" s="111"/>
      <c r="G601" s="111"/>
      <c r="H601" s="111"/>
      <c r="I601" s="111"/>
      <c r="J601" s="111"/>
      <c r="K601" s="111"/>
    </row>
    <row r="602" spans="2:11">
      <c r="B602" s="110"/>
      <c r="C602" s="110"/>
      <c r="D602" s="110"/>
      <c r="E602" s="111"/>
      <c r="F602" s="111"/>
      <c r="G602" s="111"/>
      <c r="H602" s="111"/>
      <c r="I602" s="111"/>
      <c r="J602" s="111"/>
      <c r="K602" s="111"/>
    </row>
    <row r="603" spans="2:11">
      <c r="B603" s="110"/>
      <c r="C603" s="110"/>
      <c r="D603" s="110"/>
      <c r="E603" s="111"/>
      <c r="F603" s="111"/>
      <c r="G603" s="111"/>
      <c r="H603" s="111"/>
      <c r="I603" s="111"/>
      <c r="J603" s="111"/>
      <c r="K603" s="111"/>
    </row>
    <row r="604" spans="2:11">
      <c r="B604" s="110"/>
      <c r="C604" s="110"/>
      <c r="D604" s="110"/>
      <c r="E604" s="111"/>
      <c r="F604" s="111"/>
      <c r="G604" s="111"/>
      <c r="H604" s="111"/>
      <c r="I604" s="111"/>
      <c r="J604" s="111"/>
      <c r="K604" s="111"/>
    </row>
    <row r="605" spans="2:11">
      <c r="B605" s="110"/>
      <c r="C605" s="110"/>
      <c r="D605" s="110"/>
      <c r="E605" s="111"/>
      <c r="F605" s="111"/>
      <c r="G605" s="111"/>
      <c r="H605" s="111"/>
      <c r="I605" s="111"/>
      <c r="J605" s="111"/>
      <c r="K605" s="111"/>
    </row>
    <row r="606" spans="2:11">
      <c r="B606" s="110"/>
      <c r="C606" s="110"/>
      <c r="D606" s="110"/>
      <c r="E606" s="111"/>
      <c r="F606" s="111"/>
      <c r="G606" s="111"/>
      <c r="H606" s="111"/>
      <c r="I606" s="111"/>
      <c r="J606" s="111"/>
      <c r="K606" s="111"/>
    </row>
    <row r="607" spans="2:11">
      <c r="B607" s="110"/>
      <c r="C607" s="110"/>
      <c r="D607" s="110"/>
      <c r="E607" s="111"/>
      <c r="F607" s="111"/>
      <c r="G607" s="111"/>
      <c r="H607" s="111"/>
      <c r="I607" s="111"/>
      <c r="J607" s="111"/>
      <c r="K607" s="111"/>
    </row>
    <row r="608" spans="2:11">
      <c r="B608" s="110"/>
      <c r="C608" s="110"/>
      <c r="D608" s="110"/>
      <c r="E608" s="111"/>
      <c r="F608" s="111"/>
      <c r="G608" s="111"/>
      <c r="H608" s="111"/>
      <c r="I608" s="111"/>
      <c r="J608" s="111"/>
      <c r="K608" s="111"/>
    </row>
    <row r="609" spans="2:11">
      <c r="B609" s="110"/>
      <c r="C609" s="110"/>
      <c r="D609" s="110"/>
      <c r="E609" s="111"/>
      <c r="F609" s="111"/>
      <c r="G609" s="111"/>
      <c r="H609" s="111"/>
      <c r="I609" s="111"/>
      <c r="J609" s="111"/>
      <c r="K609" s="111"/>
    </row>
    <row r="610" spans="2:11">
      <c r="B610" s="110"/>
      <c r="C610" s="110"/>
      <c r="D610" s="110"/>
      <c r="E610" s="111"/>
      <c r="F610" s="111"/>
      <c r="G610" s="111"/>
      <c r="H610" s="111"/>
      <c r="I610" s="111"/>
      <c r="J610" s="111"/>
      <c r="K610" s="111"/>
    </row>
    <row r="611" spans="2:11">
      <c r="B611" s="110"/>
      <c r="C611" s="110"/>
      <c r="D611" s="110"/>
      <c r="E611" s="111"/>
      <c r="F611" s="111"/>
      <c r="G611" s="111"/>
      <c r="H611" s="111"/>
      <c r="I611" s="111"/>
      <c r="J611" s="111"/>
      <c r="K611" s="111"/>
    </row>
    <row r="612" spans="2:11">
      <c r="B612" s="110"/>
      <c r="C612" s="110"/>
      <c r="D612" s="110"/>
      <c r="E612" s="111"/>
      <c r="F612" s="111"/>
      <c r="G612" s="111"/>
      <c r="H612" s="111"/>
      <c r="I612" s="111"/>
      <c r="J612" s="111"/>
      <c r="K612" s="111"/>
    </row>
    <row r="613" spans="2:11">
      <c r="B613" s="110"/>
      <c r="C613" s="110"/>
      <c r="D613" s="110"/>
      <c r="E613" s="111"/>
      <c r="F613" s="111"/>
      <c r="G613" s="111"/>
      <c r="H613" s="111"/>
      <c r="I613" s="111"/>
      <c r="J613" s="111"/>
      <c r="K613" s="111"/>
    </row>
    <row r="614" spans="2:11">
      <c r="B614" s="110"/>
      <c r="C614" s="110"/>
      <c r="D614" s="110"/>
      <c r="E614" s="111"/>
      <c r="F614" s="111"/>
      <c r="G614" s="111"/>
      <c r="H614" s="111"/>
      <c r="I614" s="111"/>
      <c r="J614" s="111"/>
      <c r="K614" s="111"/>
    </row>
    <row r="615" spans="2:11">
      <c r="B615" s="110"/>
      <c r="C615" s="110"/>
      <c r="D615" s="110"/>
      <c r="E615" s="111"/>
      <c r="F615" s="111"/>
      <c r="G615" s="111"/>
      <c r="H615" s="111"/>
      <c r="I615" s="111"/>
      <c r="J615" s="111"/>
      <c r="K615" s="111"/>
    </row>
    <row r="616" spans="2:11">
      <c r="B616" s="110"/>
      <c r="C616" s="110"/>
      <c r="D616" s="110"/>
      <c r="E616" s="111"/>
      <c r="F616" s="111"/>
      <c r="G616" s="111"/>
      <c r="H616" s="111"/>
      <c r="I616" s="111"/>
      <c r="J616" s="111"/>
      <c r="K616" s="111"/>
    </row>
    <row r="617" spans="2:11">
      <c r="B617" s="110"/>
      <c r="C617" s="110"/>
      <c r="D617" s="110"/>
      <c r="E617" s="111"/>
      <c r="F617" s="111"/>
      <c r="G617" s="111"/>
      <c r="H617" s="111"/>
      <c r="I617" s="111"/>
      <c r="J617" s="111"/>
      <c r="K617" s="111"/>
    </row>
    <row r="618" spans="2:11">
      <c r="B618" s="110"/>
      <c r="C618" s="110"/>
      <c r="D618" s="110"/>
      <c r="E618" s="111"/>
      <c r="F618" s="111"/>
      <c r="G618" s="111"/>
      <c r="H618" s="111"/>
      <c r="I618" s="111"/>
      <c r="J618" s="111"/>
      <c r="K618" s="111"/>
    </row>
    <row r="619" spans="2:11">
      <c r="B619" s="110"/>
      <c r="C619" s="110"/>
      <c r="D619" s="110"/>
      <c r="E619" s="111"/>
      <c r="F619" s="111"/>
      <c r="G619" s="111"/>
      <c r="H619" s="111"/>
      <c r="I619" s="111"/>
      <c r="J619" s="111"/>
      <c r="K619" s="111"/>
    </row>
    <row r="620" spans="2:11">
      <c r="B620" s="110"/>
      <c r="C620" s="110"/>
      <c r="D620" s="110"/>
      <c r="E620" s="111"/>
      <c r="F620" s="111"/>
      <c r="G620" s="111"/>
      <c r="H620" s="111"/>
      <c r="I620" s="111"/>
      <c r="J620" s="111"/>
      <c r="K620" s="111"/>
    </row>
    <row r="621" spans="2:11">
      <c r="B621" s="110"/>
      <c r="C621" s="110"/>
      <c r="D621" s="110"/>
      <c r="E621" s="111"/>
      <c r="F621" s="111"/>
      <c r="G621" s="111"/>
      <c r="H621" s="111"/>
      <c r="I621" s="111"/>
      <c r="J621" s="111"/>
      <c r="K621" s="111"/>
    </row>
    <row r="622" spans="2:11">
      <c r="B622" s="110"/>
      <c r="C622" s="110"/>
      <c r="D622" s="110"/>
      <c r="E622" s="111"/>
      <c r="F622" s="111"/>
      <c r="G622" s="111"/>
      <c r="H622" s="111"/>
      <c r="I622" s="111"/>
      <c r="J622" s="111"/>
      <c r="K622" s="111"/>
    </row>
    <row r="623" spans="2:11">
      <c r="B623" s="110"/>
      <c r="C623" s="110"/>
      <c r="D623" s="110"/>
      <c r="E623" s="111"/>
      <c r="F623" s="111"/>
      <c r="G623" s="111"/>
      <c r="H623" s="111"/>
      <c r="I623" s="111"/>
      <c r="J623" s="111"/>
      <c r="K623" s="111"/>
    </row>
    <row r="624" spans="2:11">
      <c r="B624" s="110"/>
      <c r="C624" s="110"/>
      <c r="D624" s="110"/>
      <c r="E624" s="111"/>
      <c r="F624" s="111"/>
      <c r="G624" s="111"/>
      <c r="H624" s="111"/>
      <c r="I624" s="111"/>
      <c r="J624" s="111"/>
      <c r="K624" s="111"/>
    </row>
    <row r="625" spans="2:11">
      <c r="B625" s="110"/>
      <c r="C625" s="110"/>
      <c r="D625" s="110"/>
      <c r="E625" s="111"/>
      <c r="F625" s="111"/>
      <c r="G625" s="111"/>
      <c r="H625" s="111"/>
      <c r="I625" s="111"/>
      <c r="J625" s="111"/>
      <c r="K625" s="111"/>
    </row>
    <row r="626" spans="2:11">
      <c r="B626" s="110"/>
      <c r="C626" s="110"/>
      <c r="D626" s="110"/>
      <c r="E626" s="111"/>
      <c r="F626" s="111"/>
      <c r="G626" s="111"/>
      <c r="H626" s="111"/>
      <c r="I626" s="111"/>
      <c r="J626" s="111"/>
      <c r="K626" s="111"/>
    </row>
    <row r="627" spans="2:11">
      <c r="B627" s="110"/>
      <c r="C627" s="110"/>
      <c r="D627" s="110"/>
      <c r="E627" s="111"/>
      <c r="F627" s="111"/>
      <c r="G627" s="111"/>
      <c r="H627" s="111"/>
      <c r="I627" s="111"/>
      <c r="J627" s="111"/>
      <c r="K627" s="111"/>
    </row>
    <row r="628" spans="2:11">
      <c r="B628" s="110"/>
      <c r="C628" s="110"/>
      <c r="D628" s="110"/>
      <c r="E628" s="111"/>
      <c r="F628" s="111"/>
      <c r="G628" s="111"/>
      <c r="H628" s="111"/>
      <c r="I628" s="111"/>
      <c r="J628" s="111"/>
      <c r="K628" s="111"/>
    </row>
    <row r="629" spans="2:11">
      <c r="B629" s="110"/>
      <c r="C629" s="110"/>
      <c r="D629" s="110"/>
      <c r="E629" s="111"/>
      <c r="F629" s="111"/>
      <c r="G629" s="111"/>
      <c r="H629" s="111"/>
      <c r="I629" s="111"/>
      <c r="J629" s="111"/>
      <c r="K629" s="111"/>
    </row>
    <row r="630" spans="2:11">
      <c r="B630" s="110"/>
      <c r="C630" s="110"/>
      <c r="D630" s="110"/>
      <c r="E630" s="111"/>
      <c r="F630" s="111"/>
      <c r="G630" s="111"/>
      <c r="H630" s="111"/>
      <c r="I630" s="111"/>
      <c r="J630" s="111"/>
      <c r="K630" s="111"/>
    </row>
    <row r="631" spans="2:11">
      <c r="B631" s="110"/>
      <c r="C631" s="110"/>
      <c r="D631" s="110"/>
      <c r="E631" s="111"/>
      <c r="F631" s="111"/>
      <c r="G631" s="111"/>
      <c r="H631" s="111"/>
      <c r="I631" s="111"/>
      <c r="J631" s="111"/>
      <c r="K631" s="111"/>
    </row>
    <row r="632" spans="2:11">
      <c r="B632" s="110"/>
      <c r="C632" s="110"/>
      <c r="D632" s="110"/>
      <c r="E632" s="111"/>
      <c r="F632" s="111"/>
      <c r="G632" s="111"/>
      <c r="H632" s="111"/>
      <c r="I632" s="111"/>
      <c r="J632" s="111"/>
      <c r="K632" s="111"/>
    </row>
    <row r="633" spans="2:11">
      <c r="B633" s="110"/>
      <c r="C633" s="110"/>
      <c r="D633" s="110"/>
      <c r="E633" s="111"/>
      <c r="F633" s="111"/>
      <c r="G633" s="111"/>
      <c r="H633" s="111"/>
      <c r="I633" s="111"/>
      <c r="J633" s="111"/>
      <c r="K633" s="111"/>
    </row>
    <row r="634" spans="2:11">
      <c r="B634" s="110"/>
      <c r="C634" s="110"/>
      <c r="D634" s="110"/>
      <c r="E634" s="111"/>
      <c r="F634" s="111"/>
      <c r="G634" s="111"/>
      <c r="H634" s="111"/>
      <c r="I634" s="111"/>
      <c r="J634" s="111"/>
      <c r="K634" s="111"/>
    </row>
    <row r="635" spans="2:11">
      <c r="B635" s="110"/>
      <c r="C635" s="110"/>
      <c r="D635" s="110"/>
      <c r="E635" s="111"/>
      <c r="F635" s="111"/>
      <c r="G635" s="111"/>
      <c r="H635" s="111"/>
      <c r="I635" s="111"/>
      <c r="J635" s="111"/>
      <c r="K635" s="111"/>
    </row>
    <row r="636" spans="2:11">
      <c r="B636" s="110"/>
      <c r="C636" s="110"/>
      <c r="D636" s="110"/>
      <c r="E636" s="111"/>
      <c r="F636" s="111"/>
      <c r="G636" s="111"/>
      <c r="H636" s="111"/>
      <c r="I636" s="111"/>
      <c r="J636" s="111"/>
      <c r="K636" s="111"/>
    </row>
    <row r="637" spans="2:11">
      <c r="B637" s="110"/>
      <c r="C637" s="110"/>
      <c r="D637" s="110"/>
      <c r="E637" s="111"/>
      <c r="F637" s="111"/>
      <c r="G637" s="111"/>
      <c r="H637" s="111"/>
      <c r="I637" s="111"/>
      <c r="J637" s="111"/>
      <c r="K637" s="111"/>
    </row>
    <row r="638" spans="2:11">
      <c r="B638" s="110"/>
      <c r="C638" s="110"/>
      <c r="D638" s="110"/>
      <c r="E638" s="111"/>
      <c r="F638" s="111"/>
      <c r="G638" s="111"/>
      <c r="H638" s="111"/>
      <c r="I638" s="111"/>
      <c r="J638" s="111"/>
      <c r="K638" s="111"/>
    </row>
    <row r="639" spans="2:11">
      <c r="B639" s="110"/>
      <c r="C639" s="110"/>
      <c r="D639" s="110"/>
      <c r="E639" s="111"/>
      <c r="F639" s="111"/>
      <c r="G639" s="111"/>
      <c r="H639" s="111"/>
      <c r="I639" s="111"/>
      <c r="J639" s="111"/>
      <c r="K639" s="111"/>
    </row>
    <row r="640" spans="2:11">
      <c r="B640" s="110"/>
      <c r="C640" s="110"/>
      <c r="D640" s="110"/>
      <c r="E640" s="111"/>
      <c r="F640" s="111"/>
      <c r="G640" s="111"/>
      <c r="H640" s="111"/>
      <c r="I640" s="111"/>
      <c r="J640" s="111"/>
      <c r="K640" s="111"/>
    </row>
    <row r="641" spans="2:11">
      <c r="B641" s="110"/>
      <c r="C641" s="110"/>
      <c r="D641" s="110"/>
      <c r="E641" s="111"/>
      <c r="F641" s="111"/>
      <c r="G641" s="111"/>
      <c r="H641" s="111"/>
      <c r="I641" s="111"/>
      <c r="J641" s="111"/>
      <c r="K641" s="111"/>
    </row>
    <row r="642" spans="2:11">
      <c r="B642" s="110"/>
      <c r="C642" s="110"/>
      <c r="D642" s="110"/>
      <c r="E642" s="111"/>
      <c r="F642" s="111"/>
      <c r="G642" s="111"/>
      <c r="H642" s="111"/>
      <c r="I642" s="111"/>
      <c r="J642" s="111"/>
      <c r="K642" s="111"/>
    </row>
    <row r="643" spans="2:11">
      <c r="B643" s="110"/>
      <c r="C643" s="110"/>
      <c r="D643" s="110"/>
      <c r="E643" s="111"/>
      <c r="F643" s="111"/>
      <c r="G643" s="111"/>
      <c r="H643" s="111"/>
      <c r="I643" s="111"/>
      <c r="J643" s="111"/>
      <c r="K643" s="111"/>
    </row>
    <row r="644" spans="2:11">
      <c r="B644" s="110"/>
      <c r="C644" s="110"/>
      <c r="D644" s="110"/>
      <c r="E644" s="111"/>
      <c r="F644" s="111"/>
      <c r="G644" s="111"/>
      <c r="H644" s="111"/>
      <c r="I644" s="111"/>
      <c r="J644" s="111"/>
      <c r="K644" s="111"/>
    </row>
    <row r="645" spans="2:11">
      <c r="B645" s="110"/>
      <c r="C645" s="110"/>
      <c r="D645" s="110"/>
      <c r="E645" s="111"/>
      <c r="F645" s="111"/>
      <c r="G645" s="111"/>
      <c r="H645" s="111"/>
      <c r="I645" s="111"/>
      <c r="J645" s="111"/>
      <c r="K645" s="111"/>
    </row>
    <row r="646" spans="2:11">
      <c r="B646" s="110"/>
      <c r="C646" s="110"/>
      <c r="D646" s="110"/>
      <c r="E646" s="111"/>
      <c r="F646" s="111"/>
      <c r="G646" s="111"/>
      <c r="H646" s="111"/>
      <c r="I646" s="111"/>
      <c r="J646" s="111"/>
      <c r="K646" s="111"/>
    </row>
    <row r="647" spans="2:11">
      <c r="B647" s="110"/>
      <c r="C647" s="110"/>
      <c r="D647" s="110"/>
      <c r="E647" s="111"/>
      <c r="F647" s="111"/>
      <c r="G647" s="111"/>
      <c r="H647" s="111"/>
      <c r="I647" s="111"/>
      <c r="J647" s="111"/>
      <c r="K647" s="111"/>
    </row>
    <row r="648" spans="2:11">
      <c r="B648" s="110"/>
      <c r="C648" s="110"/>
      <c r="D648" s="110"/>
      <c r="E648" s="111"/>
      <c r="F648" s="111"/>
      <c r="G648" s="111"/>
      <c r="H648" s="111"/>
      <c r="I648" s="111"/>
      <c r="J648" s="111"/>
      <c r="K648" s="111"/>
    </row>
    <row r="649" spans="2:11">
      <c r="B649" s="110"/>
      <c r="C649" s="110"/>
      <c r="D649" s="110"/>
      <c r="E649" s="111"/>
      <c r="F649" s="111"/>
      <c r="G649" s="111"/>
      <c r="H649" s="111"/>
      <c r="I649" s="111"/>
      <c r="J649" s="111"/>
      <c r="K649" s="111"/>
    </row>
    <row r="650" spans="2:11">
      <c r="B650" s="110"/>
      <c r="C650" s="110"/>
      <c r="D650" s="110"/>
      <c r="E650" s="111"/>
      <c r="F650" s="111"/>
      <c r="G650" s="111"/>
      <c r="H650" s="111"/>
      <c r="I650" s="111"/>
      <c r="J650" s="111"/>
      <c r="K650" s="111"/>
    </row>
    <row r="651" spans="2:11">
      <c r="B651" s="110"/>
      <c r="C651" s="110"/>
      <c r="D651" s="110"/>
      <c r="E651" s="111"/>
      <c r="F651" s="111"/>
      <c r="G651" s="111"/>
      <c r="H651" s="111"/>
      <c r="I651" s="111"/>
      <c r="J651" s="111"/>
      <c r="K651" s="111"/>
    </row>
    <row r="652" spans="2:11">
      <c r="B652" s="110"/>
      <c r="C652" s="110"/>
      <c r="D652" s="110"/>
      <c r="E652" s="111"/>
      <c r="F652" s="111"/>
      <c r="G652" s="111"/>
      <c r="H652" s="111"/>
      <c r="I652" s="111"/>
      <c r="J652" s="111"/>
      <c r="K652" s="111"/>
    </row>
    <row r="653" spans="2:11">
      <c r="B653" s="110"/>
      <c r="C653" s="110"/>
      <c r="D653" s="110"/>
      <c r="E653" s="111"/>
      <c r="F653" s="111"/>
      <c r="G653" s="111"/>
      <c r="H653" s="111"/>
      <c r="I653" s="111"/>
      <c r="J653" s="111"/>
      <c r="K653" s="111"/>
    </row>
    <row r="654" spans="2:11">
      <c r="B654" s="110"/>
      <c r="C654" s="110"/>
      <c r="D654" s="110"/>
      <c r="E654" s="111"/>
      <c r="F654" s="111"/>
      <c r="G654" s="111"/>
      <c r="H654" s="111"/>
      <c r="I654" s="111"/>
      <c r="J654" s="111"/>
      <c r="K654" s="111"/>
    </row>
    <row r="655" spans="2:11">
      <c r="B655" s="110"/>
      <c r="C655" s="110"/>
      <c r="D655" s="110"/>
      <c r="E655" s="111"/>
      <c r="F655" s="111"/>
      <c r="G655" s="111"/>
      <c r="H655" s="111"/>
      <c r="I655" s="111"/>
      <c r="J655" s="111"/>
      <c r="K655" s="111"/>
    </row>
    <row r="656" spans="2:11">
      <c r="B656" s="110"/>
      <c r="C656" s="110"/>
      <c r="D656" s="110"/>
      <c r="E656" s="111"/>
      <c r="F656" s="111"/>
      <c r="G656" s="111"/>
      <c r="H656" s="111"/>
      <c r="I656" s="111"/>
      <c r="J656" s="111"/>
      <c r="K656" s="111"/>
    </row>
    <row r="657" spans="2:11">
      <c r="B657" s="110"/>
      <c r="C657" s="110"/>
      <c r="D657" s="110"/>
      <c r="E657" s="111"/>
      <c r="F657" s="111"/>
      <c r="G657" s="111"/>
      <c r="H657" s="111"/>
      <c r="I657" s="111"/>
      <c r="J657" s="111"/>
      <c r="K657" s="111"/>
    </row>
    <row r="658" spans="2:11">
      <c r="B658" s="110"/>
      <c r="C658" s="110"/>
      <c r="D658" s="110"/>
      <c r="E658" s="111"/>
      <c r="F658" s="111"/>
      <c r="G658" s="111"/>
      <c r="H658" s="111"/>
      <c r="I658" s="111"/>
      <c r="J658" s="111"/>
      <c r="K658" s="111"/>
    </row>
    <row r="659" spans="2:11">
      <c r="B659" s="110"/>
      <c r="C659" s="110"/>
      <c r="D659" s="110"/>
      <c r="E659" s="111"/>
      <c r="F659" s="111"/>
      <c r="G659" s="111"/>
      <c r="H659" s="111"/>
      <c r="I659" s="111"/>
      <c r="J659" s="111"/>
      <c r="K659" s="111"/>
    </row>
    <row r="660" spans="2:11">
      <c r="B660" s="110"/>
      <c r="C660" s="110"/>
      <c r="D660" s="110"/>
      <c r="E660" s="111"/>
      <c r="F660" s="111"/>
      <c r="G660" s="111"/>
      <c r="H660" s="111"/>
      <c r="I660" s="111"/>
      <c r="J660" s="111"/>
      <c r="K660" s="111"/>
    </row>
    <row r="661" spans="2:11">
      <c r="B661" s="110"/>
      <c r="C661" s="110"/>
      <c r="D661" s="110"/>
      <c r="E661" s="111"/>
      <c r="F661" s="111"/>
      <c r="G661" s="111"/>
      <c r="H661" s="111"/>
      <c r="I661" s="111"/>
      <c r="J661" s="111"/>
      <c r="K661" s="111"/>
    </row>
    <row r="662" spans="2:11">
      <c r="B662" s="110"/>
      <c r="C662" s="110"/>
      <c r="D662" s="110"/>
      <c r="E662" s="111"/>
      <c r="F662" s="111"/>
      <c r="G662" s="111"/>
      <c r="H662" s="111"/>
      <c r="I662" s="111"/>
      <c r="J662" s="111"/>
      <c r="K662" s="111"/>
    </row>
    <row r="663" spans="2:11">
      <c r="B663" s="110"/>
      <c r="C663" s="110"/>
      <c r="D663" s="110"/>
      <c r="E663" s="111"/>
      <c r="F663" s="111"/>
      <c r="G663" s="111"/>
      <c r="H663" s="111"/>
      <c r="I663" s="111"/>
      <c r="J663" s="111"/>
      <c r="K663" s="111"/>
    </row>
    <row r="664" spans="2:11">
      <c r="B664" s="110"/>
      <c r="C664" s="110"/>
      <c r="D664" s="110"/>
      <c r="E664" s="111"/>
      <c r="F664" s="111"/>
      <c r="G664" s="111"/>
      <c r="H664" s="111"/>
      <c r="I664" s="111"/>
      <c r="J664" s="111"/>
      <c r="K664" s="111"/>
    </row>
    <row r="665" spans="2:11">
      <c r="B665" s="110"/>
      <c r="C665" s="110"/>
      <c r="D665" s="110"/>
      <c r="E665" s="111"/>
      <c r="F665" s="111"/>
      <c r="G665" s="111"/>
      <c r="H665" s="111"/>
      <c r="I665" s="111"/>
      <c r="J665" s="111"/>
      <c r="K665" s="111"/>
    </row>
    <row r="666" spans="2:11">
      <c r="B666" s="110"/>
      <c r="C666" s="110"/>
      <c r="D666" s="110"/>
      <c r="E666" s="111"/>
      <c r="F666" s="111"/>
      <c r="G666" s="111"/>
      <c r="H666" s="111"/>
      <c r="I666" s="111"/>
      <c r="J666" s="111"/>
      <c r="K666" s="111"/>
    </row>
    <row r="667" spans="2:11">
      <c r="B667" s="110"/>
      <c r="C667" s="110"/>
      <c r="D667" s="110"/>
      <c r="E667" s="111"/>
      <c r="F667" s="111"/>
      <c r="G667" s="111"/>
      <c r="H667" s="111"/>
      <c r="I667" s="111"/>
      <c r="J667" s="111"/>
      <c r="K667" s="111"/>
    </row>
    <row r="668" spans="2:11">
      <c r="B668" s="110"/>
      <c r="C668" s="110"/>
      <c r="D668" s="110"/>
      <c r="E668" s="111"/>
      <c r="F668" s="111"/>
      <c r="G668" s="111"/>
      <c r="H668" s="111"/>
      <c r="I668" s="111"/>
      <c r="J668" s="111"/>
      <c r="K668" s="111"/>
    </row>
    <row r="669" spans="2:11">
      <c r="B669" s="110"/>
      <c r="C669" s="110"/>
      <c r="D669" s="110"/>
      <c r="E669" s="111"/>
      <c r="F669" s="111"/>
      <c r="G669" s="111"/>
      <c r="H669" s="111"/>
      <c r="I669" s="111"/>
      <c r="J669" s="111"/>
      <c r="K669" s="111"/>
    </row>
    <row r="670" spans="2:11">
      <c r="B670" s="110"/>
      <c r="C670" s="110"/>
      <c r="D670" s="110"/>
      <c r="E670" s="111"/>
      <c r="F670" s="111"/>
      <c r="G670" s="111"/>
      <c r="H670" s="111"/>
      <c r="I670" s="111"/>
      <c r="J670" s="111"/>
      <c r="K670" s="111"/>
    </row>
    <row r="671" spans="2:11">
      <c r="B671" s="110"/>
      <c r="C671" s="110"/>
      <c r="D671" s="110"/>
      <c r="E671" s="111"/>
      <c r="F671" s="111"/>
      <c r="G671" s="111"/>
      <c r="H671" s="111"/>
      <c r="I671" s="111"/>
      <c r="J671" s="111"/>
      <c r="K671" s="111"/>
    </row>
    <row r="672" spans="2:11">
      <c r="B672" s="110"/>
      <c r="C672" s="110"/>
      <c r="D672" s="110"/>
      <c r="E672" s="111"/>
      <c r="F672" s="111"/>
      <c r="G672" s="111"/>
      <c r="H672" s="111"/>
      <c r="I672" s="111"/>
      <c r="J672" s="111"/>
      <c r="K672" s="111"/>
    </row>
    <row r="673" spans="2:11">
      <c r="B673" s="110"/>
      <c r="C673" s="110"/>
      <c r="D673" s="110"/>
      <c r="E673" s="111"/>
      <c r="F673" s="111"/>
      <c r="G673" s="111"/>
      <c r="H673" s="111"/>
      <c r="I673" s="111"/>
      <c r="J673" s="111"/>
      <c r="K673" s="111"/>
    </row>
    <row r="674" spans="2:11">
      <c r="B674" s="110"/>
      <c r="C674" s="110"/>
      <c r="D674" s="110"/>
      <c r="E674" s="111"/>
      <c r="F674" s="111"/>
      <c r="G674" s="111"/>
      <c r="H674" s="111"/>
      <c r="I674" s="111"/>
      <c r="J674" s="111"/>
      <c r="K674" s="111"/>
    </row>
    <row r="675" spans="2:11">
      <c r="B675" s="110"/>
      <c r="C675" s="110"/>
      <c r="D675" s="110"/>
      <c r="E675" s="111"/>
      <c r="F675" s="111"/>
      <c r="G675" s="111"/>
      <c r="H675" s="111"/>
      <c r="I675" s="111"/>
      <c r="J675" s="111"/>
      <c r="K675" s="111"/>
    </row>
    <row r="676" spans="2:11">
      <c r="B676" s="110"/>
      <c r="C676" s="110"/>
      <c r="D676" s="110"/>
      <c r="E676" s="111"/>
      <c r="F676" s="111"/>
      <c r="G676" s="111"/>
      <c r="H676" s="111"/>
      <c r="I676" s="111"/>
      <c r="J676" s="111"/>
      <c r="K676" s="111"/>
    </row>
    <row r="677" spans="2:11">
      <c r="B677" s="110"/>
      <c r="C677" s="110"/>
      <c r="D677" s="110"/>
      <c r="E677" s="111"/>
      <c r="F677" s="111"/>
      <c r="G677" s="111"/>
      <c r="H677" s="111"/>
      <c r="I677" s="111"/>
      <c r="J677" s="111"/>
      <c r="K677" s="111"/>
    </row>
    <row r="678" spans="2:11">
      <c r="B678" s="110"/>
      <c r="C678" s="110"/>
      <c r="D678" s="110"/>
      <c r="E678" s="111"/>
      <c r="F678" s="111"/>
      <c r="G678" s="111"/>
      <c r="H678" s="111"/>
      <c r="I678" s="111"/>
      <c r="J678" s="111"/>
      <c r="K678" s="111"/>
    </row>
    <row r="679" spans="2:11">
      <c r="B679" s="110"/>
      <c r="C679" s="110"/>
      <c r="D679" s="110"/>
      <c r="E679" s="111"/>
      <c r="F679" s="111"/>
      <c r="G679" s="111"/>
      <c r="H679" s="111"/>
      <c r="I679" s="111"/>
      <c r="J679" s="111"/>
      <c r="K679" s="111"/>
    </row>
    <row r="680" spans="2:11">
      <c r="B680" s="110"/>
      <c r="C680" s="110"/>
      <c r="D680" s="110"/>
      <c r="E680" s="111"/>
      <c r="F680" s="111"/>
      <c r="G680" s="111"/>
      <c r="H680" s="111"/>
      <c r="I680" s="111"/>
      <c r="J680" s="111"/>
      <c r="K680" s="111"/>
    </row>
    <row r="681" spans="2:11">
      <c r="B681" s="110"/>
      <c r="C681" s="110"/>
      <c r="D681" s="110"/>
      <c r="E681" s="111"/>
      <c r="F681" s="111"/>
      <c r="G681" s="111"/>
      <c r="H681" s="111"/>
      <c r="I681" s="111"/>
      <c r="J681" s="111"/>
      <c r="K681" s="111"/>
    </row>
    <row r="682" spans="2:11">
      <c r="B682" s="110"/>
      <c r="C682" s="110"/>
      <c r="D682" s="110"/>
      <c r="E682" s="111"/>
      <c r="F682" s="111"/>
      <c r="G682" s="111"/>
      <c r="H682" s="111"/>
      <c r="I682" s="111"/>
      <c r="J682" s="111"/>
      <c r="K682" s="111"/>
    </row>
    <row r="683" spans="2:11">
      <c r="B683" s="110"/>
      <c r="C683" s="110"/>
      <c r="D683" s="110"/>
      <c r="E683" s="111"/>
      <c r="F683" s="111"/>
      <c r="G683" s="111"/>
      <c r="H683" s="111"/>
      <c r="I683" s="111"/>
      <c r="J683" s="111"/>
      <c r="K683" s="111"/>
    </row>
    <row r="684" spans="2:11">
      <c r="B684" s="110"/>
      <c r="C684" s="110"/>
      <c r="D684" s="110"/>
      <c r="E684" s="111"/>
      <c r="F684" s="111"/>
      <c r="G684" s="111"/>
      <c r="H684" s="111"/>
      <c r="I684" s="111"/>
      <c r="J684" s="111"/>
      <c r="K684" s="111"/>
    </row>
    <row r="685" spans="2:11">
      <c r="B685" s="110"/>
      <c r="C685" s="110"/>
      <c r="D685" s="110"/>
      <c r="E685" s="111"/>
      <c r="F685" s="111"/>
      <c r="G685" s="111"/>
      <c r="H685" s="111"/>
      <c r="I685" s="111"/>
      <c r="J685" s="111"/>
      <c r="K685" s="111"/>
    </row>
    <row r="686" spans="2:11">
      <c r="B686" s="110"/>
      <c r="C686" s="110"/>
      <c r="D686" s="110"/>
      <c r="E686" s="111"/>
      <c r="F686" s="111"/>
      <c r="G686" s="111"/>
      <c r="H686" s="111"/>
      <c r="I686" s="111"/>
      <c r="J686" s="111"/>
      <c r="K686" s="111"/>
    </row>
    <row r="687" spans="2:11">
      <c r="B687" s="110"/>
      <c r="C687" s="110"/>
      <c r="D687" s="110"/>
      <c r="E687" s="111"/>
      <c r="F687" s="111"/>
      <c r="G687" s="111"/>
      <c r="H687" s="111"/>
      <c r="I687" s="111"/>
      <c r="J687" s="111"/>
      <c r="K687" s="111"/>
    </row>
    <row r="688" spans="2:11">
      <c r="B688" s="110"/>
      <c r="C688" s="110"/>
      <c r="D688" s="110"/>
      <c r="E688" s="111"/>
      <c r="F688" s="111"/>
      <c r="G688" s="111"/>
      <c r="H688" s="111"/>
      <c r="I688" s="111"/>
      <c r="J688" s="111"/>
      <c r="K688" s="111"/>
    </row>
    <row r="689" spans="2:11">
      <c r="B689" s="110"/>
      <c r="C689" s="110"/>
      <c r="D689" s="110"/>
      <c r="E689" s="111"/>
      <c r="F689" s="111"/>
      <c r="G689" s="111"/>
      <c r="H689" s="111"/>
      <c r="I689" s="111"/>
      <c r="J689" s="111"/>
      <c r="K689" s="111"/>
    </row>
    <row r="690" spans="2:11">
      <c r="B690" s="110"/>
      <c r="C690" s="110"/>
      <c r="D690" s="110"/>
      <c r="E690" s="111"/>
      <c r="F690" s="111"/>
      <c r="G690" s="111"/>
      <c r="H690" s="111"/>
      <c r="I690" s="111"/>
      <c r="J690" s="111"/>
      <c r="K690" s="111"/>
    </row>
    <row r="691" spans="2:11">
      <c r="B691" s="110"/>
      <c r="C691" s="110"/>
      <c r="D691" s="110"/>
      <c r="E691" s="111"/>
      <c r="F691" s="111"/>
      <c r="G691" s="111"/>
      <c r="H691" s="111"/>
      <c r="I691" s="111"/>
      <c r="J691" s="111"/>
      <c r="K691" s="111"/>
    </row>
    <row r="692" spans="2:11">
      <c r="B692" s="110"/>
      <c r="C692" s="110"/>
      <c r="D692" s="110"/>
      <c r="E692" s="111"/>
      <c r="F692" s="111"/>
      <c r="G692" s="111"/>
      <c r="H692" s="111"/>
      <c r="I692" s="111"/>
      <c r="J692" s="111"/>
      <c r="K692" s="111"/>
    </row>
    <row r="693" spans="2:11">
      <c r="B693" s="110"/>
      <c r="C693" s="110"/>
      <c r="D693" s="110"/>
      <c r="E693" s="111"/>
      <c r="F693" s="111"/>
      <c r="G693" s="111"/>
      <c r="H693" s="111"/>
      <c r="I693" s="111"/>
      <c r="J693" s="111"/>
      <c r="K693" s="111"/>
    </row>
    <row r="694" spans="2:11">
      <c r="B694" s="110"/>
      <c r="C694" s="110"/>
      <c r="D694" s="110"/>
      <c r="E694" s="111"/>
      <c r="F694" s="111"/>
      <c r="G694" s="111"/>
      <c r="H694" s="111"/>
      <c r="I694" s="111"/>
      <c r="J694" s="111"/>
      <c r="K694" s="111"/>
    </row>
    <row r="695" spans="2:11">
      <c r="B695" s="110"/>
      <c r="C695" s="110"/>
      <c r="D695" s="110"/>
      <c r="E695" s="111"/>
      <c r="F695" s="111"/>
      <c r="G695" s="111"/>
      <c r="H695" s="111"/>
      <c r="I695" s="111"/>
      <c r="J695" s="111"/>
      <c r="K695" s="111"/>
    </row>
    <row r="696" spans="2:11">
      <c r="B696" s="110"/>
      <c r="C696" s="110"/>
      <c r="D696" s="110"/>
      <c r="E696" s="111"/>
      <c r="F696" s="111"/>
      <c r="G696" s="111"/>
      <c r="H696" s="111"/>
      <c r="I696" s="111"/>
      <c r="J696" s="111"/>
      <c r="K696" s="111"/>
    </row>
    <row r="697" spans="2:11">
      <c r="B697" s="110"/>
      <c r="C697" s="110"/>
      <c r="D697" s="110"/>
      <c r="E697" s="111"/>
      <c r="F697" s="111"/>
      <c r="G697" s="111"/>
      <c r="H697" s="111"/>
      <c r="I697" s="111"/>
      <c r="J697" s="111"/>
      <c r="K697" s="111"/>
    </row>
    <row r="698" spans="2:11">
      <c r="B698" s="110"/>
      <c r="C698" s="110"/>
      <c r="D698" s="110"/>
      <c r="E698" s="111"/>
      <c r="F698" s="111"/>
      <c r="G698" s="111"/>
      <c r="H698" s="111"/>
      <c r="I698" s="111"/>
      <c r="J698" s="111"/>
      <c r="K698" s="111"/>
    </row>
    <row r="699" spans="2:11">
      <c r="B699" s="110"/>
      <c r="C699" s="110"/>
      <c r="D699" s="110"/>
      <c r="E699" s="111"/>
      <c r="F699" s="111"/>
      <c r="G699" s="111"/>
      <c r="H699" s="111"/>
      <c r="I699" s="111"/>
      <c r="J699" s="111"/>
      <c r="K699" s="111"/>
    </row>
    <row r="700" spans="2:11">
      <c r="B700" s="110"/>
      <c r="C700" s="110"/>
      <c r="D700" s="110"/>
      <c r="E700" s="111"/>
      <c r="F700" s="111"/>
      <c r="G700" s="111"/>
      <c r="H700" s="111"/>
      <c r="I700" s="111"/>
      <c r="J700" s="111"/>
      <c r="K700" s="111"/>
    </row>
    <row r="701" spans="2:11">
      <c r="B701" s="110"/>
      <c r="C701" s="110"/>
      <c r="D701" s="110"/>
      <c r="E701" s="111"/>
      <c r="F701" s="111"/>
      <c r="G701" s="111"/>
      <c r="H701" s="111"/>
      <c r="I701" s="111"/>
      <c r="J701" s="111"/>
      <c r="K701" s="111"/>
    </row>
    <row r="702" spans="2:11">
      <c r="B702" s="110"/>
      <c r="C702" s="110"/>
      <c r="D702" s="110"/>
      <c r="E702" s="111"/>
      <c r="F702" s="111"/>
      <c r="G702" s="111"/>
      <c r="H702" s="111"/>
      <c r="I702" s="111"/>
      <c r="J702" s="111"/>
      <c r="K702" s="111"/>
    </row>
    <row r="703" spans="2:11">
      <c r="B703" s="110"/>
      <c r="C703" s="110"/>
      <c r="D703" s="110"/>
      <c r="E703" s="111"/>
      <c r="F703" s="111"/>
      <c r="G703" s="111"/>
      <c r="H703" s="111"/>
      <c r="I703" s="111"/>
      <c r="J703" s="111"/>
      <c r="K703" s="111"/>
    </row>
    <row r="704" spans="2:11">
      <c r="B704" s="110"/>
      <c r="C704" s="110"/>
      <c r="D704" s="110"/>
      <c r="E704" s="111"/>
      <c r="F704" s="111"/>
      <c r="G704" s="111"/>
      <c r="H704" s="111"/>
      <c r="I704" s="111"/>
      <c r="J704" s="111"/>
      <c r="K704" s="111"/>
    </row>
    <row r="705" spans="2:11">
      <c r="B705" s="110"/>
      <c r="C705" s="110"/>
      <c r="D705" s="110"/>
      <c r="E705" s="111"/>
      <c r="F705" s="111"/>
      <c r="G705" s="111"/>
      <c r="H705" s="111"/>
      <c r="I705" s="111"/>
      <c r="J705" s="111"/>
      <c r="K705" s="111"/>
    </row>
    <row r="706" spans="2:11">
      <c r="B706" s="110"/>
      <c r="C706" s="110"/>
      <c r="D706" s="110"/>
      <c r="E706" s="111"/>
      <c r="F706" s="111"/>
      <c r="G706" s="111"/>
      <c r="H706" s="111"/>
      <c r="I706" s="111"/>
      <c r="J706" s="111"/>
      <c r="K706" s="111"/>
    </row>
    <row r="707" spans="2:11">
      <c r="B707" s="110"/>
      <c r="C707" s="110"/>
      <c r="D707" s="110"/>
      <c r="E707" s="111"/>
      <c r="F707" s="111"/>
      <c r="G707" s="111"/>
      <c r="H707" s="111"/>
      <c r="I707" s="111"/>
      <c r="J707" s="111"/>
      <c r="K707" s="111"/>
    </row>
    <row r="708" spans="2:11">
      <c r="B708" s="110"/>
      <c r="C708" s="110"/>
      <c r="D708" s="110"/>
      <c r="E708" s="111"/>
      <c r="F708" s="111"/>
      <c r="G708" s="111"/>
      <c r="H708" s="111"/>
      <c r="I708" s="111"/>
      <c r="J708" s="111"/>
      <c r="K708" s="111"/>
    </row>
    <row r="709" spans="2:11">
      <c r="B709" s="110"/>
      <c r="C709" s="110"/>
      <c r="D709" s="110"/>
      <c r="E709" s="111"/>
      <c r="F709" s="111"/>
      <c r="G709" s="111"/>
      <c r="H709" s="111"/>
      <c r="I709" s="111"/>
      <c r="J709" s="111"/>
      <c r="K709" s="111"/>
    </row>
    <row r="710" spans="2:11">
      <c r="B710" s="110"/>
      <c r="C710" s="110"/>
      <c r="D710" s="110"/>
      <c r="E710" s="111"/>
      <c r="F710" s="111"/>
      <c r="G710" s="111"/>
      <c r="H710" s="111"/>
      <c r="I710" s="111"/>
      <c r="J710" s="111"/>
      <c r="K710" s="111"/>
    </row>
    <row r="711" spans="2:11">
      <c r="B711" s="110"/>
      <c r="C711" s="110"/>
      <c r="D711" s="110"/>
      <c r="E711" s="111"/>
      <c r="F711" s="111"/>
      <c r="G711" s="111"/>
      <c r="H711" s="111"/>
      <c r="I711" s="111"/>
      <c r="J711" s="111"/>
      <c r="K711" s="111"/>
    </row>
    <row r="712" spans="2:11">
      <c r="B712" s="110"/>
      <c r="C712" s="110"/>
      <c r="D712" s="110"/>
      <c r="E712" s="111"/>
      <c r="F712" s="111"/>
      <c r="G712" s="111"/>
      <c r="H712" s="111"/>
      <c r="I712" s="111"/>
      <c r="J712" s="111"/>
      <c r="K712" s="111"/>
    </row>
    <row r="713" spans="2:11">
      <c r="B713" s="110"/>
      <c r="C713" s="110"/>
      <c r="D713" s="110"/>
      <c r="E713" s="111"/>
      <c r="F713" s="111"/>
      <c r="G713" s="111"/>
      <c r="H713" s="111"/>
      <c r="I713" s="111"/>
      <c r="J713" s="111"/>
      <c r="K713" s="111"/>
    </row>
    <row r="714" spans="2:11">
      <c r="B714" s="110"/>
      <c r="C714" s="110"/>
      <c r="D714" s="110"/>
      <c r="E714" s="111"/>
      <c r="F714" s="111"/>
      <c r="G714" s="111"/>
      <c r="H714" s="111"/>
      <c r="I714" s="111"/>
      <c r="J714" s="111"/>
      <c r="K714" s="111"/>
    </row>
    <row r="715" spans="2:11">
      <c r="B715" s="110"/>
      <c r="C715" s="110"/>
      <c r="D715" s="110"/>
      <c r="E715" s="111"/>
      <c r="F715" s="111"/>
      <c r="G715" s="111"/>
      <c r="H715" s="111"/>
      <c r="I715" s="111"/>
      <c r="J715" s="111"/>
      <c r="K715" s="111"/>
    </row>
    <row r="716" spans="2:11">
      <c r="B716" s="110"/>
      <c r="C716" s="110"/>
      <c r="D716" s="110"/>
      <c r="E716" s="111"/>
      <c r="F716" s="111"/>
      <c r="G716" s="111"/>
      <c r="H716" s="111"/>
      <c r="I716" s="111"/>
      <c r="J716" s="111"/>
      <c r="K716" s="111"/>
    </row>
    <row r="717" spans="2:11">
      <c r="B717" s="110"/>
      <c r="C717" s="110"/>
      <c r="D717" s="110"/>
      <c r="E717" s="111"/>
      <c r="F717" s="111"/>
      <c r="G717" s="111"/>
      <c r="H717" s="111"/>
      <c r="I717" s="111"/>
      <c r="J717" s="111"/>
      <c r="K717" s="111"/>
    </row>
    <row r="718" spans="2:11">
      <c r="B718" s="110"/>
      <c r="C718" s="110"/>
      <c r="D718" s="110"/>
      <c r="E718" s="111"/>
      <c r="F718" s="111"/>
      <c r="G718" s="111"/>
      <c r="H718" s="111"/>
      <c r="I718" s="111"/>
      <c r="J718" s="111"/>
      <c r="K718" s="111"/>
    </row>
    <row r="719" spans="2:11">
      <c r="B719" s="110"/>
      <c r="C719" s="110"/>
      <c r="D719" s="110"/>
      <c r="E719" s="111"/>
      <c r="F719" s="111"/>
      <c r="G719" s="111"/>
      <c r="H719" s="111"/>
      <c r="I719" s="111"/>
      <c r="J719" s="111"/>
      <c r="K719" s="111"/>
    </row>
    <row r="720" spans="2:11">
      <c r="B720" s="110"/>
      <c r="C720" s="110"/>
      <c r="D720" s="110"/>
      <c r="E720" s="111"/>
      <c r="F720" s="111"/>
      <c r="G720" s="111"/>
      <c r="H720" s="111"/>
      <c r="I720" s="111"/>
      <c r="J720" s="111"/>
      <c r="K720" s="111"/>
    </row>
    <row r="721" spans="2:11">
      <c r="B721" s="110"/>
      <c r="C721" s="110"/>
      <c r="D721" s="110"/>
      <c r="E721" s="111"/>
      <c r="F721" s="111"/>
      <c r="G721" s="111"/>
      <c r="H721" s="111"/>
      <c r="I721" s="111"/>
      <c r="J721" s="111"/>
      <c r="K721" s="111"/>
    </row>
    <row r="722" spans="2:11">
      <c r="B722" s="110"/>
      <c r="C722" s="110"/>
      <c r="D722" s="110"/>
      <c r="E722" s="111"/>
      <c r="F722" s="111"/>
      <c r="G722" s="111"/>
      <c r="H722" s="111"/>
      <c r="I722" s="111"/>
      <c r="J722" s="111"/>
      <c r="K722" s="111"/>
    </row>
    <row r="723" spans="2:11">
      <c r="B723" s="110"/>
      <c r="C723" s="110"/>
      <c r="D723" s="110"/>
      <c r="E723" s="111"/>
      <c r="F723" s="111"/>
      <c r="G723" s="111"/>
      <c r="H723" s="111"/>
      <c r="I723" s="111"/>
      <c r="J723" s="111"/>
      <c r="K723" s="111"/>
    </row>
    <row r="724" spans="2:11">
      <c r="B724" s="110"/>
      <c r="C724" s="110"/>
      <c r="D724" s="110"/>
      <c r="E724" s="111"/>
      <c r="F724" s="111"/>
      <c r="G724" s="111"/>
      <c r="H724" s="111"/>
      <c r="I724" s="111"/>
      <c r="J724" s="111"/>
      <c r="K724" s="111"/>
    </row>
    <row r="725" spans="2:11">
      <c r="B725" s="110"/>
      <c r="C725" s="110"/>
      <c r="D725" s="110"/>
      <c r="E725" s="111"/>
      <c r="F725" s="111"/>
      <c r="G725" s="111"/>
      <c r="H725" s="111"/>
      <c r="I725" s="111"/>
      <c r="J725" s="111"/>
      <c r="K725" s="111"/>
    </row>
    <row r="726" spans="2:11">
      <c r="B726" s="110"/>
      <c r="C726" s="110"/>
      <c r="D726" s="110"/>
      <c r="E726" s="111"/>
      <c r="F726" s="111"/>
      <c r="G726" s="111"/>
      <c r="H726" s="111"/>
      <c r="I726" s="111"/>
      <c r="J726" s="111"/>
      <c r="K726" s="111"/>
    </row>
    <row r="727" spans="2:11">
      <c r="B727" s="110"/>
      <c r="C727" s="110"/>
      <c r="D727" s="110"/>
      <c r="E727" s="111"/>
      <c r="F727" s="111"/>
      <c r="G727" s="111"/>
      <c r="H727" s="111"/>
      <c r="I727" s="111"/>
      <c r="J727" s="111"/>
      <c r="K727" s="111"/>
    </row>
    <row r="728" spans="2:11">
      <c r="B728" s="110"/>
      <c r="C728" s="110"/>
      <c r="D728" s="110"/>
      <c r="E728" s="111"/>
      <c r="F728" s="111"/>
      <c r="G728" s="111"/>
      <c r="H728" s="111"/>
      <c r="I728" s="111"/>
      <c r="J728" s="111"/>
      <c r="K728" s="111"/>
    </row>
    <row r="729" spans="2:11">
      <c r="B729" s="110"/>
      <c r="C729" s="110"/>
      <c r="D729" s="110"/>
      <c r="E729" s="111"/>
      <c r="F729" s="111"/>
      <c r="G729" s="111"/>
      <c r="H729" s="111"/>
      <c r="I729" s="111"/>
      <c r="J729" s="111"/>
      <c r="K729" s="111"/>
    </row>
    <row r="730" spans="2:11">
      <c r="B730" s="110"/>
      <c r="C730" s="110"/>
      <c r="D730" s="110"/>
      <c r="E730" s="111"/>
      <c r="F730" s="111"/>
      <c r="G730" s="111"/>
      <c r="H730" s="111"/>
      <c r="I730" s="111"/>
      <c r="J730" s="111"/>
      <c r="K730" s="111"/>
    </row>
    <row r="731" spans="2:11">
      <c r="B731" s="110"/>
      <c r="C731" s="110"/>
      <c r="D731" s="110"/>
      <c r="E731" s="111"/>
      <c r="F731" s="111"/>
      <c r="G731" s="111"/>
      <c r="H731" s="111"/>
      <c r="I731" s="111"/>
      <c r="J731" s="111"/>
      <c r="K731" s="111"/>
    </row>
    <row r="732" spans="2:11">
      <c r="B732" s="110"/>
      <c r="C732" s="110"/>
      <c r="D732" s="110"/>
      <c r="E732" s="111"/>
      <c r="F732" s="111"/>
      <c r="G732" s="111"/>
      <c r="H732" s="111"/>
      <c r="I732" s="111"/>
      <c r="J732" s="111"/>
      <c r="K732" s="111"/>
    </row>
    <row r="733" spans="2:11">
      <c r="B733" s="110"/>
      <c r="C733" s="110"/>
      <c r="D733" s="110"/>
      <c r="E733" s="111"/>
      <c r="F733" s="111"/>
      <c r="G733" s="111"/>
      <c r="H733" s="111"/>
      <c r="I733" s="111"/>
      <c r="J733" s="111"/>
      <c r="K733" s="111"/>
    </row>
    <row r="734" spans="2:11">
      <c r="B734" s="110"/>
      <c r="C734" s="110"/>
      <c r="D734" s="110"/>
      <c r="E734" s="111"/>
      <c r="F734" s="111"/>
      <c r="G734" s="111"/>
      <c r="H734" s="111"/>
      <c r="I734" s="111"/>
      <c r="J734" s="111"/>
      <c r="K734" s="111"/>
    </row>
    <row r="735" spans="2:11">
      <c r="B735" s="110"/>
      <c r="C735" s="110"/>
      <c r="D735" s="110"/>
      <c r="E735" s="111"/>
      <c r="F735" s="111"/>
      <c r="G735" s="111"/>
      <c r="H735" s="111"/>
      <c r="I735" s="111"/>
      <c r="J735" s="111"/>
      <c r="K735" s="111"/>
    </row>
    <row r="736" spans="2:11">
      <c r="B736" s="110"/>
      <c r="C736" s="110"/>
      <c r="D736" s="110"/>
      <c r="E736" s="111"/>
      <c r="F736" s="111"/>
      <c r="G736" s="111"/>
      <c r="H736" s="111"/>
      <c r="I736" s="111"/>
      <c r="J736" s="111"/>
      <c r="K736" s="111"/>
    </row>
    <row r="737" spans="2:11">
      <c r="B737" s="110"/>
      <c r="C737" s="110"/>
      <c r="D737" s="110"/>
      <c r="E737" s="111"/>
      <c r="F737" s="111"/>
      <c r="G737" s="111"/>
      <c r="H737" s="111"/>
      <c r="I737" s="111"/>
      <c r="J737" s="111"/>
      <c r="K737" s="111"/>
    </row>
    <row r="738" spans="2:11">
      <c r="B738" s="110"/>
      <c r="C738" s="110"/>
      <c r="D738" s="110"/>
      <c r="E738" s="111"/>
      <c r="F738" s="111"/>
      <c r="G738" s="111"/>
      <c r="H738" s="111"/>
      <c r="I738" s="111"/>
      <c r="J738" s="111"/>
      <c r="K738" s="111"/>
    </row>
    <row r="739" spans="2:11">
      <c r="B739" s="110"/>
      <c r="C739" s="110"/>
      <c r="D739" s="110"/>
      <c r="E739" s="111"/>
      <c r="F739" s="111"/>
      <c r="G739" s="111"/>
      <c r="H739" s="111"/>
      <c r="I739" s="111"/>
      <c r="J739" s="111"/>
      <c r="K739" s="111"/>
    </row>
    <row r="740" spans="2:11">
      <c r="B740" s="110"/>
      <c r="C740" s="110"/>
      <c r="D740" s="110"/>
      <c r="E740" s="111"/>
      <c r="F740" s="111"/>
      <c r="G740" s="111"/>
      <c r="H740" s="111"/>
      <c r="I740" s="111"/>
      <c r="J740" s="111"/>
      <c r="K740" s="111"/>
    </row>
    <row r="741" spans="2:11">
      <c r="B741" s="110"/>
      <c r="C741" s="110"/>
      <c r="D741" s="110"/>
      <c r="E741" s="111"/>
      <c r="F741" s="111"/>
      <c r="G741" s="111"/>
      <c r="H741" s="111"/>
      <c r="I741" s="111"/>
      <c r="J741" s="111"/>
      <c r="K741" s="111"/>
    </row>
    <row r="742" spans="2:11">
      <c r="B742" s="110"/>
      <c r="C742" s="110"/>
      <c r="D742" s="110"/>
      <c r="E742" s="111"/>
      <c r="F742" s="111"/>
      <c r="G742" s="111"/>
      <c r="H742" s="111"/>
      <c r="I742" s="111"/>
      <c r="J742" s="111"/>
      <c r="K742" s="111"/>
    </row>
    <row r="743" spans="2:11">
      <c r="B743" s="110"/>
      <c r="C743" s="110"/>
      <c r="D743" s="110"/>
      <c r="E743" s="111"/>
      <c r="F743" s="111"/>
      <c r="G743" s="111"/>
      <c r="H743" s="111"/>
      <c r="I743" s="111"/>
      <c r="J743" s="111"/>
      <c r="K743" s="111"/>
    </row>
    <row r="744" spans="2:11">
      <c r="B744" s="110"/>
      <c r="C744" s="110"/>
      <c r="D744" s="110"/>
      <c r="E744" s="111"/>
      <c r="F744" s="111"/>
      <c r="G744" s="111"/>
      <c r="H744" s="111"/>
      <c r="I744" s="111"/>
      <c r="J744" s="111"/>
      <c r="K744" s="111"/>
    </row>
    <row r="745" spans="2:11">
      <c r="B745" s="110"/>
      <c r="C745" s="110"/>
      <c r="D745" s="110"/>
      <c r="E745" s="111"/>
      <c r="F745" s="111"/>
      <c r="G745" s="111"/>
      <c r="H745" s="111"/>
      <c r="I745" s="111"/>
      <c r="J745" s="111"/>
      <c r="K745" s="111"/>
    </row>
    <row r="746" spans="2:11">
      <c r="B746" s="110"/>
      <c r="C746" s="110"/>
      <c r="D746" s="110"/>
      <c r="E746" s="111"/>
      <c r="F746" s="111"/>
      <c r="G746" s="111"/>
      <c r="H746" s="111"/>
      <c r="I746" s="111"/>
      <c r="J746" s="111"/>
      <c r="K746" s="111"/>
    </row>
    <row r="747" spans="2:11">
      <c r="B747" s="110"/>
      <c r="C747" s="110"/>
      <c r="D747" s="110"/>
      <c r="E747" s="111"/>
      <c r="F747" s="111"/>
      <c r="G747" s="111"/>
      <c r="H747" s="111"/>
      <c r="I747" s="111"/>
      <c r="J747" s="111"/>
      <c r="K747" s="111"/>
    </row>
    <row r="748" spans="2:11">
      <c r="B748" s="110"/>
      <c r="C748" s="110"/>
      <c r="D748" s="110"/>
      <c r="E748" s="111"/>
      <c r="F748" s="111"/>
      <c r="G748" s="111"/>
      <c r="H748" s="111"/>
      <c r="I748" s="111"/>
      <c r="J748" s="111"/>
      <c r="K748" s="111"/>
    </row>
    <row r="749" spans="2:11">
      <c r="B749" s="110"/>
      <c r="C749" s="110"/>
      <c r="D749" s="110"/>
      <c r="E749" s="111"/>
      <c r="F749" s="111"/>
      <c r="G749" s="111"/>
      <c r="H749" s="111"/>
      <c r="I749" s="111"/>
      <c r="J749" s="111"/>
      <c r="K749" s="111"/>
    </row>
    <row r="750" spans="2:11">
      <c r="B750" s="110"/>
      <c r="C750" s="110"/>
      <c r="D750" s="110"/>
      <c r="E750" s="111"/>
      <c r="F750" s="111"/>
      <c r="G750" s="111"/>
      <c r="H750" s="111"/>
      <c r="I750" s="111"/>
      <c r="J750" s="111"/>
      <c r="K750" s="111"/>
    </row>
    <row r="751" spans="2:11">
      <c r="B751" s="110"/>
      <c r="C751" s="110"/>
      <c r="D751" s="110"/>
      <c r="E751" s="111"/>
      <c r="F751" s="111"/>
      <c r="G751" s="111"/>
      <c r="H751" s="111"/>
      <c r="I751" s="111"/>
      <c r="J751" s="111"/>
      <c r="K751" s="111"/>
    </row>
    <row r="752" spans="2:11">
      <c r="B752" s="110"/>
      <c r="C752" s="110"/>
      <c r="D752" s="110"/>
      <c r="E752" s="111"/>
      <c r="F752" s="111"/>
      <c r="G752" s="111"/>
      <c r="H752" s="111"/>
      <c r="I752" s="111"/>
      <c r="J752" s="111"/>
      <c r="K752" s="111"/>
    </row>
    <row r="753" spans="2:11">
      <c r="B753" s="110"/>
      <c r="C753" s="110"/>
      <c r="D753" s="110"/>
      <c r="E753" s="111"/>
      <c r="F753" s="111"/>
      <c r="G753" s="111"/>
      <c r="H753" s="111"/>
      <c r="I753" s="111"/>
      <c r="J753" s="111"/>
      <c r="K753" s="111"/>
    </row>
    <row r="754" spans="2:11">
      <c r="B754" s="110"/>
      <c r="C754" s="110"/>
      <c r="D754" s="110"/>
      <c r="E754" s="111"/>
      <c r="F754" s="111"/>
      <c r="G754" s="111"/>
      <c r="H754" s="111"/>
      <c r="I754" s="111"/>
      <c r="J754" s="111"/>
      <c r="K754" s="111"/>
    </row>
    <row r="755" spans="2:11">
      <c r="B755" s="110"/>
      <c r="C755" s="110"/>
      <c r="D755" s="110"/>
      <c r="E755" s="111"/>
      <c r="F755" s="111"/>
      <c r="G755" s="111"/>
      <c r="H755" s="111"/>
      <c r="I755" s="111"/>
      <c r="J755" s="111"/>
      <c r="K755" s="111"/>
    </row>
    <row r="756" spans="2:11">
      <c r="B756" s="110"/>
      <c r="C756" s="110"/>
      <c r="D756" s="110"/>
      <c r="E756" s="111"/>
      <c r="F756" s="111"/>
      <c r="G756" s="111"/>
      <c r="H756" s="111"/>
      <c r="I756" s="111"/>
      <c r="J756" s="111"/>
      <c r="K756" s="111"/>
    </row>
    <row r="757" spans="2:11">
      <c r="B757" s="110"/>
      <c r="C757" s="110"/>
      <c r="D757" s="110"/>
      <c r="E757" s="111"/>
      <c r="F757" s="111"/>
      <c r="G757" s="111"/>
      <c r="H757" s="111"/>
      <c r="I757" s="111"/>
      <c r="J757" s="111"/>
      <c r="K757" s="111"/>
    </row>
    <row r="758" spans="2:11">
      <c r="B758" s="110"/>
      <c r="C758" s="110"/>
      <c r="D758" s="110"/>
      <c r="E758" s="111"/>
      <c r="F758" s="111"/>
      <c r="G758" s="111"/>
      <c r="H758" s="111"/>
      <c r="I758" s="111"/>
      <c r="J758" s="111"/>
      <c r="K758" s="111"/>
    </row>
    <row r="759" spans="2:11">
      <c r="B759" s="110"/>
      <c r="C759" s="110"/>
      <c r="D759" s="110"/>
      <c r="E759" s="111"/>
      <c r="F759" s="111"/>
      <c r="G759" s="111"/>
      <c r="H759" s="111"/>
      <c r="I759" s="111"/>
      <c r="J759" s="111"/>
      <c r="K759" s="111"/>
    </row>
    <row r="760" spans="2:11">
      <c r="B760" s="110"/>
      <c r="C760" s="110"/>
      <c r="D760" s="110"/>
      <c r="E760" s="111"/>
      <c r="F760" s="111"/>
      <c r="G760" s="111"/>
      <c r="H760" s="111"/>
      <c r="I760" s="111"/>
      <c r="J760" s="111"/>
      <c r="K760" s="111"/>
    </row>
    <row r="761" spans="2:11">
      <c r="B761" s="110"/>
      <c r="C761" s="110"/>
      <c r="D761" s="110"/>
      <c r="E761" s="111"/>
      <c r="F761" s="111"/>
      <c r="G761" s="111"/>
      <c r="H761" s="111"/>
      <c r="I761" s="111"/>
      <c r="J761" s="111"/>
      <c r="K761" s="111"/>
    </row>
    <row r="762" spans="2:11">
      <c r="B762" s="110"/>
      <c r="C762" s="110"/>
      <c r="D762" s="110"/>
      <c r="E762" s="111"/>
      <c r="F762" s="111"/>
      <c r="G762" s="111"/>
      <c r="H762" s="111"/>
      <c r="I762" s="111"/>
      <c r="J762" s="111"/>
      <c r="K762" s="111"/>
    </row>
    <row r="763" spans="2:11">
      <c r="B763" s="110"/>
      <c r="C763" s="110"/>
      <c r="D763" s="110"/>
      <c r="E763" s="111"/>
      <c r="F763" s="111"/>
      <c r="G763" s="111"/>
      <c r="H763" s="111"/>
      <c r="I763" s="111"/>
      <c r="J763" s="111"/>
      <c r="K763" s="111"/>
    </row>
    <row r="764" spans="2:11">
      <c r="B764" s="110"/>
      <c r="C764" s="110"/>
      <c r="D764" s="110"/>
      <c r="E764" s="111"/>
      <c r="F764" s="111"/>
      <c r="G764" s="111"/>
      <c r="H764" s="111"/>
      <c r="I764" s="111"/>
      <c r="J764" s="111"/>
      <c r="K764" s="111"/>
    </row>
    <row r="765" spans="2:11">
      <c r="B765" s="110"/>
      <c r="C765" s="110"/>
      <c r="D765" s="110"/>
      <c r="E765" s="111"/>
      <c r="F765" s="111"/>
      <c r="G765" s="111"/>
      <c r="H765" s="111"/>
      <c r="I765" s="111"/>
      <c r="J765" s="111"/>
      <c r="K765" s="111"/>
    </row>
    <row r="766" spans="2:11">
      <c r="B766" s="110"/>
      <c r="C766" s="110"/>
      <c r="D766" s="110"/>
      <c r="E766" s="111"/>
      <c r="F766" s="111"/>
      <c r="G766" s="111"/>
      <c r="H766" s="111"/>
      <c r="I766" s="111"/>
      <c r="J766" s="111"/>
      <c r="K766" s="111"/>
    </row>
    <row r="767" spans="2:11">
      <c r="B767" s="110"/>
      <c r="C767" s="110"/>
      <c r="D767" s="110"/>
      <c r="E767" s="111"/>
      <c r="F767" s="111"/>
      <c r="G767" s="111"/>
      <c r="H767" s="111"/>
      <c r="I767" s="111"/>
      <c r="J767" s="111"/>
      <c r="K767" s="111"/>
    </row>
    <row r="768" spans="2:11">
      <c r="B768" s="110"/>
      <c r="C768" s="110"/>
      <c r="D768" s="110"/>
      <c r="E768" s="111"/>
      <c r="F768" s="111"/>
      <c r="G768" s="111"/>
      <c r="H768" s="111"/>
      <c r="I768" s="111"/>
      <c r="J768" s="111"/>
      <c r="K768" s="111"/>
    </row>
    <row r="769" spans="2:11">
      <c r="B769" s="110"/>
      <c r="C769" s="110"/>
      <c r="D769" s="110"/>
      <c r="E769" s="111"/>
      <c r="F769" s="111"/>
      <c r="G769" s="111"/>
      <c r="H769" s="111"/>
      <c r="I769" s="111"/>
      <c r="J769" s="111"/>
      <c r="K769" s="111"/>
    </row>
    <row r="770" spans="2:11">
      <c r="B770" s="110"/>
      <c r="C770" s="110"/>
      <c r="D770" s="110"/>
      <c r="E770" s="111"/>
      <c r="F770" s="111"/>
      <c r="G770" s="111"/>
      <c r="H770" s="111"/>
      <c r="I770" s="111"/>
      <c r="J770" s="111"/>
      <c r="K770" s="111"/>
    </row>
    <row r="771" spans="2:11">
      <c r="B771" s="110"/>
      <c r="C771" s="110"/>
      <c r="D771" s="110"/>
      <c r="E771" s="111"/>
      <c r="F771" s="111"/>
      <c r="G771" s="111"/>
      <c r="H771" s="111"/>
      <c r="I771" s="111"/>
      <c r="J771" s="111"/>
      <c r="K771" s="111"/>
    </row>
    <row r="772" spans="2:11">
      <c r="B772" s="110"/>
      <c r="C772" s="110"/>
      <c r="D772" s="110"/>
      <c r="E772" s="111"/>
      <c r="F772" s="111"/>
      <c r="G772" s="111"/>
      <c r="H772" s="111"/>
      <c r="I772" s="111"/>
      <c r="J772" s="111"/>
      <c r="K772" s="111"/>
    </row>
    <row r="773" spans="2:11">
      <c r="B773" s="110"/>
      <c r="C773" s="110"/>
      <c r="D773" s="110"/>
      <c r="E773" s="111"/>
      <c r="F773" s="111"/>
      <c r="G773" s="111"/>
      <c r="H773" s="111"/>
      <c r="I773" s="111"/>
      <c r="J773" s="111"/>
      <c r="K773" s="111"/>
    </row>
    <row r="774" spans="2:11">
      <c r="B774" s="110"/>
      <c r="C774" s="110"/>
      <c r="D774" s="110"/>
      <c r="E774" s="111"/>
      <c r="F774" s="111"/>
      <c r="G774" s="111"/>
      <c r="H774" s="111"/>
      <c r="I774" s="111"/>
      <c r="J774" s="111"/>
      <c r="K774" s="111"/>
    </row>
    <row r="775" spans="2:11">
      <c r="B775" s="110"/>
      <c r="C775" s="110"/>
      <c r="D775" s="110"/>
      <c r="E775" s="111"/>
      <c r="F775" s="111"/>
      <c r="G775" s="111"/>
      <c r="H775" s="111"/>
      <c r="I775" s="111"/>
      <c r="J775" s="111"/>
      <c r="K775" s="111"/>
    </row>
    <row r="776" spans="2:11">
      <c r="B776" s="110"/>
      <c r="C776" s="110"/>
      <c r="D776" s="110"/>
      <c r="E776" s="111"/>
      <c r="F776" s="111"/>
      <c r="G776" s="111"/>
      <c r="H776" s="111"/>
      <c r="I776" s="111"/>
      <c r="J776" s="111"/>
      <c r="K776" s="111"/>
    </row>
    <row r="777" spans="2:11">
      <c r="B777" s="110"/>
      <c r="C777" s="110"/>
      <c r="D777" s="110"/>
      <c r="E777" s="111"/>
      <c r="F777" s="111"/>
      <c r="G777" s="111"/>
      <c r="H777" s="111"/>
      <c r="I777" s="111"/>
      <c r="J777" s="111"/>
      <c r="K777" s="111"/>
    </row>
    <row r="778" spans="2:11">
      <c r="B778" s="110"/>
      <c r="C778" s="110"/>
      <c r="D778" s="110"/>
      <c r="E778" s="111"/>
      <c r="F778" s="111"/>
      <c r="G778" s="111"/>
      <c r="H778" s="111"/>
      <c r="I778" s="111"/>
      <c r="J778" s="111"/>
      <c r="K778" s="111"/>
    </row>
    <row r="779" spans="2:11">
      <c r="B779" s="110"/>
      <c r="C779" s="110"/>
      <c r="D779" s="110"/>
      <c r="E779" s="111"/>
      <c r="F779" s="111"/>
      <c r="G779" s="111"/>
      <c r="H779" s="111"/>
      <c r="I779" s="111"/>
      <c r="J779" s="111"/>
      <c r="K779" s="111"/>
    </row>
    <row r="780" spans="2:11">
      <c r="B780" s="110"/>
      <c r="C780" s="110"/>
      <c r="D780" s="110"/>
      <c r="E780" s="111"/>
      <c r="F780" s="111"/>
      <c r="G780" s="111"/>
      <c r="H780" s="111"/>
      <c r="I780" s="111"/>
      <c r="J780" s="111"/>
      <c r="K780" s="111"/>
    </row>
    <row r="781" spans="2:11">
      <c r="B781" s="110"/>
      <c r="C781" s="110"/>
      <c r="D781" s="110"/>
      <c r="E781" s="111"/>
      <c r="F781" s="111"/>
      <c r="G781" s="111"/>
      <c r="H781" s="111"/>
      <c r="I781" s="111"/>
      <c r="J781" s="111"/>
      <c r="K781" s="111"/>
    </row>
    <row r="782" spans="2:11">
      <c r="B782" s="110"/>
      <c r="C782" s="110"/>
      <c r="D782" s="110"/>
      <c r="E782" s="111"/>
      <c r="F782" s="111"/>
      <c r="G782" s="111"/>
      <c r="H782" s="111"/>
      <c r="I782" s="111"/>
      <c r="J782" s="111"/>
      <c r="K782" s="111"/>
    </row>
    <row r="783" spans="2:11">
      <c r="B783" s="110"/>
      <c r="C783" s="110"/>
      <c r="D783" s="110"/>
      <c r="E783" s="111"/>
      <c r="F783" s="111"/>
      <c r="G783" s="111"/>
      <c r="H783" s="111"/>
      <c r="I783" s="111"/>
      <c r="J783" s="111"/>
      <c r="K783" s="111"/>
    </row>
    <row r="784" spans="2:11">
      <c r="B784" s="110"/>
      <c r="C784" s="110"/>
      <c r="D784" s="110"/>
      <c r="E784" s="111"/>
      <c r="F784" s="111"/>
      <c r="G784" s="111"/>
      <c r="H784" s="111"/>
      <c r="I784" s="111"/>
      <c r="J784" s="111"/>
      <c r="K784" s="111"/>
    </row>
    <row r="785" spans="2:11">
      <c r="B785" s="110"/>
      <c r="C785" s="110"/>
      <c r="D785" s="110"/>
      <c r="E785" s="111"/>
      <c r="F785" s="111"/>
      <c r="G785" s="111"/>
      <c r="H785" s="111"/>
      <c r="I785" s="111"/>
      <c r="J785" s="111"/>
      <c r="K785" s="111"/>
    </row>
    <row r="786" spans="2:11">
      <c r="B786" s="110"/>
      <c r="C786" s="110"/>
      <c r="D786" s="110"/>
      <c r="E786" s="111"/>
      <c r="F786" s="111"/>
      <c r="G786" s="111"/>
      <c r="H786" s="111"/>
      <c r="I786" s="111"/>
      <c r="J786" s="111"/>
      <c r="K786" s="111"/>
    </row>
    <row r="787" spans="2:11">
      <c r="B787" s="110"/>
      <c r="C787" s="110"/>
      <c r="D787" s="110"/>
      <c r="E787" s="111"/>
      <c r="F787" s="111"/>
      <c r="G787" s="111"/>
      <c r="H787" s="111"/>
      <c r="I787" s="111"/>
      <c r="J787" s="111"/>
      <c r="K787" s="111"/>
    </row>
    <row r="788" spans="2:11">
      <c r="B788" s="110"/>
      <c r="C788" s="110"/>
      <c r="D788" s="110"/>
      <c r="E788" s="111"/>
      <c r="F788" s="111"/>
      <c r="G788" s="111"/>
      <c r="H788" s="111"/>
      <c r="I788" s="111"/>
      <c r="J788" s="111"/>
      <c r="K788" s="111"/>
    </row>
    <row r="789" spans="2:11">
      <c r="B789" s="110"/>
      <c r="C789" s="110"/>
      <c r="D789" s="110"/>
      <c r="E789" s="111"/>
      <c r="F789" s="111"/>
      <c r="G789" s="111"/>
      <c r="H789" s="111"/>
      <c r="I789" s="111"/>
      <c r="J789" s="111"/>
      <c r="K789" s="111"/>
    </row>
    <row r="790" spans="2:11">
      <c r="B790" s="110"/>
      <c r="C790" s="110"/>
      <c r="D790" s="110"/>
      <c r="E790" s="111"/>
      <c r="F790" s="111"/>
      <c r="G790" s="111"/>
      <c r="H790" s="111"/>
      <c r="I790" s="111"/>
      <c r="J790" s="111"/>
      <c r="K790" s="111"/>
    </row>
    <row r="791" spans="2:11">
      <c r="B791" s="110"/>
      <c r="C791" s="110"/>
      <c r="D791" s="110"/>
      <c r="E791" s="111"/>
      <c r="F791" s="111"/>
      <c r="G791" s="111"/>
      <c r="H791" s="111"/>
      <c r="I791" s="111"/>
      <c r="J791" s="111"/>
      <c r="K791" s="111"/>
    </row>
    <row r="792" spans="2:11">
      <c r="B792" s="110"/>
      <c r="C792" s="110"/>
      <c r="D792" s="110"/>
      <c r="E792" s="111"/>
      <c r="F792" s="111"/>
      <c r="G792" s="111"/>
      <c r="H792" s="111"/>
      <c r="I792" s="111"/>
      <c r="J792" s="111"/>
      <c r="K792" s="111"/>
    </row>
    <row r="793" spans="2:11">
      <c r="B793" s="110"/>
      <c r="C793" s="110"/>
      <c r="D793" s="110"/>
      <c r="E793" s="111"/>
      <c r="F793" s="111"/>
      <c r="G793" s="111"/>
      <c r="H793" s="111"/>
      <c r="I793" s="111"/>
      <c r="J793" s="111"/>
      <c r="K793" s="111"/>
    </row>
    <row r="794" spans="2:11">
      <c r="B794" s="110"/>
      <c r="C794" s="110"/>
      <c r="D794" s="110"/>
      <c r="E794" s="111"/>
      <c r="F794" s="111"/>
      <c r="G794" s="111"/>
      <c r="H794" s="111"/>
      <c r="I794" s="111"/>
      <c r="J794" s="111"/>
      <c r="K794" s="111"/>
    </row>
    <row r="795" spans="2:11">
      <c r="B795" s="110"/>
      <c r="C795" s="110"/>
      <c r="D795" s="110"/>
      <c r="E795" s="111"/>
      <c r="F795" s="111"/>
      <c r="G795" s="111"/>
      <c r="H795" s="111"/>
      <c r="I795" s="111"/>
      <c r="J795" s="111"/>
      <c r="K795" s="111"/>
    </row>
    <row r="796" spans="2:11">
      <c r="B796" s="110"/>
      <c r="C796" s="110"/>
      <c r="D796" s="110"/>
      <c r="E796" s="111"/>
      <c r="F796" s="111"/>
      <c r="G796" s="111"/>
      <c r="H796" s="111"/>
      <c r="I796" s="111"/>
      <c r="J796" s="111"/>
      <c r="K796" s="111"/>
    </row>
    <row r="797" spans="2:11">
      <c r="B797" s="110"/>
      <c r="C797" s="110"/>
      <c r="D797" s="110"/>
      <c r="E797" s="111"/>
      <c r="F797" s="111"/>
      <c r="G797" s="111"/>
      <c r="H797" s="111"/>
      <c r="I797" s="111"/>
      <c r="J797" s="111"/>
      <c r="K797" s="111"/>
    </row>
    <row r="798" spans="2:11">
      <c r="B798" s="110"/>
      <c r="C798" s="110"/>
      <c r="D798" s="110"/>
      <c r="E798" s="111"/>
      <c r="F798" s="111"/>
      <c r="G798" s="111"/>
      <c r="H798" s="111"/>
      <c r="I798" s="111"/>
      <c r="J798" s="111"/>
      <c r="K798" s="111"/>
    </row>
    <row r="799" spans="2:11">
      <c r="B799" s="110"/>
      <c r="C799" s="110"/>
      <c r="D799" s="110"/>
      <c r="E799" s="111"/>
      <c r="F799" s="111"/>
      <c r="G799" s="111"/>
      <c r="H799" s="111"/>
      <c r="I799" s="111"/>
      <c r="J799" s="111"/>
      <c r="K799" s="111"/>
    </row>
    <row r="800" spans="2:11">
      <c r="B800" s="110"/>
      <c r="C800" s="110"/>
      <c r="D800" s="110"/>
      <c r="E800" s="111"/>
      <c r="F800" s="111"/>
      <c r="G800" s="111"/>
      <c r="H800" s="111"/>
      <c r="I800" s="111"/>
      <c r="J800" s="111"/>
      <c r="K800" s="111"/>
    </row>
    <row r="801" spans="2:11">
      <c r="B801" s="110"/>
      <c r="C801" s="110"/>
      <c r="D801" s="110"/>
      <c r="E801" s="111"/>
      <c r="F801" s="111"/>
      <c r="G801" s="111"/>
      <c r="H801" s="111"/>
      <c r="I801" s="111"/>
      <c r="J801" s="111"/>
      <c r="K801" s="111"/>
    </row>
    <row r="802" spans="2:11">
      <c r="B802" s="110"/>
      <c r="C802" s="110"/>
      <c r="D802" s="110"/>
      <c r="E802" s="111"/>
      <c r="F802" s="111"/>
      <c r="G802" s="111"/>
      <c r="H802" s="111"/>
      <c r="I802" s="111"/>
      <c r="J802" s="111"/>
      <c r="K802" s="111"/>
    </row>
    <row r="803" spans="2:11">
      <c r="B803" s="110"/>
      <c r="C803" s="110"/>
      <c r="D803" s="110"/>
      <c r="E803" s="111"/>
      <c r="F803" s="111"/>
      <c r="G803" s="111"/>
      <c r="H803" s="111"/>
      <c r="I803" s="111"/>
      <c r="J803" s="111"/>
      <c r="K803" s="111"/>
    </row>
    <row r="804" spans="2:11">
      <c r="B804" s="110"/>
      <c r="C804" s="110"/>
      <c r="D804" s="110"/>
      <c r="E804" s="111"/>
      <c r="F804" s="111"/>
      <c r="G804" s="111"/>
      <c r="H804" s="111"/>
      <c r="I804" s="111"/>
      <c r="J804" s="111"/>
      <c r="K804" s="111"/>
    </row>
    <row r="805" spans="2:11">
      <c r="B805" s="110"/>
      <c r="C805" s="110"/>
      <c r="D805" s="110"/>
      <c r="E805" s="111"/>
      <c r="F805" s="111"/>
      <c r="G805" s="111"/>
      <c r="H805" s="111"/>
      <c r="I805" s="111"/>
      <c r="J805" s="111"/>
      <c r="K805" s="111"/>
    </row>
    <row r="806" spans="2:11">
      <c r="B806" s="110"/>
      <c r="C806" s="110"/>
      <c r="D806" s="110"/>
      <c r="E806" s="111"/>
      <c r="F806" s="111"/>
      <c r="G806" s="111"/>
      <c r="H806" s="111"/>
      <c r="I806" s="111"/>
      <c r="J806" s="111"/>
      <c r="K806" s="111"/>
    </row>
    <row r="807" spans="2:11">
      <c r="B807" s="110"/>
      <c r="C807" s="110"/>
      <c r="D807" s="110"/>
      <c r="E807" s="111"/>
      <c r="F807" s="111"/>
      <c r="G807" s="111"/>
      <c r="H807" s="111"/>
      <c r="I807" s="111"/>
      <c r="J807" s="111"/>
      <c r="K807" s="111"/>
    </row>
    <row r="808" spans="2:11">
      <c r="B808" s="110"/>
      <c r="C808" s="110"/>
      <c r="D808" s="110"/>
      <c r="E808" s="111"/>
      <c r="F808" s="111"/>
      <c r="G808" s="111"/>
      <c r="H808" s="111"/>
      <c r="I808" s="111"/>
      <c r="J808" s="111"/>
      <c r="K808" s="111"/>
    </row>
    <row r="809" spans="2:11">
      <c r="B809" s="110"/>
      <c r="C809" s="110"/>
      <c r="D809" s="110"/>
      <c r="E809" s="111"/>
      <c r="F809" s="111"/>
      <c r="G809" s="111"/>
      <c r="H809" s="111"/>
      <c r="I809" s="111"/>
      <c r="J809" s="111"/>
      <c r="K809" s="111"/>
    </row>
    <row r="810" spans="2:11">
      <c r="B810" s="110"/>
      <c r="C810" s="110"/>
      <c r="D810" s="110"/>
      <c r="E810" s="111"/>
      <c r="F810" s="111"/>
      <c r="G810" s="111"/>
      <c r="H810" s="111"/>
      <c r="I810" s="111"/>
      <c r="J810" s="111"/>
      <c r="K810" s="111"/>
    </row>
    <row r="811" spans="2:11">
      <c r="B811" s="110"/>
      <c r="C811" s="110"/>
      <c r="D811" s="110"/>
      <c r="E811" s="111"/>
      <c r="F811" s="111"/>
      <c r="G811" s="111"/>
      <c r="H811" s="111"/>
      <c r="I811" s="111"/>
      <c r="J811" s="111"/>
      <c r="K811" s="111"/>
    </row>
    <row r="812" spans="2:11">
      <c r="B812" s="110"/>
      <c r="C812" s="110"/>
      <c r="D812" s="110"/>
      <c r="E812" s="111"/>
      <c r="F812" s="111"/>
      <c r="G812" s="111"/>
      <c r="H812" s="111"/>
      <c r="I812" s="111"/>
      <c r="J812" s="111"/>
      <c r="K812" s="111"/>
    </row>
    <row r="813" spans="2:11">
      <c r="B813" s="110"/>
      <c r="C813" s="110"/>
      <c r="D813" s="110"/>
      <c r="E813" s="111"/>
      <c r="F813" s="111"/>
      <c r="G813" s="111"/>
      <c r="H813" s="111"/>
      <c r="I813" s="111"/>
      <c r="J813" s="111"/>
      <c r="K813" s="111"/>
    </row>
    <row r="814" spans="2:11">
      <c r="B814" s="110"/>
      <c r="C814" s="110"/>
      <c r="D814" s="110"/>
      <c r="E814" s="111"/>
      <c r="F814" s="111"/>
      <c r="G814" s="111"/>
      <c r="H814" s="111"/>
      <c r="I814" s="111"/>
      <c r="J814" s="111"/>
      <c r="K814" s="111"/>
    </row>
    <row r="815" spans="2:11">
      <c r="B815" s="110"/>
      <c r="C815" s="110"/>
      <c r="D815" s="110"/>
      <c r="E815" s="111"/>
      <c r="F815" s="111"/>
      <c r="G815" s="111"/>
      <c r="H815" s="111"/>
      <c r="I815" s="111"/>
      <c r="J815" s="111"/>
      <c r="K815" s="111"/>
    </row>
    <row r="816" spans="2:11">
      <c r="B816" s="110"/>
      <c r="C816" s="110"/>
      <c r="D816" s="110"/>
      <c r="E816" s="111"/>
      <c r="F816" s="111"/>
      <c r="G816" s="111"/>
      <c r="H816" s="111"/>
      <c r="I816" s="111"/>
      <c r="J816" s="111"/>
      <c r="K816" s="111"/>
    </row>
    <row r="817" spans="2:11">
      <c r="B817" s="110"/>
      <c r="C817" s="110"/>
      <c r="D817" s="110"/>
      <c r="E817" s="111"/>
      <c r="F817" s="111"/>
      <c r="G817" s="111"/>
      <c r="H817" s="111"/>
      <c r="I817" s="111"/>
      <c r="J817" s="111"/>
      <c r="K817" s="111"/>
    </row>
    <row r="818" spans="2:11">
      <c r="B818" s="110"/>
      <c r="C818" s="110"/>
      <c r="D818" s="110"/>
      <c r="E818" s="111"/>
      <c r="F818" s="111"/>
      <c r="G818" s="111"/>
      <c r="H818" s="111"/>
      <c r="I818" s="111"/>
      <c r="J818" s="111"/>
      <c r="K818" s="111"/>
    </row>
    <row r="819" spans="2:11">
      <c r="B819" s="110"/>
      <c r="C819" s="110"/>
      <c r="D819" s="110"/>
      <c r="E819" s="111"/>
      <c r="F819" s="111"/>
      <c r="G819" s="111"/>
      <c r="H819" s="111"/>
      <c r="I819" s="111"/>
      <c r="J819" s="111"/>
      <c r="K819" s="111"/>
    </row>
    <row r="820" spans="2:11">
      <c r="B820" s="110"/>
      <c r="C820" s="110"/>
      <c r="D820" s="110"/>
      <c r="E820" s="111"/>
      <c r="F820" s="111"/>
      <c r="G820" s="111"/>
      <c r="H820" s="111"/>
      <c r="I820" s="111"/>
      <c r="J820" s="111"/>
      <c r="K820" s="111"/>
    </row>
    <row r="821" spans="2:11">
      <c r="B821" s="110"/>
      <c r="C821" s="110"/>
      <c r="D821" s="110"/>
      <c r="E821" s="111"/>
      <c r="F821" s="111"/>
      <c r="G821" s="111"/>
      <c r="H821" s="111"/>
      <c r="I821" s="111"/>
      <c r="J821" s="111"/>
      <c r="K821" s="111"/>
    </row>
    <row r="822" spans="2:11">
      <c r="B822" s="110"/>
      <c r="C822" s="110"/>
      <c r="D822" s="110"/>
      <c r="E822" s="111"/>
      <c r="F822" s="111"/>
      <c r="G822" s="111"/>
      <c r="H822" s="111"/>
      <c r="I822" s="111"/>
      <c r="J822" s="111"/>
      <c r="K822" s="111"/>
    </row>
    <row r="823" spans="2:11">
      <c r="B823" s="110"/>
      <c r="C823" s="110"/>
      <c r="D823" s="110"/>
      <c r="E823" s="111"/>
      <c r="F823" s="111"/>
      <c r="G823" s="111"/>
      <c r="H823" s="111"/>
      <c r="I823" s="111"/>
      <c r="J823" s="111"/>
      <c r="K823" s="111"/>
    </row>
    <row r="824" spans="2:11">
      <c r="B824" s="110"/>
      <c r="C824" s="110"/>
      <c r="D824" s="110"/>
      <c r="E824" s="111"/>
      <c r="F824" s="111"/>
      <c r="G824" s="111"/>
      <c r="H824" s="111"/>
      <c r="I824" s="111"/>
      <c r="J824" s="111"/>
      <c r="K824" s="111"/>
    </row>
    <row r="825" spans="2:11">
      <c r="B825" s="110"/>
      <c r="C825" s="110"/>
      <c r="D825" s="110"/>
      <c r="E825" s="111"/>
      <c r="F825" s="111"/>
      <c r="G825" s="111"/>
      <c r="H825" s="111"/>
      <c r="I825" s="111"/>
      <c r="J825" s="111"/>
      <c r="K825" s="111"/>
    </row>
    <row r="826" spans="2:11">
      <c r="B826" s="110"/>
      <c r="C826" s="110"/>
      <c r="D826" s="110"/>
      <c r="E826" s="111"/>
      <c r="F826" s="111"/>
      <c r="G826" s="111"/>
      <c r="H826" s="111"/>
      <c r="I826" s="111"/>
      <c r="J826" s="111"/>
      <c r="K826" s="111"/>
    </row>
    <row r="827" spans="2:11">
      <c r="B827" s="110"/>
      <c r="C827" s="110"/>
      <c r="D827" s="110"/>
      <c r="E827" s="111"/>
      <c r="F827" s="111"/>
      <c r="G827" s="111"/>
      <c r="H827" s="111"/>
      <c r="I827" s="111"/>
      <c r="J827" s="111"/>
      <c r="K827" s="111"/>
    </row>
    <row r="828" spans="2:11">
      <c r="B828" s="110"/>
      <c r="C828" s="110"/>
      <c r="D828" s="110"/>
      <c r="E828" s="111"/>
      <c r="F828" s="111"/>
      <c r="G828" s="111"/>
      <c r="H828" s="111"/>
      <c r="I828" s="111"/>
      <c r="J828" s="111"/>
      <c r="K828" s="111"/>
    </row>
    <row r="829" spans="2:11">
      <c r="B829" s="110"/>
      <c r="C829" s="110"/>
      <c r="D829" s="110"/>
      <c r="E829" s="111"/>
      <c r="F829" s="111"/>
      <c r="G829" s="111"/>
      <c r="H829" s="111"/>
      <c r="I829" s="111"/>
      <c r="J829" s="111"/>
      <c r="K829" s="111"/>
    </row>
    <row r="830" spans="2:11">
      <c r="B830" s="110"/>
      <c r="C830" s="110"/>
      <c r="D830" s="110"/>
      <c r="E830" s="111"/>
      <c r="F830" s="111"/>
      <c r="G830" s="111"/>
      <c r="H830" s="111"/>
      <c r="I830" s="111"/>
      <c r="J830" s="111"/>
      <c r="K830" s="111"/>
    </row>
    <row r="831" spans="2:11">
      <c r="B831" s="110"/>
      <c r="C831" s="110"/>
      <c r="D831" s="110"/>
      <c r="E831" s="111"/>
      <c r="F831" s="111"/>
      <c r="G831" s="111"/>
      <c r="H831" s="111"/>
      <c r="I831" s="111"/>
      <c r="J831" s="111"/>
      <c r="K831" s="111"/>
    </row>
    <row r="832" spans="2:11">
      <c r="B832" s="110"/>
      <c r="C832" s="110"/>
      <c r="D832" s="110"/>
      <c r="E832" s="111"/>
      <c r="F832" s="111"/>
      <c r="G832" s="111"/>
      <c r="H832" s="111"/>
      <c r="I832" s="111"/>
      <c r="J832" s="111"/>
      <c r="K832" s="111"/>
    </row>
    <row r="833" spans="2:11">
      <c r="B833" s="110"/>
      <c r="C833" s="110"/>
      <c r="D833" s="110"/>
      <c r="E833" s="111"/>
      <c r="F833" s="111"/>
      <c r="G833" s="111"/>
      <c r="H833" s="111"/>
      <c r="I833" s="111"/>
      <c r="J833" s="111"/>
      <c r="K833" s="111"/>
    </row>
    <row r="834" spans="2:11">
      <c r="B834" s="110"/>
      <c r="C834" s="110"/>
      <c r="D834" s="110"/>
      <c r="E834" s="111"/>
      <c r="F834" s="111"/>
      <c r="G834" s="111"/>
      <c r="H834" s="111"/>
      <c r="I834" s="111"/>
      <c r="J834" s="111"/>
      <c r="K834" s="111"/>
    </row>
    <row r="835" spans="2:11">
      <c r="B835" s="110"/>
      <c r="C835" s="110"/>
      <c r="D835" s="110"/>
      <c r="E835" s="111"/>
      <c r="F835" s="111"/>
      <c r="G835" s="111"/>
      <c r="H835" s="111"/>
      <c r="I835" s="111"/>
      <c r="J835" s="111"/>
      <c r="K835" s="111"/>
    </row>
    <row r="836" spans="2:11">
      <c r="B836" s="110"/>
      <c r="C836" s="110"/>
      <c r="D836" s="110"/>
      <c r="E836" s="111"/>
      <c r="F836" s="111"/>
      <c r="G836" s="111"/>
      <c r="H836" s="111"/>
      <c r="I836" s="111"/>
      <c r="J836" s="111"/>
      <c r="K836" s="111"/>
    </row>
    <row r="837" spans="2:11">
      <c r="B837" s="110"/>
      <c r="C837" s="110"/>
      <c r="D837" s="110"/>
      <c r="E837" s="111"/>
      <c r="F837" s="111"/>
      <c r="G837" s="111"/>
      <c r="H837" s="111"/>
      <c r="I837" s="111"/>
      <c r="J837" s="111"/>
      <c r="K837" s="111"/>
    </row>
    <row r="838" spans="2:11">
      <c r="B838" s="110"/>
      <c r="C838" s="110"/>
      <c r="D838" s="110"/>
      <c r="E838" s="111"/>
      <c r="F838" s="111"/>
      <c r="G838" s="111"/>
      <c r="H838" s="111"/>
      <c r="I838" s="111"/>
      <c r="J838" s="111"/>
      <c r="K838" s="111"/>
    </row>
    <row r="839" spans="2:11">
      <c r="B839" s="110"/>
      <c r="C839" s="110"/>
      <c r="D839" s="110"/>
      <c r="E839" s="111"/>
      <c r="F839" s="111"/>
      <c r="G839" s="111"/>
      <c r="H839" s="111"/>
      <c r="I839" s="111"/>
      <c r="J839" s="111"/>
      <c r="K839" s="111"/>
    </row>
    <row r="840" spans="2:11">
      <c r="B840" s="110"/>
      <c r="C840" s="110"/>
      <c r="D840" s="110"/>
      <c r="E840" s="111"/>
      <c r="F840" s="111"/>
      <c r="G840" s="111"/>
      <c r="H840" s="111"/>
      <c r="I840" s="111"/>
      <c r="J840" s="111"/>
      <c r="K840" s="111"/>
    </row>
    <row r="841" spans="2:11">
      <c r="B841" s="110"/>
      <c r="C841" s="110"/>
      <c r="D841" s="110"/>
      <c r="E841" s="111"/>
      <c r="F841" s="111"/>
      <c r="G841" s="111"/>
      <c r="H841" s="111"/>
      <c r="I841" s="111"/>
      <c r="J841" s="111"/>
      <c r="K841" s="111"/>
    </row>
    <row r="842" spans="2:11">
      <c r="B842" s="110"/>
      <c r="C842" s="110"/>
      <c r="D842" s="110"/>
      <c r="E842" s="111"/>
      <c r="F842" s="111"/>
      <c r="G842" s="111"/>
      <c r="H842" s="111"/>
      <c r="I842" s="111"/>
      <c r="J842" s="111"/>
      <c r="K842" s="111"/>
    </row>
    <row r="843" spans="2:11">
      <c r="B843" s="110"/>
      <c r="C843" s="110"/>
      <c r="D843" s="110"/>
      <c r="E843" s="111"/>
      <c r="F843" s="111"/>
      <c r="G843" s="111"/>
      <c r="H843" s="111"/>
      <c r="I843" s="111"/>
      <c r="J843" s="111"/>
      <c r="K843" s="111"/>
    </row>
    <row r="844" spans="2:11">
      <c r="B844" s="110"/>
      <c r="C844" s="110"/>
      <c r="D844" s="110"/>
      <c r="E844" s="111"/>
      <c r="F844" s="111"/>
      <c r="G844" s="111"/>
      <c r="H844" s="111"/>
      <c r="I844" s="111"/>
      <c r="J844" s="111"/>
      <c r="K844" s="111"/>
    </row>
    <row r="845" spans="2:11">
      <c r="B845" s="110"/>
      <c r="C845" s="110"/>
      <c r="D845" s="110"/>
      <c r="E845" s="111"/>
      <c r="F845" s="111"/>
      <c r="G845" s="111"/>
      <c r="H845" s="111"/>
      <c r="I845" s="111"/>
      <c r="J845" s="111"/>
      <c r="K845" s="111"/>
    </row>
    <row r="846" spans="2:11">
      <c r="B846" s="110"/>
      <c r="C846" s="110"/>
      <c r="D846" s="110"/>
      <c r="E846" s="111"/>
      <c r="F846" s="111"/>
      <c r="G846" s="111"/>
      <c r="H846" s="111"/>
      <c r="I846" s="111"/>
      <c r="J846" s="111"/>
      <c r="K846" s="111"/>
    </row>
    <row r="847" spans="2:11">
      <c r="B847" s="110"/>
      <c r="C847" s="110"/>
      <c r="D847" s="110"/>
      <c r="E847" s="111"/>
      <c r="F847" s="111"/>
      <c r="G847" s="111"/>
      <c r="H847" s="111"/>
      <c r="I847" s="111"/>
      <c r="J847" s="111"/>
      <c r="K847" s="111"/>
    </row>
    <row r="848" spans="2:11">
      <c r="B848" s="110"/>
      <c r="C848" s="110"/>
      <c r="D848" s="110"/>
      <c r="E848" s="111"/>
      <c r="F848" s="111"/>
      <c r="G848" s="111"/>
      <c r="H848" s="111"/>
      <c r="I848" s="111"/>
      <c r="J848" s="111"/>
      <c r="K848" s="111"/>
    </row>
    <row r="849" spans="2:11">
      <c r="B849" s="110"/>
      <c r="C849" s="110"/>
      <c r="D849" s="110"/>
      <c r="E849" s="111"/>
      <c r="F849" s="111"/>
      <c r="G849" s="111"/>
      <c r="H849" s="111"/>
      <c r="I849" s="111"/>
      <c r="J849" s="111"/>
      <c r="K849" s="111"/>
    </row>
    <row r="850" spans="2:11">
      <c r="B850" s="110"/>
      <c r="C850" s="110"/>
      <c r="D850" s="110"/>
      <c r="E850" s="111"/>
      <c r="F850" s="111"/>
      <c r="G850" s="111"/>
      <c r="H850" s="111"/>
      <c r="I850" s="111"/>
      <c r="J850" s="111"/>
      <c r="K850" s="111"/>
    </row>
    <row r="851" spans="2:11">
      <c r="B851" s="110"/>
      <c r="C851" s="110"/>
      <c r="D851" s="110"/>
      <c r="E851" s="111"/>
      <c r="F851" s="111"/>
      <c r="G851" s="111"/>
      <c r="H851" s="111"/>
      <c r="I851" s="111"/>
      <c r="J851" s="111"/>
      <c r="K851" s="111"/>
    </row>
    <row r="852" spans="2:11">
      <c r="B852" s="110"/>
      <c r="C852" s="110"/>
      <c r="D852" s="110"/>
      <c r="E852" s="111"/>
      <c r="F852" s="111"/>
      <c r="G852" s="111"/>
      <c r="H852" s="111"/>
      <c r="I852" s="111"/>
      <c r="J852" s="111"/>
      <c r="K852" s="111"/>
    </row>
    <row r="853" spans="2:11">
      <c r="B853" s="110"/>
      <c r="C853" s="110"/>
      <c r="D853" s="110"/>
      <c r="E853" s="111"/>
      <c r="F853" s="111"/>
      <c r="G853" s="111"/>
      <c r="H853" s="111"/>
      <c r="I853" s="111"/>
      <c r="J853" s="111"/>
      <c r="K853" s="111"/>
    </row>
    <row r="854" spans="2:11">
      <c r="B854" s="110"/>
      <c r="C854" s="110"/>
      <c r="D854" s="110"/>
      <c r="E854" s="111"/>
      <c r="F854" s="111"/>
      <c r="G854" s="111"/>
      <c r="H854" s="111"/>
      <c r="I854" s="111"/>
      <c r="J854" s="111"/>
      <c r="K854" s="111"/>
    </row>
    <row r="855" spans="2:11">
      <c r="B855" s="110"/>
      <c r="C855" s="110"/>
      <c r="D855" s="110"/>
      <c r="E855" s="111"/>
      <c r="F855" s="111"/>
      <c r="G855" s="111"/>
      <c r="H855" s="111"/>
      <c r="I855" s="111"/>
      <c r="J855" s="111"/>
      <c r="K855" s="111"/>
    </row>
    <row r="856" spans="2:11">
      <c r="B856" s="110"/>
      <c r="C856" s="110"/>
      <c r="D856" s="110"/>
      <c r="E856" s="111"/>
      <c r="F856" s="111"/>
      <c r="G856" s="111"/>
      <c r="H856" s="111"/>
      <c r="I856" s="111"/>
      <c r="J856" s="111"/>
      <c r="K856" s="111"/>
    </row>
    <row r="857" spans="2:11">
      <c r="B857" s="110"/>
      <c r="C857" s="110"/>
      <c r="D857" s="110"/>
      <c r="E857" s="111"/>
      <c r="F857" s="111"/>
      <c r="G857" s="111"/>
      <c r="H857" s="111"/>
      <c r="I857" s="111"/>
      <c r="J857" s="111"/>
      <c r="K857" s="111"/>
    </row>
    <row r="858" spans="2:11">
      <c r="B858" s="110"/>
      <c r="C858" s="110"/>
      <c r="D858" s="110"/>
      <c r="E858" s="111"/>
      <c r="F858" s="111"/>
      <c r="G858" s="111"/>
      <c r="H858" s="111"/>
      <c r="I858" s="111"/>
      <c r="J858" s="111"/>
      <c r="K858" s="111"/>
    </row>
    <row r="859" spans="2:11">
      <c r="B859" s="110"/>
      <c r="C859" s="110"/>
      <c r="D859" s="110"/>
      <c r="E859" s="111"/>
      <c r="F859" s="111"/>
      <c r="G859" s="111"/>
      <c r="H859" s="111"/>
      <c r="I859" s="111"/>
      <c r="J859" s="111"/>
      <c r="K859" s="111"/>
    </row>
    <row r="860" spans="2:11">
      <c r="B860" s="110"/>
      <c r="C860" s="110"/>
      <c r="D860" s="110"/>
      <c r="E860" s="111"/>
      <c r="F860" s="111"/>
      <c r="G860" s="111"/>
      <c r="H860" s="111"/>
      <c r="I860" s="111"/>
      <c r="J860" s="111"/>
      <c r="K860" s="111"/>
    </row>
    <row r="861" spans="2:11">
      <c r="B861" s="110"/>
      <c r="C861" s="110"/>
      <c r="D861" s="110"/>
      <c r="E861" s="111"/>
      <c r="F861" s="111"/>
      <c r="G861" s="111"/>
      <c r="H861" s="111"/>
      <c r="I861" s="111"/>
      <c r="J861" s="111"/>
      <c r="K861" s="111"/>
    </row>
    <row r="862" spans="2:11">
      <c r="B862" s="110"/>
      <c r="C862" s="110"/>
      <c r="D862" s="110"/>
      <c r="E862" s="111"/>
      <c r="F862" s="111"/>
      <c r="G862" s="111"/>
      <c r="H862" s="111"/>
      <c r="I862" s="111"/>
      <c r="J862" s="111"/>
      <c r="K862" s="111"/>
    </row>
    <row r="863" spans="2:11">
      <c r="B863" s="110"/>
      <c r="C863" s="110"/>
      <c r="D863" s="110"/>
      <c r="E863" s="111"/>
      <c r="F863" s="111"/>
      <c r="G863" s="111"/>
      <c r="H863" s="111"/>
      <c r="I863" s="111"/>
      <c r="J863" s="111"/>
      <c r="K863" s="111"/>
    </row>
    <row r="864" spans="2:11">
      <c r="B864" s="110"/>
      <c r="C864" s="110"/>
      <c r="D864" s="110"/>
      <c r="E864" s="111"/>
      <c r="F864" s="111"/>
      <c r="G864" s="111"/>
      <c r="H864" s="111"/>
      <c r="I864" s="111"/>
      <c r="J864" s="111"/>
      <c r="K864" s="111"/>
    </row>
    <row r="865" spans="2:11">
      <c r="B865" s="110"/>
      <c r="C865" s="110"/>
      <c r="D865" s="110"/>
      <c r="E865" s="111"/>
      <c r="F865" s="111"/>
      <c r="G865" s="111"/>
      <c r="H865" s="111"/>
      <c r="I865" s="111"/>
      <c r="J865" s="111"/>
      <c r="K865" s="111"/>
    </row>
    <row r="866" spans="2:11">
      <c r="B866" s="110"/>
      <c r="C866" s="110"/>
      <c r="D866" s="110"/>
      <c r="E866" s="111"/>
      <c r="F866" s="111"/>
      <c r="G866" s="111"/>
      <c r="H866" s="111"/>
      <c r="I866" s="111"/>
      <c r="J866" s="111"/>
      <c r="K866" s="111"/>
    </row>
    <row r="867" spans="2:11">
      <c r="B867" s="110"/>
      <c r="C867" s="110"/>
      <c r="D867" s="110"/>
      <c r="E867" s="111"/>
      <c r="F867" s="111"/>
      <c r="G867" s="111"/>
      <c r="H867" s="111"/>
      <c r="I867" s="111"/>
      <c r="J867" s="111"/>
      <c r="K867" s="111"/>
    </row>
    <row r="868" spans="2:11">
      <c r="B868" s="110"/>
      <c r="C868" s="110"/>
      <c r="D868" s="110"/>
      <c r="E868" s="111"/>
      <c r="F868" s="111"/>
      <c r="G868" s="111"/>
      <c r="H868" s="111"/>
      <c r="I868" s="111"/>
      <c r="J868" s="111"/>
      <c r="K868" s="111"/>
    </row>
    <row r="869" spans="2:11">
      <c r="B869" s="110"/>
      <c r="C869" s="110"/>
      <c r="D869" s="110"/>
      <c r="E869" s="111"/>
      <c r="F869" s="111"/>
      <c r="G869" s="111"/>
      <c r="H869" s="111"/>
      <c r="I869" s="111"/>
      <c r="J869" s="111"/>
      <c r="K869" s="111"/>
    </row>
    <row r="870" spans="2:11">
      <c r="B870" s="110"/>
      <c r="C870" s="110"/>
      <c r="D870" s="110"/>
      <c r="E870" s="111"/>
      <c r="F870" s="111"/>
      <c r="G870" s="111"/>
      <c r="H870" s="111"/>
      <c r="I870" s="111"/>
      <c r="J870" s="111"/>
      <c r="K870" s="111"/>
    </row>
    <row r="871" spans="2:11">
      <c r="B871" s="110"/>
      <c r="C871" s="110"/>
      <c r="D871" s="110"/>
      <c r="E871" s="111"/>
      <c r="F871" s="111"/>
      <c r="G871" s="111"/>
      <c r="H871" s="111"/>
      <c r="I871" s="111"/>
      <c r="J871" s="111"/>
      <c r="K871" s="111"/>
    </row>
    <row r="872" spans="2:11">
      <c r="B872" s="110"/>
      <c r="C872" s="110"/>
      <c r="D872" s="110"/>
      <c r="E872" s="111"/>
      <c r="F872" s="111"/>
      <c r="G872" s="111"/>
      <c r="H872" s="111"/>
      <c r="I872" s="111"/>
      <c r="J872" s="111"/>
      <c r="K872" s="111"/>
    </row>
    <row r="873" spans="2:11">
      <c r="B873" s="110"/>
      <c r="C873" s="110"/>
      <c r="D873" s="110"/>
      <c r="E873" s="111"/>
      <c r="F873" s="111"/>
      <c r="G873" s="111"/>
      <c r="H873" s="111"/>
      <c r="I873" s="111"/>
      <c r="J873" s="111"/>
      <c r="K873" s="111"/>
    </row>
    <row r="874" spans="2:11">
      <c r="B874" s="110"/>
      <c r="C874" s="110"/>
      <c r="D874" s="110"/>
      <c r="E874" s="111"/>
      <c r="F874" s="111"/>
      <c r="G874" s="111"/>
      <c r="H874" s="111"/>
      <c r="I874" s="111"/>
      <c r="J874" s="111"/>
      <c r="K874" s="111"/>
    </row>
    <row r="875" spans="2:11">
      <c r="B875" s="110"/>
      <c r="C875" s="110"/>
      <c r="D875" s="110"/>
      <c r="E875" s="111"/>
      <c r="F875" s="111"/>
      <c r="G875" s="111"/>
      <c r="H875" s="111"/>
      <c r="I875" s="111"/>
      <c r="J875" s="111"/>
      <c r="K875" s="111"/>
    </row>
    <row r="876" spans="2:11">
      <c r="B876" s="110"/>
      <c r="C876" s="110"/>
      <c r="D876" s="110"/>
      <c r="E876" s="111"/>
      <c r="F876" s="111"/>
      <c r="G876" s="111"/>
      <c r="H876" s="111"/>
      <c r="I876" s="111"/>
      <c r="J876" s="111"/>
      <c r="K876" s="111"/>
    </row>
    <row r="877" spans="2:11">
      <c r="B877" s="110"/>
      <c r="C877" s="110"/>
      <c r="D877" s="110"/>
      <c r="E877" s="111"/>
      <c r="F877" s="111"/>
      <c r="G877" s="111"/>
      <c r="H877" s="111"/>
      <c r="I877" s="111"/>
      <c r="J877" s="111"/>
      <c r="K877" s="111"/>
    </row>
    <row r="878" spans="2:11">
      <c r="B878" s="110"/>
      <c r="C878" s="110"/>
      <c r="D878" s="110"/>
      <c r="E878" s="111"/>
      <c r="F878" s="111"/>
      <c r="G878" s="111"/>
      <c r="H878" s="111"/>
      <c r="I878" s="111"/>
      <c r="J878" s="111"/>
      <c r="K878" s="111"/>
    </row>
    <row r="879" spans="2:11">
      <c r="B879" s="110"/>
      <c r="C879" s="110"/>
      <c r="D879" s="110"/>
      <c r="E879" s="111"/>
      <c r="F879" s="111"/>
      <c r="G879" s="111"/>
      <c r="H879" s="111"/>
      <c r="I879" s="111"/>
      <c r="J879" s="111"/>
      <c r="K879" s="111"/>
    </row>
    <row r="880" spans="2:11">
      <c r="B880" s="110"/>
      <c r="C880" s="110"/>
      <c r="D880" s="110"/>
      <c r="E880" s="111"/>
      <c r="F880" s="111"/>
      <c r="G880" s="111"/>
      <c r="H880" s="111"/>
      <c r="I880" s="111"/>
      <c r="J880" s="111"/>
      <c r="K880" s="111"/>
    </row>
    <row r="881" spans="2:11">
      <c r="B881" s="110"/>
      <c r="C881" s="110"/>
      <c r="D881" s="110"/>
      <c r="E881" s="111"/>
      <c r="F881" s="111"/>
      <c r="G881" s="111"/>
      <c r="H881" s="111"/>
      <c r="I881" s="111"/>
      <c r="J881" s="111"/>
      <c r="K881" s="111"/>
    </row>
    <row r="882" spans="2:11">
      <c r="B882" s="110"/>
      <c r="C882" s="110"/>
      <c r="D882" s="110"/>
      <c r="E882" s="111"/>
      <c r="F882" s="111"/>
      <c r="G882" s="111"/>
      <c r="H882" s="111"/>
      <c r="I882" s="111"/>
      <c r="J882" s="111"/>
      <c r="K882" s="111"/>
    </row>
    <row r="883" spans="2:11">
      <c r="B883" s="110"/>
      <c r="C883" s="110"/>
      <c r="D883" s="110"/>
      <c r="E883" s="111"/>
      <c r="F883" s="111"/>
      <c r="G883" s="111"/>
      <c r="H883" s="111"/>
      <c r="I883" s="111"/>
      <c r="J883" s="111"/>
      <c r="K883" s="111"/>
    </row>
    <row r="884" spans="2:11">
      <c r="B884" s="110"/>
      <c r="C884" s="110"/>
      <c r="D884" s="110"/>
      <c r="E884" s="111"/>
      <c r="F884" s="111"/>
      <c r="G884" s="111"/>
      <c r="H884" s="111"/>
      <c r="I884" s="111"/>
      <c r="J884" s="111"/>
      <c r="K884" s="111"/>
    </row>
    <row r="885" spans="2:11">
      <c r="B885" s="110"/>
      <c r="C885" s="110"/>
      <c r="D885" s="110"/>
      <c r="E885" s="111"/>
      <c r="F885" s="111"/>
      <c r="G885" s="111"/>
      <c r="H885" s="111"/>
      <c r="I885" s="111"/>
      <c r="J885" s="111"/>
      <c r="K885" s="111"/>
    </row>
    <row r="886" spans="2:11">
      <c r="B886" s="110"/>
      <c r="C886" s="110"/>
      <c r="D886" s="110"/>
      <c r="E886" s="111"/>
      <c r="F886" s="111"/>
      <c r="G886" s="111"/>
      <c r="H886" s="111"/>
      <c r="I886" s="111"/>
      <c r="J886" s="111"/>
      <c r="K886" s="111"/>
    </row>
    <row r="887" spans="2:11">
      <c r="B887" s="110"/>
      <c r="C887" s="110"/>
      <c r="D887" s="110"/>
      <c r="E887" s="111"/>
      <c r="F887" s="111"/>
      <c r="G887" s="111"/>
      <c r="H887" s="111"/>
      <c r="I887" s="111"/>
      <c r="J887" s="111"/>
      <c r="K887" s="111"/>
    </row>
    <row r="888" spans="2:11">
      <c r="B888" s="110"/>
      <c r="C888" s="110"/>
      <c r="D888" s="110"/>
      <c r="E888" s="111"/>
      <c r="F888" s="111"/>
      <c r="G888" s="111"/>
      <c r="H888" s="111"/>
      <c r="I888" s="111"/>
      <c r="J888" s="111"/>
      <c r="K888" s="111"/>
    </row>
    <row r="889" spans="2:11">
      <c r="B889" s="110"/>
      <c r="C889" s="110"/>
      <c r="D889" s="110"/>
      <c r="E889" s="111"/>
      <c r="F889" s="111"/>
      <c r="G889" s="111"/>
      <c r="H889" s="111"/>
      <c r="I889" s="111"/>
      <c r="J889" s="111"/>
      <c r="K889" s="111"/>
    </row>
    <row r="890" spans="2:11">
      <c r="B890" s="110"/>
      <c r="C890" s="110"/>
      <c r="D890" s="110"/>
      <c r="E890" s="111"/>
      <c r="F890" s="111"/>
      <c r="G890" s="111"/>
      <c r="H890" s="111"/>
      <c r="I890" s="111"/>
      <c r="J890" s="111"/>
      <c r="K890" s="111"/>
    </row>
    <row r="891" spans="2:11">
      <c r="B891" s="110"/>
      <c r="C891" s="110"/>
      <c r="D891" s="110"/>
      <c r="E891" s="111"/>
      <c r="F891" s="111"/>
      <c r="G891" s="111"/>
      <c r="H891" s="111"/>
      <c r="I891" s="111"/>
      <c r="J891" s="111"/>
      <c r="K891" s="111"/>
    </row>
    <row r="892" spans="2:11">
      <c r="B892" s="110"/>
      <c r="C892" s="110"/>
      <c r="D892" s="110"/>
      <c r="E892" s="111"/>
      <c r="F892" s="111"/>
      <c r="G892" s="111"/>
      <c r="H892" s="111"/>
      <c r="I892" s="111"/>
      <c r="J892" s="111"/>
      <c r="K892" s="111"/>
    </row>
    <row r="893" spans="2:11">
      <c r="B893" s="110"/>
      <c r="C893" s="110"/>
      <c r="D893" s="110"/>
      <c r="E893" s="111"/>
      <c r="F893" s="111"/>
      <c r="G893" s="111"/>
      <c r="H893" s="111"/>
      <c r="I893" s="111"/>
      <c r="J893" s="111"/>
      <c r="K893" s="111"/>
    </row>
    <row r="894" spans="2:11">
      <c r="B894" s="110"/>
      <c r="C894" s="110"/>
      <c r="D894" s="110"/>
      <c r="E894" s="111"/>
      <c r="F894" s="111"/>
      <c r="G894" s="111"/>
      <c r="H894" s="111"/>
      <c r="I894" s="111"/>
      <c r="J894" s="111"/>
      <c r="K894" s="111"/>
    </row>
    <row r="895" spans="2:11">
      <c r="B895" s="110"/>
      <c r="C895" s="110"/>
      <c r="D895" s="110"/>
      <c r="E895" s="111"/>
      <c r="F895" s="111"/>
      <c r="G895" s="111"/>
      <c r="H895" s="111"/>
      <c r="I895" s="111"/>
      <c r="J895" s="111"/>
      <c r="K895" s="111"/>
    </row>
    <row r="896" spans="2:11">
      <c r="B896" s="110"/>
      <c r="C896" s="110"/>
      <c r="D896" s="110"/>
      <c r="E896" s="111"/>
      <c r="F896" s="111"/>
      <c r="G896" s="111"/>
      <c r="H896" s="111"/>
      <c r="I896" s="111"/>
      <c r="J896" s="111"/>
      <c r="K896" s="111"/>
    </row>
    <row r="897" spans="2:11">
      <c r="B897" s="110"/>
      <c r="C897" s="110"/>
      <c r="D897" s="110"/>
      <c r="E897" s="111"/>
      <c r="F897" s="111"/>
      <c r="G897" s="111"/>
      <c r="H897" s="111"/>
      <c r="I897" s="111"/>
      <c r="J897" s="111"/>
      <c r="K897" s="111"/>
    </row>
    <row r="898" spans="2:11">
      <c r="B898" s="110"/>
      <c r="C898" s="110"/>
      <c r="D898" s="110"/>
      <c r="E898" s="111"/>
      <c r="F898" s="111"/>
      <c r="G898" s="111"/>
      <c r="H898" s="111"/>
      <c r="I898" s="111"/>
      <c r="J898" s="111"/>
      <c r="K898" s="111"/>
    </row>
    <row r="899" spans="2:11">
      <c r="B899" s="110"/>
      <c r="C899" s="110"/>
      <c r="D899" s="110"/>
      <c r="E899" s="111"/>
      <c r="F899" s="111"/>
      <c r="G899" s="111"/>
      <c r="H899" s="111"/>
      <c r="I899" s="111"/>
      <c r="J899" s="111"/>
      <c r="K899" s="111"/>
    </row>
    <row r="900" spans="2:11">
      <c r="B900" s="110"/>
      <c r="C900" s="110"/>
      <c r="D900" s="110"/>
      <c r="E900" s="111"/>
      <c r="F900" s="111"/>
      <c r="G900" s="111"/>
      <c r="H900" s="111"/>
      <c r="I900" s="111"/>
      <c r="J900" s="111"/>
      <c r="K900" s="111"/>
    </row>
    <row r="901" spans="2:11">
      <c r="B901" s="110"/>
      <c r="C901" s="110"/>
      <c r="D901" s="110"/>
      <c r="E901" s="111"/>
      <c r="F901" s="111"/>
      <c r="G901" s="111"/>
      <c r="H901" s="111"/>
      <c r="I901" s="111"/>
      <c r="J901" s="111"/>
      <c r="K901" s="111"/>
    </row>
    <row r="902" spans="2:11">
      <c r="B902" s="110"/>
      <c r="C902" s="110"/>
      <c r="D902" s="110"/>
      <c r="E902" s="111"/>
      <c r="F902" s="111"/>
      <c r="G902" s="111"/>
      <c r="H902" s="111"/>
      <c r="I902" s="111"/>
      <c r="J902" s="111"/>
      <c r="K902" s="111"/>
    </row>
    <row r="903" spans="2:11">
      <c r="B903" s="110"/>
      <c r="C903" s="110"/>
      <c r="D903" s="110"/>
      <c r="E903" s="111"/>
      <c r="F903" s="111"/>
      <c r="G903" s="111"/>
      <c r="H903" s="111"/>
      <c r="I903" s="111"/>
      <c r="J903" s="111"/>
      <c r="K903" s="111"/>
    </row>
    <row r="904" spans="2:11">
      <c r="B904" s="110"/>
      <c r="C904" s="110"/>
      <c r="D904" s="110"/>
      <c r="E904" s="111"/>
      <c r="F904" s="111"/>
      <c r="G904" s="111"/>
      <c r="H904" s="111"/>
      <c r="I904" s="111"/>
      <c r="J904" s="111"/>
      <c r="K904" s="111"/>
    </row>
    <row r="905" spans="2:11">
      <c r="B905" s="110"/>
      <c r="C905" s="110"/>
      <c r="D905" s="110"/>
      <c r="E905" s="111"/>
      <c r="F905" s="111"/>
      <c r="G905" s="111"/>
      <c r="H905" s="111"/>
      <c r="I905" s="111"/>
      <c r="J905" s="111"/>
      <c r="K905" s="111"/>
    </row>
    <row r="906" spans="2:11">
      <c r="B906" s="110"/>
      <c r="C906" s="110"/>
      <c r="D906" s="110"/>
      <c r="E906" s="111"/>
      <c r="F906" s="111"/>
      <c r="G906" s="111"/>
      <c r="H906" s="111"/>
      <c r="I906" s="111"/>
      <c r="J906" s="111"/>
      <c r="K906" s="111"/>
    </row>
    <row r="907" spans="2:11">
      <c r="B907" s="110"/>
      <c r="C907" s="110"/>
      <c r="D907" s="110"/>
      <c r="E907" s="111"/>
      <c r="F907" s="111"/>
      <c r="G907" s="111"/>
      <c r="H907" s="111"/>
      <c r="I907" s="111"/>
      <c r="J907" s="111"/>
      <c r="K907" s="111"/>
    </row>
    <row r="908" spans="2:11">
      <c r="B908" s="110"/>
      <c r="C908" s="110"/>
      <c r="D908" s="110"/>
      <c r="E908" s="111"/>
      <c r="F908" s="111"/>
      <c r="G908" s="111"/>
      <c r="H908" s="111"/>
      <c r="I908" s="111"/>
      <c r="J908" s="111"/>
      <c r="K908" s="111"/>
    </row>
    <row r="909" spans="2:11">
      <c r="B909" s="110"/>
      <c r="C909" s="110"/>
      <c r="D909" s="110"/>
      <c r="E909" s="111"/>
      <c r="F909" s="111"/>
      <c r="G909" s="111"/>
      <c r="H909" s="111"/>
      <c r="I909" s="111"/>
      <c r="J909" s="111"/>
      <c r="K909" s="111"/>
    </row>
    <row r="910" spans="2:11">
      <c r="B910" s="110"/>
      <c r="C910" s="110"/>
      <c r="D910" s="110"/>
      <c r="E910" s="111"/>
      <c r="F910" s="111"/>
      <c r="G910" s="111"/>
      <c r="H910" s="111"/>
      <c r="I910" s="111"/>
      <c r="J910" s="111"/>
      <c r="K910" s="111"/>
    </row>
    <row r="911" spans="2:11">
      <c r="B911" s="110"/>
      <c r="C911" s="110"/>
      <c r="D911" s="110"/>
      <c r="E911" s="111"/>
      <c r="F911" s="111"/>
      <c r="G911" s="111"/>
      <c r="H911" s="111"/>
      <c r="I911" s="111"/>
      <c r="J911" s="111"/>
      <c r="K911" s="111"/>
    </row>
    <row r="912" spans="2:11">
      <c r="B912" s="110"/>
      <c r="C912" s="110"/>
      <c r="D912" s="110"/>
      <c r="E912" s="111"/>
      <c r="F912" s="111"/>
      <c r="G912" s="111"/>
      <c r="H912" s="111"/>
      <c r="I912" s="111"/>
      <c r="J912" s="111"/>
      <c r="K912" s="111"/>
    </row>
    <row r="913" spans="2:11">
      <c r="B913" s="110"/>
      <c r="C913" s="110"/>
      <c r="D913" s="110"/>
      <c r="E913" s="111"/>
      <c r="F913" s="111"/>
      <c r="G913" s="111"/>
      <c r="H913" s="111"/>
      <c r="I913" s="111"/>
      <c r="J913" s="111"/>
      <c r="K913" s="111"/>
    </row>
    <row r="914" spans="2:11">
      <c r="B914" s="110"/>
      <c r="C914" s="110"/>
      <c r="D914" s="110"/>
      <c r="E914" s="111"/>
      <c r="F914" s="111"/>
      <c r="G914" s="111"/>
      <c r="H914" s="111"/>
      <c r="I914" s="111"/>
      <c r="J914" s="111"/>
      <c r="K914" s="111"/>
    </row>
    <row r="915" spans="2:11">
      <c r="B915" s="110"/>
      <c r="C915" s="110"/>
      <c r="D915" s="110"/>
      <c r="E915" s="111"/>
      <c r="F915" s="111"/>
      <c r="G915" s="111"/>
      <c r="H915" s="111"/>
      <c r="I915" s="111"/>
      <c r="J915" s="111"/>
      <c r="K915" s="111"/>
    </row>
    <row r="916" spans="2:11">
      <c r="B916" s="110"/>
      <c r="C916" s="110"/>
      <c r="D916" s="110"/>
      <c r="E916" s="111"/>
      <c r="F916" s="111"/>
      <c r="G916" s="111"/>
      <c r="H916" s="111"/>
      <c r="I916" s="111"/>
      <c r="J916" s="111"/>
      <c r="K916" s="111"/>
    </row>
    <row r="917" spans="2:11">
      <c r="B917" s="110"/>
      <c r="C917" s="110"/>
      <c r="D917" s="110"/>
      <c r="E917" s="111"/>
      <c r="F917" s="111"/>
      <c r="G917" s="111"/>
      <c r="H917" s="111"/>
      <c r="I917" s="111"/>
      <c r="J917" s="111"/>
      <c r="K917" s="111"/>
    </row>
    <row r="918" spans="2:11">
      <c r="B918" s="110"/>
      <c r="C918" s="110"/>
      <c r="D918" s="110"/>
      <c r="E918" s="111"/>
      <c r="F918" s="111"/>
      <c r="G918" s="111"/>
      <c r="H918" s="111"/>
      <c r="I918" s="111"/>
      <c r="J918" s="111"/>
      <c r="K918" s="111"/>
    </row>
    <row r="919" spans="2:11">
      <c r="B919" s="110"/>
      <c r="C919" s="110"/>
      <c r="D919" s="110"/>
      <c r="E919" s="111"/>
      <c r="F919" s="111"/>
      <c r="G919" s="111"/>
      <c r="H919" s="111"/>
      <c r="I919" s="111"/>
      <c r="J919" s="111"/>
      <c r="K919" s="111"/>
    </row>
    <row r="920" spans="2:11">
      <c r="B920" s="110"/>
      <c r="C920" s="110"/>
      <c r="D920" s="110"/>
      <c r="E920" s="111"/>
      <c r="F920" s="111"/>
      <c r="G920" s="111"/>
      <c r="H920" s="111"/>
      <c r="I920" s="111"/>
      <c r="J920" s="111"/>
      <c r="K920" s="111"/>
    </row>
    <row r="921" spans="2:11">
      <c r="B921" s="110"/>
      <c r="C921" s="110"/>
      <c r="D921" s="110"/>
      <c r="E921" s="111"/>
      <c r="F921" s="111"/>
      <c r="G921" s="111"/>
      <c r="H921" s="111"/>
      <c r="I921" s="111"/>
      <c r="J921" s="111"/>
      <c r="K921" s="111"/>
    </row>
    <row r="922" spans="2:11">
      <c r="B922" s="110"/>
      <c r="C922" s="110"/>
      <c r="D922" s="110"/>
      <c r="E922" s="111"/>
      <c r="F922" s="111"/>
      <c r="G922" s="111"/>
      <c r="H922" s="111"/>
      <c r="I922" s="111"/>
      <c r="J922" s="111"/>
      <c r="K922" s="111"/>
    </row>
    <row r="923" spans="2:11">
      <c r="B923" s="110"/>
      <c r="C923" s="110"/>
      <c r="D923" s="110"/>
      <c r="E923" s="111"/>
      <c r="F923" s="111"/>
      <c r="G923" s="111"/>
      <c r="H923" s="111"/>
      <c r="I923" s="111"/>
      <c r="J923" s="111"/>
      <c r="K923" s="111"/>
    </row>
    <row r="924" spans="2:11">
      <c r="B924" s="110"/>
      <c r="C924" s="110"/>
      <c r="D924" s="110"/>
      <c r="E924" s="111"/>
      <c r="F924" s="111"/>
      <c r="G924" s="111"/>
      <c r="H924" s="111"/>
      <c r="I924" s="111"/>
      <c r="J924" s="111"/>
      <c r="K924" s="111"/>
    </row>
    <row r="925" spans="2:11">
      <c r="B925" s="110"/>
      <c r="C925" s="110"/>
      <c r="D925" s="110"/>
      <c r="E925" s="111"/>
      <c r="F925" s="111"/>
      <c r="G925" s="111"/>
      <c r="H925" s="111"/>
      <c r="I925" s="111"/>
      <c r="J925" s="111"/>
      <c r="K925" s="111"/>
    </row>
    <row r="926" spans="2:11">
      <c r="B926" s="110"/>
      <c r="C926" s="110"/>
      <c r="D926" s="110"/>
      <c r="E926" s="111"/>
      <c r="F926" s="111"/>
      <c r="G926" s="111"/>
      <c r="H926" s="111"/>
      <c r="I926" s="111"/>
      <c r="J926" s="111"/>
      <c r="K926" s="111"/>
    </row>
    <row r="927" spans="2:11">
      <c r="B927" s="110"/>
      <c r="C927" s="110"/>
      <c r="D927" s="110"/>
      <c r="E927" s="111"/>
      <c r="F927" s="111"/>
      <c r="G927" s="111"/>
      <c r="H927" s="111"/>
      <c r="I927" s="111"/>
      <c r="J927" s="111"/>
      <c r="K927" s="111"/>
    </row>
    <row r="928" spans="2:11">
      <c r="B928" s="110"/>
      <c r="C928" s="110"/>
      <c r="D928" s="110"/>
      <c r="E928" s="111"/>
      <c r="F928" s="111"/>
      <c r="G928" s="111"/>
      <c r="H928" s="111"/>
      <c r="I928" s="111"/>
      <c r="J928" s="111"/>
      <c r="K928" s="111"/>
    </row>
    <row r="929" spans="2:11">
      <c r="B929" s="110"/>
      <c r="C929" s="110"/>
      <c r="D929" s="110"/>
      <c r="E929" s="111"/>
      <c r="F929" s="111"/>
      <c r="G929" s="111"/>
      <c r="H929" s="111"/>
      <c r="I929" s="111"/>
      <c r="J929" s="111"/>
      <c r="K929" s="111"/>
    </row>
    <row r="930" spans="2:11">
      <c r="B930" s="110"/>
      <c r="C930" s="110"/>
      <c r="D930" s="110"/>
      <c r="E930" s="111"/>
      <c r="F930" s="111"/>
      <c r="G930" s="111"/>
      <c r="H930" s="111"/>
      <c r="I930" s="111"/>
      <c r="J930" s="111"/>
      <c r="K930" s="111"/>
    </row>
    <row r="931" spans="2:11">
      <c r="B931" s="110"/>
      <c r="C931" s="110"/>
      <c r="D931" s="110"/>
      <c r="E931" s="111"/>
      <c r="F931" s="111"/>
      <c r="G931" s="111"/>
      <c r="H931" s="111"/>
      <c r="I931" s="111"/>
      <c r="J931" s="111"/>
      <c r="K931" s="111"/>
    </row>
    <row r="932" spans="2:11">
      <c r="B932" s="110"/>
      <c r="C932" s="110"/>
      <c r="D932" s="110"/>
      <c r="E932" s="111"/>
      <c r="F932" s="111"/>
      <c r="G932" s="111"/>
      <c r="H932" s="111"/>
      <c r="I932" s="111"/>
      <c r="J932" s="111"/>
      <c r="K932" s="111"/>
    </row>
    <row r="933" spans="2:11">
      <c r="B933" s="110"/>
      <c r="C933" s="110"/>
      <c r="D933" s="110"/>
      <c r="E933" s="111"/>
      <c r="F933" s="111"/>
      <c r="G933" s="111"/>
      <c r="H933" s="111"/>
      <c r="I933" s="111"/>
      <c r="J933" s="111"/>
      <c r="K933" s="111"/>
    </row>
    <row r="934" spans="2:11">
      <c r="B934" s="110"/>
      <c r="C934" s="110"/>
      <c r="D934" s="110"/>
      <c r="E934" s="111"/>
      <c r="F934" s="111"/>
      <c r="G934" s="111"/>
      <c r="H934" s="111"/>
      <c r="I934" s="111"/>
      <c r="J934" s="111"/>
      <c r="K934" s="111"/>
    </row>
    <row r="935" spans="2:11">
      <c r="B935" s="110"/>
      <c r="C935" s="110"/>
      <c r="D935" s="110"/>
      <c r="E935" s="111"/>
      <c r="F935" s="111"/>
      <c r="G935" s="111"/>
      <c r="H935" s="111"/>
      <c r="I935" s="111"/>
      <c r="J935" s="111"/>
      <c r="K935" s="111"/>
    </row>
    <row r="936" spans="2:11">
      <c r="B936" s="110"/>
      <c r="C936" s="110"/>
      <c r="D936" s="110"/>
      <c r="E936" s="111"/>
      <c r="F936" s="111"/>
      <c r="G936" s="111"/>
      <c r="H936" s="111"/>
      <c r="I936" s="111"/>
      <c r="J936" s="111"/>
      <c r="K936" s="111"/>
    </row>
    <row r="937" spans="2:11">
      <c r="B937" s="110"/>
      <c r="C937" s="110"/>
      <c r="D937" s="110"/>
      <c r="E937" s="111"/>
      <c r="F937" s="111"/>
      <c r="G937" s="111"/>
      <c r="H937" s="111"/>
      <c r="I937" s="111"/>
      <c r="J937" s="111"/>
      <c r="K937" s="111"/>
    </row>
    <row r="938" spans="2:11">
      <c r="B938" s="110"/>
      <c r="C938" s="110"/>
      <c r="D938" s="110"/>
      <c r="E938" s="111"/>
      <c r="F938" s="111"/>
      <c r="G938" s="111"/>
      <c r="H938" s="111"/>
      <c r="I938" s="111"/>
      <c r="J938" s="111"/>
      <c r="K938" s="111"/>
    </row>
    <row r="939" spans="2:11">
      <c r="B939" s="110"/>
      <c r="C939" s="110"/>
      <c r="D939" s="110"/>
      <c r="E939" s="111"/>
      <c r="F939" s="111"/>
      <c r="G939" s="111"/>
      <c r="H939" s="111"/>
      <c r="I939" s="111"/>
      <c r="J939" s="111"/>
      <c r="K939" s="111"/>
    </row>
    <row r="940" spans="2:11">
      <c r="B940" s="110"/>
      <c r="C940" s="110"/>
      <c r="D940" s="110"/>
      <c r="E940" s="111"/>
      <c r="F940" s="111"/>
      <c r="G940" s="111"/>
      <c r="H940" s="111"/>
      <c r="I940" s="111"/>
      <c r="J940" s="111"/>
      <c r="K940" s="111"/>
    </row>
    <row r="941" spans="2:11">
      <c r="B941" s="110"/>
      <c r="C941" s="110"/>
      <c r="D941" s="110"/>
      <c r="E941" s="111"/>
      <c r="F941" s="111"/>
      <c r="G941" s="111"/>
      <c r="H941" s="111"/>
      <c r="I941" s="111"/>
      <c r="J941" s="111"/>
      <c r="K941" s="111"/>
    </row>
    <row r="942" spans="2:11">
      <c r="B942" s="110"/>
      <c r="C942" s="110"/>
      <c r="D942" s="110"/>
      <c r="E942" s="111"/>
      <c r="F942" s="111"/>
      <c r="G942" s="111"/>
      <c r="H942" s="111"/>
      <c r="I942" s="111"/>
      <c r="J942" s="111"/>
      <c r="K942" s="111"/>
    </row>
    <row r="943" spans="2:11">
      <c r="B943" s="110"/>
      <c r="C943" s="110"/>
      <c r="D943" s="110"/>
      <c r="E943" s="111"/>
      <c r="F943" s="111"/>
      <c r="G943" s="111"/>
      <c r="H943" s="111"/>
      <c r="I943" s="111"/>
      <c r="J943" s="111"/>
      <c r="K943" s="111"/>
    </row>
    <row r="944" spans="2:11">
      <c r="B944" s="110"/>
      <c r="C944" s="110"/>
      <c r="D944" s="110"/>
      <c r="E944" s="111"/>
      <c r="F944" s="111"/>
      <c r="G944" s="111"/>
      <c r="H944" s="111"/>
      <c r="I944" s="111"/>
      <c r="J944" s="111"/>
      <c r="K944" s="111"/>
    </row>
    <row r="945" spans="2:11">
      <c r="B945" s="110"/>
      <c r="C945" s="110"/>
      <c r="D945" s="110"/>
      <c r="E945" s="111"/>
      <c r="F945" s="111"/>
      <c r="G945" s="111"/>
      <c r="H945" s="111"/>
      <c r="I945" s="111"/>
      <c r="J945" s="111"/>
      <c r="K945" s="111"/>
    </row>
    <row r="946" spans="2:11">
      <c r="B946" s="110"/>
      <c r="C946" s="110"/>
      <c r="D946" s="110"/>
      <c r="E946" s="111"/>
      <c r="F946" s="111"/>
      <c r="G946" s="111"/>
      <c r="H946" s="111"/>
      <c r="I946" s="111"/>
      <c r="J946" s="111"/>
      <c r="K946" s="111"/>
    </row>
    <row r="947" spans="2:11">
      <c r="B947" s="110"/>
      <c r="C947" s="110"/>
      <c r="D947" s="110"/>
      <c r="E947" s="111"/>
      <c r="F947" s="111"/>
      <c r="G947" s="111"/>
      <c r="H947" s="111"/>
      <c r="I947" s="111"/>
      <c r="J947" s="111"/>
      <c r="K947" s="111"/>
    </row>
    <row r="948" spans="2:11">
      <c r="B948" s="110"/>
      <c r="C948" s="110"/>
      <c r="D948" s="110"/>
      <c r="E948" s="111"/>
      <c r="F948" s="111"/>
      <c r="G948" s="111"/>
      <c r="H948" s="111"/>
      <c r="I948" s="111"/>
      <c r="J948" s="111"/>
      <c r="K948" s="111"/>
    </row>
    <row r="949" spans="2:11">
      <c r="B949" s="110"/>
      <c r="C949" s="110"/>
      <c r="D949" s="110"/>
      <c r="E949" s="111"/>
      <c r="F949" s="111"/>
      <c r="G949" s="111"/>
      <c r="H949" s="111"/>
      <c r="I949" s="111"/>
      <c r="J949" s="111"/>
      <c r="K949" s="111"/>
    </row>
    <row r="950" spans="2:11">
      <c r="B950" s="110"/>
      <c r="C950" s="110"/>
      <c r="D950" s="110"/>
      <c r="E950" s="111"/>
      <c r="F950" s="111"/>
      <c r="G950" s="111"/>
      <c r="H950" s="111"/>
      <c r="I950" s="111"/>
      <c r="J950" s="111"/>
      <c r="K950" s="111"/>
    </row>
    <row r="951" spans="2:11">
      <c r="B951" s="110"/>
      <c r="C951" s="110"/>
      <c r="D951" s="110"/>
      <c r="E951" s="111"/>
      <c r="F951" s="111"/>
      <c r="G951" s="111"/>
      <c r="H951" s="111"/>
      <c r="I951" s="111"/>
      <c r="J951" s="111"/>
      <c r="K951" s="111"/>
    </row>
    <row r="952" spans="2:11">
      <c r="B952" s="110"/>
      <c r="C952" s="110"/>
      <c r="D952" s="110"/>
      <c r="E952" s="111"/>
      <c r="F952" s="111"/>
      <c r="G952" s="111"/>
      <c r="H952" s="111"/>
      <c r="I952" s="111"/>
      <c r="J952" s="111"/>
      <c r="K952" s="111"/>
    </row>
    <row r="953" spans="2:11">
      <c r="B953" s="110"/>
      <c r="C953" s="110"/>
      <c r="D953" s="110"/>
      <c r="E953" s="111"/>
      <c r="F953" s="111"/>
      <c r="G953" s="111"/>
      <c r="H953" s="111"/>
      <c r="I953" s="111"/>
      <c r="J953" s="111"/>
      <c r="K953" s="111"/>
    </row>
    <row r="954" spans="2:11">
      <c r="B954" s="110"/>
      <c r="C954" s="110"/>
      <c r="D954" s="110"/>
      <c r="E954" s="111"/>
      <c r="F954" s="111"/>
      <c r="G954" s="111"/>
      <c r="H954" s="111"/>
      <c r="I954" s="111"/>
      <c r="J954" s="111"/>
      <c r="K954" s="111"/>
    </row>
    <row r="955" spans="2:11">
      <c r="B955" s="110"/>
      <c r="C955" s="110"/>
      <c r="D955" s="110"/>
      <c r="E955" s="111"/>
      <c r="F955" s="111"/>
      <c r="G955" s="111"/>
      <c r="H955" s="111"/>
      <c r="I955" s="111"/>
      <c r="J955" s="111"/>
      <c r="K955" s="111"/>
    </row>
    <row r="956" spans="2:11">
      <c r="B956" s="110"/>
      <c r="C956" s="110"/>
      <c r="D956" s="110"/>
      <c r="E956" s="111"/>
      <c r="F956" s="111"/>
      <c r="G956" s="111"/>
      <c r="H956" s="111"/>
      <c r="I956" s="111"/>
      <c r="J956" s="111"/>
      <c r="K956" s="111"/>
    </row>
    <row r="957" spans="2:11">
      <c r="B957" s="110"/>
      <c r="C957" s="110"/>
      <c r="D957" s="110"/>
      <c r="E957" s="111"/>
      <c r="F957" s="111"/>
      <c r="G957" s="111"/>
      <c r="H957" s="111"/>
      <c r="I957" s="111"/>
      <c r="J957" s="111"/>
      <c r="K957" s="111"/>
    </row>
    <row r="958" spans="2:11">
      <c r="B958" s="110"/>
      <c r="C958" s="110"/>
      <c r="D958" s="110"/>
      <c r="E958" s="111"/>
      <c r="F958" s="111"/>
      <c r="G958" s="111"/>
      <c r="H958" s="111"/>
      <c r="I958" s="111"/>
      <c r="J958" s="111"/>
      <c r="K958" s="111"/>
    </row>
    <row r="959" spans="2:11">
      <c r="B959" s="110"/>
      <c r="C959" s="110"/>
      <c r="D959" s="110"/>
      <c r="E959" s="111"/>
      <c r="F959" s="111"/>
      <c r="G959" s="111"/>
      <c r="H959" s="111"/>
      <c r="I959" s="111"/>
      <c r="J959" s="111"/>
      <c r="K959" s="111"/>
    </row>
    <row r="960" spans="2:11">
      <c r="B960" s="110"/>
      <c r="C960" s="110"/>
      <c r="D960" s="110"/>
      <c r="E960" s="111"/>
      <c r="F960" s="111"/>
      <c r="G960" s="111"/>
      <c r="H960" s="111"/>
      <c r="I960" s="111"/>
      <c r="J960" s="111"/>
      <c r="K960" s="111"/>
    </row>
    <row r="961" spans="2:11">
      <c r="B961" s="110"/>
      <c r="C961" s="110"/>
      <c r="D961" s="110"/>
      <c r="E961" s="111"/>
      <c r="F961" s="111"/>
      <c r="G961" s="111"/>
      <c r="H961" s="111"/>
      <c r="I961" s="111"/>
      <c r="J961" s="111"/>
      <c r="K961" s="111"/>
    </row>
    <row r="962" spans="2:11">
      <c r="B962" s="110"/>
      <c r="C962" s="110"/>
      <c r="D962" s="110"/>
      <c r="E962" s="111"/>
      <c r="F962" s="111"/>
      <c r="G962" s="111"/>
      <c r="H962" s="111"/>
      <c r="I962" s="111"/>
      <c r="J962" s="111"/>
      <c r="K962" s="111"/>
    </row>
    <row r="963" spans="2:11">
      <c r="B963" s="110"/>
      <c r="C963" s="110"/>
      <c r="D963" s="110"/>
      <c r="E963" s="111"/>
      <c r="F963" s="111"/>
      <c r="G963" s="111"/>
      <c r="H963" s="111"/>
      <c r="I963" s="111"/>
      <c r="J963" s="111"/>
      <c r="K963" s="111"/>
    </row>
    <row r="964" spans="2:11">
      <c r="B964" s="110"/>
      <c r="C964" s="110"/>
      <c r="D964" s="110"/>
      <c r="E964" s="111"/>
      <c r="F964" s="111"/>
      <c r="G964" s="111"/>
      <c r="H964" s="111"/>
      <c r="I964" s="111"/>
      <c r="J964" s="111"/>
      <c r="K964" s="111"/>
    </row>
    <row r="965" spans="2:11">
      <c r="B965" s="110"/>
      <c r="C965" s="110"/>
      <c r="D965" s="110"/>
      <c r="E965" s="111"/>
      <c r="F965" s="111"/>
      <c r="G965" s="111"/>
      <c r="H965" s="111"/>
      <c r="I965" s="111"/>
      <c r="J965" s="111"/>
      <c r="K965" s="111"/>
    </row>
    <row r="966" spans="2:11">
      <c r="B966" s="110"/>
      <c r="C966" s="110"/>
      <c r="D966" s="110"/>
      <c r="E966" s="111"/>
      <c r="F966" s="111"/>
      <c r="G966" s="111"/>
      <c r="H966" s="111"/>
      <c r="I966" s="111"/>
      <c r="J966" s="111"/>
      <c r="K966" s="111"/>
    </row>
    <row r="967" spans="2:11">
      <c r="B967" s="110"/>
      <c r="C967" s="110"/>
      <c r="D967" s="110"/>
      <c r="E967" s="111"/>
      <c r="F967" s="111"/>
      <c r="G967" s="111"/>
      <c r="H967" s="111"/>
      <c r="I967" s="111"/>
      <c r="J967" s="111"/>
      <c r="K967" s="111"/>
    </row>
    <row r="968" spans="2:11">
      <c r="B968" s="110"/>
      <c r="C968" s="110"/>
      <c r="D968" s="110"/>
      <c r="E968" s="111"/>
      <c r="F968" s="111"/>
      <c r="G968" s="111"/>
      <c r="H968" s="111"/>
      <c r="I968" s="111"/>
      <c r="J968" s="111"/>
      <c r="K968" s="111"/>
    </row>
    <row r="969" spans="2:11">
      <c r="B969" s="110"/>
      <c r="C969" s="110"/>
      <c r="D969" s="110"/>
      <c r="E969" s="111"/>
      <c r="F969" s="111"/>
      <c r="G969" s="111"/>
      <c r="H969" s="111"/>
      <c r="I969" s="111"/>
      <c r="J969" s="111"/>
      <c r="K969" s="111"/>
    </row>
    <row r="970" spans="2:11">
      <c r="B970" s="110"/>
      <c r="C970" s="110"/>
      <c r="D970" s="110"/>
      <c r="E970" s="111"/>
      <c r="F970" s="111"/>
      <c r="G970" s="111"/>
      <c r="H970" s="111"/>
      <c r="I970" s="111"/>
      <c r="J970" s="111"/>
      <c r="K970" s="111"/>
    </row>
    <row r="971" spans="2:11">
      <c r="B971" s="110"/>
      <c r="C971" s="110"/>
      <c r="D971" s="110"/>
      <c r="E971" s="111"/>
      <c r="F971" s="111"/>
      <c r="G971" s="111"/>
      <c r="H971" s="111"/>
      <c r="I971" s="111"/>
      <c r="J971" s="111"/>
      <c r="K971" s="111"/>
    </row>
    <row r="972" spans="2:11">
      <c r="B972" s="110"/>
      <c r="C972" s="110"/>
      <c r="D972" s="110"/>
      <c r="E972" s="111"/>
      <c r="F972" s="111"/>
      <c r="G972" s="111"/>
      <c r="H972" s="111"/>
      <c r="I972" s="111"/>
      <c r="J972" s="111"/>
      <c r="K972" s="111"/>
    </row>
    <row r="973" spans="2:11">
      <c r="B973" s="110"/>
      <c r="C973" s="110"/>
      <c r="D973" s="110"/>
      <c r="E973" s="111"/>
      <c r="F973" s="111"/>
      <c r="G973" s="111"/>
      <c r="H973" s="111"/>
      <c r="I973" s="111"/>
      <c r="J973" s="111"/>
      <c r="K973" s="111"/>
    </row>
    <row r="974" spans="2:11">
      <c r="B974" s="110"/>
      <c r="C974" s="110"/>
      <c r="D974" s="110"/>
      <c r="E974" s="111"/>
      <c r="F974" s="111"/>
      <c r="G974" s="111"/>
      <c r="H974" s="111"/>
      <c r="I974" s="111"/>
      <c r="J974" s="111"/>
      <c r="K974" s="111"/>
    </row>
    <row r="975" spans="2:11">
      <c r="B975" s="110"/>
      <c r="C975" s="110"/>
      <c r="D975" s="110"/>
      <c r="E975" s="111"/>
      <c r="F975" s="111"/>
      <c r="G975" s="111"/>
      <c r="H975" s="111"/>
      <c r="I975" s="111"/>
      <c r="J975" s="111"/>
      <c r="K975" s="111"/>
    </row>
    <row r="976" spans="2:11">
      <c r="B976" s="110"/>
      <c r="C976" s="110"/>
      <c r="D976" s="110"/>
      <c r="E976" s="111"/>
      <c r="F976" s="111"/>
      <c r="G976" s="111"/>
      <c r="H976" s="111"/>
      <c r="I976" s="111"/>
      <c r="J976" s="111"/>
      <c r="K976" s="111"/>
    </row>
    <row r="977" spans="2:11">
      <c r="B977" s="110"/>
      <c r="C977" s="110"/>
      <c r="D977" s="110"/>
      <c r="E977" s="111"/>
      <c r="F977" s="111"/>
      <c r="G977" s="111"/>
      <c r="H977" s="111"/>
      <c r="I977" s="111"/>
      <c r="J977" s="111"/>
      <c r="K977" s="111"/>
    </row>
    <row r="978" spans="2:11">
      <c r="B978" s="110"/>
      <c r="C978" s="110"/>
      <c r="D978" s="110"/>
      <c r="E978" s="111"/>
      <c r="F978" s="111"/>
      <c r="G978" s="111"/>
      <c r="H978" s="111"/>
      <c r="I978" s="111"/>
      <c r="J978" s="111"/>
      <c r="K978" s="111"/>
    </row>
    <row r="979" spans="2:11">
      <c r="B979" s="110"/>
      <c r="C979" s="110"/>
      <c r="D979" s="110"/>
      <c r="E979" s="111"/>
      <c r="F979" s="111"/>
      <c r="G979" s="111"/>
      <c r="H979" s="111"/>
      <c r="I979" s="111"/>
      <c r="J979" s="111"/>
      <c r="K979" s="111"/>
    </row>
    <row r="980" spans="2:11">
      <c r="B980" s="110"/>
      <c r="C980" s="110"/>
      <c r="D980" s="110"/>
      <c r="E980" s="111"/>
      <c r="F980" s="111"/>
      <c r="G980" s="111"/>
      <c r="H980" s="111"/>
      <c r="I980" s="111"/>
      <c r="J980" s="111"/>
      <c r="K980" s="111"/>
    </row>
    <row r="981" spans="2:11">
      <c r="B981" s="110"/>
      <c r="C981" s="110"/>
      <c r="D981" s="110"/>
      <c r="E981" s="111"/>
      <c r="F981" s="111"/>
      <c r="G981" s="111"/>
      <c r="H981" s="111"/>
      <c r="I981" s="111"/>
      <c r="J981" s="111"/>
      <c r="K981" s="111"/>
    </row>
    <row r="982" spans="2:11">
      <c r="B982" s="110"/>
      <c r="C982" s="110"/>
      <c r="D982" s="110"/>
      <c r="E982" s="111"/>
      <c r="F982" s="111"/>
      <c r="G982" s="111"/>
      <c r="H982" s="111"/>
      <c r="I982" s="111"/>
      <c r="J982" s="111"/>
      <c r="K982" s="111"/>
    </row>
    <row r="983" spans="2:11">
      <c r="B983" s="110"/>
      <c r="C983" s="110"/>
      <c r="D983" s="110"/>
      <c r="E983" s="111"/>
      <c r="F983" s="111"/>
      <c r="G983" s="111"/>
      <c r="H983" s="111"/>
      <c r="I983" s="111"/>
      <c r="J983" s="111"/>
      <c r="K983" s="111"/>
    </row>
    <row r="984" spans="2:11">
      <c r="B984" s="110"/>
      <c r="C984" s="110"/>
      <c r="D984" s="110"/>
      <c r="E984" s="111"/>
      <c r="F984" s="111"/>
      <c r="G984" s="111"/>
      <c r="H984" s="111"/>
      <c r="I984" s="111"/>
      <c r="J984" s="111"/>
      <c r="K984" s="111"/>
    </row>
    <row r="985" spans="2:11">
      <c r="B985" s="110"/>
      <c r="C985" s="110"/>
      <c r="D985" s="110"/>
      <c r="E985" s="111"/>
      <c r="F985" s="111"/>
      <c r="G985" s="111"/>
      <c r="H985" s="111"/>
      <c r="I985" s="111"/>
      <c r="J985" s="111"/>
      <c r="K985" s="111"/>
    </row>
    <row r="986" spans="2:11">
      <c r="B986" s="110"/>
      <c r="C986" s="110"/>
      <c r="D986" s="110"/>
      <c r="E986" s="111"/>
      <c r="F986" s="111"/>
      <c r="G986" s="111"/>
      <c r="H986" s="111"/>
      <c r="I986" s="111"/>
      <c r="J986" s="111"/>
      <c r="K986" s="111"/>
    </row>
    <row r="987" spans="2:11">
      <c r="B987" s="110"/>
      <c r="C987" s="110"/>
      <c r="D987" s="110"/>
      <c r="E987" s="111"/>
      <c r="F987" s="111"/>
      <c r="G987" s="111"/>
      <c r="H987" s="111"/>
      <c r="I987" s="111"/>
      <c r="J987" s="111"/>
      <c r="K987" s="111"/>
    </row>
    <row r="988" spans="2:11">
      <c r="B988" s="110"/>
      <c r="C988" s="110"/>
      <c r="D988" s="110"/>
      <c r="E988" s="111"/>
      <c r="F988" s="111"/>
      <c r="G988" s="111"/>
      <c r="H988" s="111"/>
      <c r="I988" s="111"/>
      <c r="J988" s="111"/>
      <c r="K988" s="111"/>
    </row>
    <row r="989" spans="2:11">
      <c r="B989" s="110"/>
      <c r="C989" s="110"/>
      <c r="D989" s="110"/>
      <c r="E989" s="111"/>
      <c r="F989" s="111"/>
      <c r="G989" s="111"/>
      <c r="H989" s="111"/>
      <c r="I989" s="111"/>
      <c r="J989" s="111"/>
      <c r="K989" s="111"/>
    </row>
    <row r="990" spans="2:11">
      <c r="B990" s="110"/>
      <c r="C990" s="110"/>
      <c r="D990" s="110"/>
      <c r="E990" s="111"/>
      <c r="F990" s="111"/>
      <c r="G990" s="111"/>
      <c r="H990" s="111"/>
      <c r="I990" s="111"/>
      <c r="J990" s="111"/>
      <c r="K990" s="111"/>
    </row>
    <row r="991" spans="2:11">
      <c r="B991" s="110"/>
      <c r="C991" s="110"/>
      <c r="D991" s="110"/>
      <c r="E991" s="111"/>
      <c r="F991" s="111"/>
      <c r="G991" s="111"/>
      <c r="H991" s="111"/>
      <c r="I991" s="111"/>
      <c r="J991" s="111"/>
      <c r="K991" s="111"/>
    </row>
    <row r="992" spans="2:11">
      <c r="B992" s="110"/>
      <c r="C992" s="110"/>
      <c r="D992" s="110"/>
      <c r="E992" s="111"/>
      <c r="F992" s="111"/>
      <c r="G992" s="111"/>
      <c r="H992" s="111"/>
      <c r="I992" s="111"/>
      <c r="J992" s="111"/>
      <c r="K992" s="111"/>
    </row>
    <row r="993" spans="2:11">
      <c r="B993" s="110"/>
      <c r="C993" s="110"/>
      <c r="D993" s="110"/>
      <c r="E993" s="111"/>
      <c r="F993" s="111"/>
      <c r="G993" s="111"/>
      <c r="H993" s="111"/>
      <c r="I993" s="111"/>
      <c r="J993" s="111"/>
      <c r="K993" s="111"/>
    </row>
    <row r="994" spans="2:11">
      <c r="B994" s="110"/>
      <c r="C994" s="110"/>
      <c r="D994" s="110"/>
      <c r="E994" s="111"/>
      <c r="F994" s="111"/>
      <c r="G994" s="111"/>
      <c r="H994" s="111"/>
      <c r="I994" s="111"/>
      <c r="J994" s="111"/>
      <c r="K994" s="111"/>
    </row>
    <row r="995" spans="2:11">
      <c r="B995" s="110"/>
      <c r="C995" s="110"/>
      <c r="D995" s="110"/>
      <c r="E995" s="111"/>
      <c r="F995" s="111"/>
      <c r="G995" s="111"/>
      <c r="H995" s="111"/>
      <c r="I995" s="111"/>
      <c r="J995" s="111"/>
      <c r="K995" s="111"/>
    </row>
    <row r="996" spans="2:11">
      <c r="B996" s="110"/>
      <c r="C996" s="110"/>
      <c r="D996" s="110"/>
      <c r="E996" s="111"/>
      <c r="F996" s="111"/>
      <c r="G996" s="111"/>
      <c r="H996" s="111"/>
      <c r="I996" s="111"/>
      <c r="J996" s="111"/>
      <c r="K996" s="111"/>
    </row>
    <row r="997" spans="2:11">
      <c r="B997" s="110"/>
      <c r="C997" s="110"/>
      <c r="D997" s="110"/>
      <c r="E997" s="111"/>
      <c r="F997" s="111"/>
      <c r="G997" s="111"/>
      <c r="H997" s="111"/>
      <c r="I997" s="111"/>
      <c r="J997" s="111"/>
      <c r="K997" s="111"/>
    </row>
    <row r="998" spans="2:11">
      <c r="B998" s="110"/>
      <c r="C998" s="110"/>
      <c r="D998" s="110"/>
      <c r="E998" s="111"/>
      <c r="F998" s="111"/>
      <c r="G998" s="111"/>
      <c r="H998" s="111"/>
      <c r="I998" s="111"/>
      <c r="J998" s="111"/>
      <c r="K998" s="111"/>
    </row>
    <row r="999" spans="2:11">
      <c r="B999" s="110"/>
      <c r="C999" s="110"/>
      <c r="D999" s="110"/>
      <c r="E999" s="111"/>
      <c r="F999" s="111"/>
      <c r="G999" s="111"/>
      <c r="H999" s="111"/>
      <c r="I999" s="111"/>
      <c r="J999" s="111"/>
      <c r="K999" s="111"/>
    </row>
    <row r="1000" spans="2:11">
      <c r="B1000" s="110"/>
      <c r="C1000" s="110"/>
      <c r="D1000" s="110"/>
      <c r="E1000" s="111"/>
      <c r="F1000" s="111"/>
      <c r="G1000" s="111"/>
      <c r="H1000" s="111"/>
      <c r="I1000" s="111"/>
      <c r="J1000" s="111"/>
      <c r="K1000" s="111"/>
    </row>
    <row r="1001" spans="2:11">
      <c r="B1001" s="110"/>
      <c r="C1001" s="110"/>
      <c r="D1001" s="110"/>
      <c r="E1001" s="111"/>
      <c r="F1001" s="111"/>
      <c r="G1001" s="111"/>
      <c r="H1001" s="111"/>
      <c r="I1001" s="111"/>
      <c r="J1001" s="111"/>
      <c r="K1001" s="111"/>
    </row>
    <row r="1002" spans="2:11">
      <c r="B1002" s="110"/>
      <c r="C1002" s="110"/>
      <c r="D1002" s="110"/>
      <c r="E1002" s="111"/>
      <c r="F1002" s="111"/>
      <c r="G1002" s="111"/>
      <c r="H1002" s="111"/>
      <c r="I1002" s="111"/>
      <c r="J1002" s="111"/>
      <c r="K1002" s="111"/>
    </row>
    <row r="1003" spans="2:11">
      <c r="B1003" s="110"/>
      <c r="C1003" s="110"/>
      <c r="D1003" s="110"/>
      <c r="E1003" s="111"/>
      <c r="F1003" s="111"/>
      <c r="G1003" s="111"/>
      <c r="H1003" s="111"/>
      <c r="I1003" s="111"/>
      <c r="J1003" s="111"/>
      <c r="K1003" s="111"/>
    </row>
    <row r="1004" spans="2:11">
      <c r="B1004" s="110"/>
      <c r="C1004" s="110"/>
      <c r="D1004" s="110"/>
      <c r="E1004" s="111"/>
      <c r="F1004" s="111"/>
      <c r="G1004" s="111"/>
      <c r="H1004" s="111"/>
      <c r="I1004" s="111"/>
      <c r="J1004" s="111"/>
      <c r="K1004" s="111"/>
    </row>
    <row r="1005" spans="2:11">
      <c r="B1005" s="110"/>
      <c r="C1005" s="110"/>
      <c r="D1005" s="110"/>
      <c r="E1005" s="111"/>
      <c r="F1005" s="111"/>
      <c r="G1005" s="111"/>
      <c r="H1005" s="111"/>
      <c r="I1005" s="111"/>
      <c r="J1005" s="111"/>
      <c r="K1005" s="111"/>
    </row>
    <row r="1006" spans="2:11">
      <c r="B1006" s="110"/>
      <c r="C1006" s="110"/>
      <c r="D1006" s="110"/>
      <c r="E1006" s="111"/>
      <c r="F1006" s="111"/>
      <c r="G1006" s="111"/>
      <c r="H1006" s="111"/>
      <c r="I1006" s="111"/>
      <c r="J1006" s="111"/>
      <c r="K1006" s="111"/>
    </row>
    <row r="1007" spans="2:11">
      <c r="B1007" s="110"/>
      <c r="C1007" s="110"/>
      <c r="D1007" s="110"/>
      <c r="E1007" s="111"/>
      <c r="F1007" s="111"/>
      <c r="G1007" s="111"/>
      <c r="H1007" s="111"/>
      <c r="I1007" s="111"/>
      <c r="J1007" s="111"/>
      <c r="K1007" s="111"/>
    </row>
    <row r="1008" spans="2:11">
      <c r="B1008" s="110"/>
      <c r="C1008" s="110"/>
      <c r="D1008" s="110"/>
      <c r="E1008" s="111"/>
      <c r="F1008" s="111"/>
      <c r="G1008" s="111"/>
      <c r="H1008" s="111"/>
      <c r="I1008" s="111"/>
      <c r="J1008" s="111"/>
      <c r="K1008" s="111"/>
    </row>
    <row r="1009" spans="2:11">
      <c r="B1009" s="110"/>
      <c r="C1009" s="110"/>
      <c r="D1009" s="110"/>
      <c r="E1009" s="111"/>
      <c r="F1009" s="111"/>
      <c r="G1009" s="111"/>
      <c r="H1009" s="111"/>
      <c r="I1009" s="111"/>
      <c r="J1009" s="111"/>
      <c r="K1009" s="111"/>
    </row>
    <row r="1010" spans="2:11">
      <c r="B1010" s="110"/>
      <c r="C1010" s="110"/>
      <c r="D1010" s="110"/>
      <c r="E1010" s="111"/>
      <c r="F1010" s="111"/>
      <c r="G1010" s="111"/>
      <c r="H1010" s="111"/>
      <c r="I1010" s="111"/>
      <c r="J1010" s="111"/>
      <c r="K1010" s="111"/>
    </row>
    <row r="1011" spans="2:11">
      <c r="B1011" s="110"/>
      <c r="C1011" s="110"/>
      <c r="D1011" s="110"/>
      <c r="E1011" s="111"/>
      <c r="F1011" s="111"/>
      <c r="G1011" s="111"/>
      <c r="H1011" s="111"/>
      <c r="I1011" s="111"/>
      <c r="J1011" s="111"/>
      <c r="K1011" s="111"/>
    </row>
    <row r="1012" spans="2:11">
      <c r="B1012" s="110"/>
      <c r="C1012" s="110"/>
      <c r="D1012" s="110"/>
      <c r="E1012" s="111"/>
      <c r="F1012" s="111"/>
      <c r="G1012" s="111"/>
      <c r="H1012" s="111"/>
      <c r="I1012" s="111"/>
      <c r="J1012" s="111"/>
      <c r="K1012" s="111"/>
    </row>
    <row r="1013" spans="2:11">
      <c r="B1013" s="110"/>
      <c r="C1013" s="110"/>
      <c r="D1013" s="110"/>
      <c r="E1013" s="111"/>
      <c r="F1013" s="111"/>
      <c r="G1013" s="111"/>
      <c r="H1013" s="111"/>
      <c r="I1013" s="111"/>
      <c r="J1013" s="111"/>
      <c r="K1013" s="111"/>
    </row>
    <row r="1014" spans="2:11">
      <c r="B1014" s="110"/>
      <c r="C1014" s="110"/>
      <c r="D1014" s="110"/>
      <c r="E1014" s="111"/>
      <c r="F1014" s="111"/>
      <c r="G1014" s="111"/>
      <c r="H1014" s="111"/>
      <c r="I1014" s="111"/>
      <c r="J1014" s="111"/>
      <c r="K1014" s="111"/>
    </row>
    <row r="1015" spans="2:11">
      <c r="B1015" s="110"/>
      <c r="C1015" s="110"/>
      <c r="D1015" s="110"/>
      <c r="E1015" s="111"/>
      <c r="F1015" s="111"/>
      <c r="G1015" s="111"/>
      <c r="H1015" s="111"/>
      <c r="I1015" s="111"/>
      <c r="J1015" s="111"/>
      <c r="K1015" s="111"/>
    </row>
    <row r="1016" spans="2:11">
      <c r="B1016" s="110"/>
      <c r="C1016" s="110"/>
      <c r="D1016" s="110"/>
      <c r="E1016" s="111"/>
      <c r="F1016" s="111"/>
      <c r="G1016" s="111"/>
      <c r="H1016" s="111"/>
      <c r="I1016" s="111"/>
      <c r="J1016" s="111"/>
      <c r="K1016" s="111"/>
    </row>
    <row r="1017" spans="2:11">
      <c r="B1017" s="110"/>
      <c r="C1017" s="110"/>
      <c r="D1017" s="110"/>
      <c r="E1017" s="111"/>
      <c r="F1017" s="111"/>
      <c r="G1017" s="111"/>
      <c r="H1017" s="111"/>
      <c r="I1017" s="111"/>
      <c r="J1017" s="111"/>
      <c r="K1017" s="111"/>
    </row>
    <row r="1018" spans="2:11">
      <c r="B1018" s="110"/>
      <c r="C1018" s="110"/>
      <c r="D1018" s="110"/>
      <c r="E1018" s="111"/>
      <c r="F1018" s="111"/>
      <c r="G1018" s="111"/>
      <c r="H1018" s="111"/>
      <c r="I1018" s="111"/>
      <c r="J1018" s="111"/>
      <c r="K1018" s="111"/>
    </row>
    <row r="1019" spans="2:11">
      <c r="B1019" s="110"/>
      <c r="C1019" s="110"/>
      <c r="D1019" s="110"/>
      <c r="E1019" s="111"/>
      <c r="F1019" s="111"/>
      <c r="G1019" s="111"/>
      <c r="H1019" s="111"/>
      <c r="I1019" s="111"/>
      <c r="J1019" s="111"/>
      <c r="K1019" s="111"/>
    </row>
    <row r="1020" spans="2:11">
      <c r="B1020" s="110"/>
      <c r="C1020" s="110"/>
      <c r="D1020" s="110"/>
      <c r="E1020" s="111"/>
      <c r="F1020" s="111"/>
      <c r="G1020" s="111"/>
      <c r="H1020" s="111"/>
      <c r="I1020" s="111"/>
      <c r="J1020" s="111"/>
      <c r="K1020" s="111"/>
    </row>
    <row r="1021" spans="2:11">
      <c r="B1021" s="110"/>
      <c r="C1021" s="110"/>
      <c r="D1021" s="110"/>
      <c r="E1021" s="111"/>
      <c r="F1021" s="111"/>
      <c r="G1021" s="111"/>
      <c r="H1021" s="111"/>
      <c r="I1021" s="111"/>
      <c r="J1021" s="111"/>
      <c r="K1021" s="111"/>
    </row>
    <row r="1022" spans="2:11">
      <c r="B1022" s="110"/>
      <c r="C1022" s="110"/>
      <c r="D1022" s="110"/>
      <c r="E1022" s="111"/>
      <c r="F1022" s="111"/>
      <c r="G1022" s="111"/>
      <c r="H1022" s="111"/>
      <c r="I1022" s="111"/>
      <c r="J1022" s="111"/>
      <c r="K1022" s="111"/>
    </row>
    <row r="1023" spans="2:11">
      <c r="B1023" s="110"/>
      <c r="C1023" s="110"/>
      <c r="D1023" s="110"/>
      <c r="E1023" s="111"/>
      <c r="F1023" s="111"/>
      <c r="G1023" s="111"/>
      <c r="H1023" s="111"/>
      <c r="I1023" s="111"/>
      <c r="J1023" s="111"/>
      <c r="K1023" s="111"/>
    </row>
    <row r="1024" spans="2:11">
      <c r="B1024" s="110"/>
      <c r="C1024" s="110"/>
      <c r="D1024" s="110"/>
      <c r="E1024" s="111"/>
      <c r="F1024" s="111"/>
      <c r="G1024" s="111"/>
      <c r="H1024" s="111"/>
      <c r="I1024" s="111"/>
      <c r="J1024" s="111"/>
      <c r="K1024" s="111"/>
    </row>
    <row r="1025" spans="2:11">
      <c r="B1025" s="110"/>
      <c r="C1025" s="110"/>
      <c r="D1025" s="110"/>
      <c r="E1025" s="111"/>
      <c r="F1025" s="111"/>
      <c r="G1025" s="111"/>
      <c r="H1025" s="111"/>
      <c r="I1025" s="111"/>
      <c r="J1025" s="111"/>
      <c r="K1025" s="111"/>
    </row>
    <row r="1026" spans="2:11">
      <c r="B1026" s="110"/>
      <c r="C1026" s="110"/>
      <c r="D1026" s="110"/>
      <c r="E1026" s="111"/>
      <c r="F1026" s="111"/>
      <c r="G1026" s="111"/>
      <c r="H1026" s="111"/>
      <c r="I1026" s="111"/>
      <c r="J1026" s="111"/>
      <c r="K1026" s="111"/>
    </row>
    <row r="1027" spans="2:11">
      <c r="B1027" s="110"/>
      <c r="C1027" s="110"/>
      <c r="D1027" s="110"/>
      <c r="E1027" s="111"/>
      <c r="F1027" s="111"/>
      <c r="G1027" s="111"/>
      <c r="H1027" s="111"/>
      <c r="I1027" s="111"/>
      <c r="J1027" s="111"/>
      <c r="K1027" s="111"/>
    </row>
    <row r="1028" spans="2:11">
      <c r="B1028" s="110"/>
      <c r="C1028" s="110"/>
      <c r="D1028" s="110"/>
      <c r="E1028" s="111"/>
      <c r="F1028" s="111"/>
      <c r="G1028" s="111"/>
      <c r="H1028" s="111"/>
      <c r="I1028" s="111"/>
      <c r="J1028" s="111"/>
      <c r="K1028" s="111"/>
    </row>
    <row r="1029" spans="2:11">
      <c r="B1029" s="110"/>
      <c r="C1029" s="110"/>
      <c r="D1029" s="110"/>
      <c r="E1029" s="111"/>
      <c r="F1029" s="111"/>
      <c r="G1029" s="111"/>
      <c r="H1029" s="111"/>
      <c r="I1029" s="111"/>
      <c r="J1029" s="111"/>
      <c r="K1029" s="111"/>
    </row>
    <row r="1030" spans="2:11">
      <c r="B1030" s="110"/>
      <c r="C1030" s="110"/>
      <c r="D1030" s="110"/>
      <c r="E1030" s="111"/>
      <c r="F1030" s="111"/>
      <c r="G1030" s="111"/>
      <c r="H1030" s="111"/>
      <c r="I1030" s="111"/>
      <c r="J1030" s="111"/>
      <c r="K1030" s="111"/>
    </row>
    <row r="1031" spans="2:11">
      <c r="B1031" s="110"/>
      <c r="C1031" s="110"/>
      <c r="D1031" s="110"/>
      <c r="E1031" s="111"/>
      <c r="F1031" s="111"/>
      <c r="G1031" s="111"/>
      <c r="H1031" s="111"/>
      <c r="I1031" s="111"/>
      <c r="J1031" s="111"/>
      <c r="K1031" s="111"/>
    </row>
    <row r="1032" spans="2:11">
      <c r="B1032" s="110"/>
      <c r="C1032" s="110"/>
      <c r="D1032" s="110"/>
      <c r="E1032" s="111"/>
      <c r="F1032" s="111"/>
      <c r="G1032" s="111"/>
      <c r="H1032" s="111"/>
      <c r="I1032" s="111"/>
      <c r="J1032" s="111"/>
      <c r="K1032" s="111"/>
    </row>
    <row r="1033" spans="2:11">
      <c r="B1033" s="110"/>
      <c r="C1033" s="110"/>
      <c r="D1033" s="110"/>
      <c r="E1033" s="111"/>
      <c r="F1033" s="111"/>
      <c r="G1033" s="111"/>
      <c r="H1033" s="111"/>
      <c r="I1033" s="111"/>
      <c r="J1033" s="111"/>
      <c r="K1033" s="111"/>
    </row>
    <row r="1034" spans="2:11">
      <c r="B1034" s="110"/>
      <c r="C1034" s="110"/>
      <c r="D1034" s="110"/>
      <c r="E1034" s="111"/>
      <c r="F1034" s="111"/>
      <c r="G1034" s="111"/>
      <c r="H1034" s="111"/>
      <c r="I1034" s="111"/>
      <c r="J1034" s="111"/>
      <c r="K1034" s="111"/>
    </row>
    <row r="1035" spans="2:11">
      <c r="B1035" s="110"/>
      <c r="C1035" s="110"/>
      <c r="D1035" s="110"/>
      <c r="E1035" s="111"/>
      <c r="F1035" s="111"/>
      <c r="G1035" s="111"/>
      <c r="H1035" s="111"/>
      <c r="I1035" s="111"/>
      <c r="J1035" s="111"/>
      <c r="K1035" s="111"/>
    </row>
    <row r="1036" spans="2:11">
      <c r="B1036" s="110"/>
      <c r="C1036" s="110"/>
      <c r="D1036" s="110"/>
      <c r="E1036" s="111"/>
      <c r="F1036" s="111"/>
      <c r="G1036" s="111"/>
      <c r="H1036" s="111"/>
      <c r="I1036" s="111"/>
      <c r="J1036" s="111"/>
      <c r="K1036" s="111"/>
    </row>
    <row r="1037" spans="2:11">
      <c r="B1037" s="110"/>
      <c r="C1037" s="110"/>
      <c r="D1037" s="110"/>
      <c r="E1037" s="111"/>
      <c r="F1037" s="111"/>
      <c r="G1037" s="111"/>
      <c r="H1037" s="111"/>
      <c r="I1037" s="111"/>
      <c r="J1037" s="111"/>
      <c r="K1037" s="111"/>
    </row>
    <row r="1038" spans="2:11">
      <c r="B1038" s="110"/>
      <c r="C1038" s="110"/>
      <c r="D1038" s="110"/>
      <c r="E1038" s="111"/>
      <c r="F1038" s="111"/>
      <c r="G1038" s="111"/>
      <c r="H1038" s="111"/>
      <c r="I1038" s="111"/>
      <c r="J1038" s="111"/>
      <c r="K1038" s="111"/>
    </row>
    <row r="1039" spans="2:11">
      <c r="B1039" s="110"/>
      <c r="C1039" s="110"/>
      <c r="D1039" s="110"/>
      <c r="E1039" s="111"/>
      <c r="F1039" s="111"/>
      <c r="G1039" s="111"/>
      <c r="H1039" s="111"/>
      <c r="I1039" s="111"/>
      <c r="J1039" s="111"/>
      <c r="K1039" s="111"/>
    </row>
    <row r="1040" spans="2:11">
      <c r="B1040" s="110"/>
      <c r="C1040" s="110"/>
      <c r="D1040" s="110"/>
      <c r="E1040" s="111"/>
      <c r="F1040" s="111"/>
      <c r="G1040" s="111"/>
      <c r="H1040" s="111"/>
      <c r="I1040" s="111"/>
      <c r="J1040" s="111"/>
      <c r="K1040" s="111"/>
    </row>
    <row r="1041" spans="2:11">
      <c r="B1041" s="110"/>
      <c r="C1041" s="110"/>
      <c r="D1041" s="110"/>
      <c r="E1041" s="111"/>
      <c r="F1041" s="111"/>
      <c r="G1041" s="111"/>
      <c r="H1041" s="111"/>
      <c r="I1041" s="111"/>
      <c r="J1041" s="111"/>
      <c r="K1041" s="111"/>
    </row>
    <row r="1042" spans="2:11">
      <c r="B1042" s="110"/>
      <c r="C1042" s="110"/>
      <c r="D1042" s="110"/>
      <c r="E1042" s="111"/>
      <c r="F1042" s="111"/>
      <c r="G1042" s="111"/>
      <c r="H1042" s="111"/>
      <c r="I1042" s="111"/>
      <c r="J1042" s="111"/>
      <c r="K1042" s="111"/>
    </row>
    <row r="1043" spans="2:11">
      <c r="B1043" s="110"/>
      <c r="C1043" s="110"/>
      <c r="D1043" s="110"/>
      <c r="E1043" s="111"/>
      <c r="F1043" s="111"/>
      <c r="G1043" s="111"/>
      <c r="H1043" s="111"/>
      <c r="I1043" s="111"/>
      <c r="J1043" s="111"/>
      <c r="K1043" s="111"/>
    </row>
    <row r="1044" spans="2:11">
      <c r="B1044" s="110"/>
      <c r="C1044" s="110"/>
      <c r="D1044" s="110"/>
      <c r="E1044" s="111"/>
      <c r="F1044" s="111"/>
      <c r="G1044" s="111"/>
      <c r="H1044" s="111"/>
      <c r="I1044" s="111"/>
      <c r="J1044" s="111"/>
      <c r="K1044" s="111"/>
    </row>
    <row r="1045" spans="2:11">
      <c r="B1045" s="110"/>
      <c r="C1045" s="110"/>
      <c r="D1045" s="110"/>
      <c r="E1045" s="111"/>
      <c r="F1045" s="111"/>
      <c r="G1045" s="111"/>
      <c r="H1045" s="111"/>
      <c r="I1045" s="111"/>
      <c r="J1045" s="111"/>
      <c r="K1045" s="111"/>
    </row>
    <row r="1046" spans="2:11">
      <c r="B1046" s="110"/>
      <c r="C1046" s="110"/>
      <c r="D1046" s="110"/>
      <c r="E1046" s="111"/>
      <c r="F1046" s="111"/>
      <c r="G1046" s="111"/>
      <c r="H1046" s="111"/>
      <c r="I1046" s="111"/>
      <c r="J1046" s="111"/>
      <c r="K1046" s="111"/>
    </row>
    <row r="1047" spans="2:11">
      <c r="B1047" s="110"/>
      <c r="C1047" s="110"/>
      <c r="D1047" s="110"/>
      <c r="E1047" s="111"/>
      <c r="F1047" s="111"/>
      <c r="G1047" s="111"/>
      <c r="H1047" s="111"/>
      <c r="I1047" s="111"/>
      <c r="J1047" s="111"/>
      <c r="K1047" s="111"/>
    </row>
    <row r="1048" spans="2:11">
      <c r="B1048" s="110"/>
      <c r="C1048" s="110"/>
      <c r="D1048" s="110"/>
      <c r="E1048" s="111"/>
      <c r="F1048" s="111"/>
      <c r="G1048" s="111"/>
      <c r="H1048" s="111"/>
      <c r="I1048" s="111"/>
      <c r="J1048" s="111"/>
      <c r="K1048" s="111"/>
    </row>
    <row r="1049" spans="2:11">
      <c r="B1049" s="110"/>
      <c r="C1049" s="110"/>
      <c r="D1049" s="110"/>
      <c r="E1049" s="111"/>
      <c r="F1049" s="111"/>
      <c r="G1049" s="111"/>
      <c r="H1049" s="111"/>
      <c r="I1049" s="111"/>
      <c r="J1049" s="111"/>
      <c r="K1049" s="111"/>
    </row>
    <row r="1050" spans="2:11">
      <c r="B1050" s="110"/>
      <c r="C1050" s="110"/>
      <c r="D1050" s="110"/>
      <c r="E1050" s="111"/>
      <c r="F1050" s="111"/>
      <c r="G1050" s="111"/>
      <c r="H1050" s="111"/>
      <c r="I1050" s="111"/>
      <c r="J1050" s="111"/>
      <c r="K1050" s="111"/>
    </row>
    <row r="1051" spans="2:11">
      <c r="B1051" s="110"/>
      <c r="C1051" s="110"/>
      <c r="D1051" s="110"/>
      <c r="E1051" s="111"/>
      <c r="F1051" s="111"/>
      <c r="G1051" s="111"/>
      <c r="H1051" s="111"/>
      <c r="I1051" s="111"/>
      <c r="J1051" s="111"/>
      <c r="K1051" s="111"/>
    </row>
    <row r="1052" spans="2:11">
      <c r="B1052" s="110"/>
      <c r="C1052" s="110"/>
      <c r="D1052" s="110"/>
      <c r="E1052" s="111"/>
      <c r="F1052" s="111"/>
      <c r="G1052" s="111"/>
      <c r="H1052" s="111"/>
      <c r="I1052" s="111"/>
      <c r="J1052" s="111"/>
      <c r="K1052" s="111"/>
    </row>
    <row r="1053" spans="2:11">
      <c r="B1053" s="110"/>
      <c r="C1053" s="110"/>
      <c r="D1053" s="110"/>
      <c r="E1053" s="111"/>
      <c r="F1053" s="111"/>
      <c r="G1053" s="111"/>
      <c r="H1053" s="111"/>
      <c r="I1053" s="111"/>
      <c r="J1053" s="111"/>
      <c r="K1053" s="111"/>
    </row>
    <row r="1054" spans="2:11">
      <c r="B1054" s="110"/>
      <c r="C1054" s="110"/>
      <c r="D1054" s="110"/>
      <c r="E1054" s="111"/>
      <c r="F1054" s="111"/>
      <c r="G1054" s="111"/>
      <c r="H1054" s="111"/>
      <c r="I1054" s="111"/>
      <c r="J1054" s="111"/>
      <c r="K1054" s="111"/>
    </row>
    <row r="1055" spans="2:11">
      <c r="B1055" s="110"/>
      <c r="C1055" s="110"/>
      <c r="D1055" s="110"/>
      <c r="E1055" s="111"/>
      <c r="F1055" s="111"/>
      <c r="G1055" s="111"/>
      <c r="H1055" s="111"/>
      <c r="I1055" s="111"/>
      <c r="J1055" s="111"/>
      <c r="K1055" s="111"/>
    </row>
    <row r="1056" spans="2:11">
      <c r="B1056" s="110"/>
      <c r="C1056" s="110"/>
      <c r="D1056" s="110"/>
      <c r="E1056" s="111"/>
      <c r="F1056" s="111"/>
      <c r="G1056" s="111"/>
      <c r="H1056" s="111"/>
      <c r="I1056" s="111"/>
      <c r="J1056" s="111"/>
      <c r="K1056" s="111"/>
    </row>
    <row r="1057" spans="2:11">
      <c r="B1057" s="110"/>
      <c r="C1057" s="110"/>
      <c r="D1057" s="110"/>
      <c r="E1057" s="111"/>
      <c r="F1057" s="111"/>
      <c r="G1057" s="111"/>
      <c r="H1057" s="111"/>
      <c r="I1057" s="111"/>
      <c r="J1057" s="111"/>
      <c r="K1057" s="111"/>
    </row>
    <row r="1058" spans="2:11">
      <c r="B1058" s="110"/>
      <c r="C1058" s="110"/>
      <c r="D1058" s="110"/>
      <c r="E1058" s="111"/>
      <c r="F1058" s="111"/>
      <c r="G1058" s="111"/>
      <c r="H1058" s="111"/>
      <c r="I1058" s="111"/>
      <c r="J1058" s="111"/>
      <c r="K1058" s="111"/>
    </row>
    <row r="1059" spans="2:11">
      <c r="B1059" s="110"/>
      <c r="C1059" s="110"/>
      <c r="D1059" s="110"/>
      <c r="E1059" s="111"/>
      <c r="F1059" s="111"/>
      <c r="G1059" s="111"/>
      <c r="H1059" s="111"/>
      <c r="I1059" s="111"/>
      <c r="J1059" s="111"/>
      <c r="K1059" s="111"/>
    </row>
    <row r="1060" spans="2:11">
      <c r="B1060" s="110"/>
      <c r="C1060" s="110"/>
      <c r="D1060" s="110"/>
      <c r="E1060" s="111"/>
      <c r="F1060" s="111"/>
      <c r="G1060" s="111"/>
      <c r="H1060" s="111"/>
      <c r="I1060" s="111"/>
      <c r="J1060" s="111"/>
      <c r="K1060" s="111"/>
    </row>
    <row r="1061" spans="2:11">
      <c r="B1061" s="110"/>
      <c r="C1061" s="110"/>
      <c r="D1061" s="110"/>
      <c r="E1061" s="111"/>
      <c r="F1061" s="111"/>
      <c r="G1061" s="111"/>
      <c r="H1061" s="111"/>
      <c r="I1061" s="111"/>
      <c r="J1061" s="111"/>
      <c r="K1061" s="111"/>
    </row>
    <row r="1062" spans="2:11">
      <c r="B1062" s="110"/>
      <c r="C1062" s="110"/>
      <c r="D1062" s="110"/>
      <c r="E1062" s="111"/>
      <c r="F1062" s="111"/>
      <c r="G1062" s="111"/>
      <c r="H1062" s="111"/>
      <c r="I1062" s="111"/>
      <c r="J1062" s="111"/>
      <c r="K1062" s="111"/>
    </row>
    <row r="1063" spans="2:11">
      <c r="B1063" s="110"/>
      <c r="C1063" s="110"/>
      <c r="D1063" s="110"/>
      <c r="E1063" s="111"/>
      <c r="F1063" s="111"/>
      <c r="G1063" s="111"/>
      <c r="H1063" s="111"/>
      <c r="I1063" s="111"/>
      <c r="J1063" s="111"/>
      <c r="K1063" s="111"/>
    </row>
    <row r="1064" spans="2:11">
      <c r="B1064" s="110"/>
      <c r="C1064" s="110"/>
      <c r="D1064" s="110"/>
      <c r="E1064" s="111"/>
      <c r="F1064" s="111"/>
      <c r="G1064" s="111"/>
      <c r="H1064" s="111"/>
      <c r="I1064" s="111"/>
      <c r="J1064" s="111"/>
      <c r="K1064" s="111"/>
    </row>
    <row r="1065" spans="2:11">
      <c r="B1065" s="110"/>
      <c r="C1065" s="110"/>
      <c r="D1065" s="110"/>
      <c r="E1065" s="111"/>
      <c r="F1065" s="111"/>
      <c r="G1065" s="111"/>
      <c r="H1065" s="111"/>
      <c r="I1065" s="111"/>
      <c r="J1065" s="111"/>
      <c r="K1065" s="111"/>
    </row>
    <row r="1066" spans="2:11">
      <c r="B1066" s="110"/>
      <c r="C1066" s="110"/>
      <c r="D1066" s="110"/>
      <c r="E1066" s="111"/>
      <c r="F1066" s="111"/>
      <c r="G1066" s="111"/>
      <c r="H1066" s="111"/>
      <c r="I1066" s="111"/>
      <c r="J1066" s="111"/>
      <c r="K1066" s="111"/>
    </row>
    <row r="1067" spans="2:11">
      <c r="B1067" s="110"/>
      <c r="C1067" s="110"/>
      <c r="D1067" s="110"/>
      <c r="E1067" s="111"/>
      <c r="F1067" s="111"/>
      <c r="G1067" s="111"/>
      <c r="H1067" s="111"/>
      <c r="I1067" s="111"/>
      <c r="J1067" s="111"/>
      <c r="K1067" s="111"/>
    </row>
    <row r="1068" spans="2:11">
      <c r="B1068" s="110"/>
      <c r="C1068" s="110"/>
      <c r="D1068" s="110"/>
      <c r="E1068" s="111"/>
      <c r="F1068" s="111"/>
      <c r="G1068" s="111"/>
      <c r="H1068" s="111"/>
      <c r="I1068" s="111"/>
      <c r="J1068" s="111"/>
      <c r="K1068" s="111"/>
    </row>
    <row r="1069" spans="2:11">
      <c r="B1069" s="110"/>
      <c r="C1069" s="110"/>
      <c r="D1069" s="110"/>
      <c r="E1069" s="111"/>
      <c r="F1069" s="111"/>
      <c r="G1069" s="111"/>
      <c r="H1069" s="111"/>
      <c r="I1069" s="111"/>
      <c r="J1069" s="111"/>
      <c r="K1069" s="111"/>
    </row>
    <row r="1070" spans="2:11">
      <c r="B1070" s="110"/>
      <c r="C1070" s="110"/>
      <c r="D1070" s="110"/>
      <c r="E1070" s="111"/>
      <c r="F1070" s="111"/>
      <c r="G1070" s="111"/>
      <c r="H1070" s="111"/>
      <c r="I1070" s="111"/>
      <c r="J1070" s="111"/>
      <c r="K1070" s="111"/>
    </row>
    <row r="1071" spans="2:11">
      <c r="B1071" s="110"/>
      <c r="C1071" s="110"/>
      <c r="D1071" s="110"/>
      <c r="E1071" s="111"/>
      <c r="F1071" s="111"/>
      <c r="G1071" s="111"/>
      <c r="H1071" s="111"/>
      <c r="I1071" s="111"/>
      <c r="J1071" s="111"/>
      <c r="K1071" s="111"/>
    </row>
    <row r="1072" spans="2:11">
      <c r="B1072" s="110"/>
      <c r="C1072" s="110"/>
      <c r="D1072" s="110"/>
      <c r="E1072" s="111"/>
      <c r="F1072" s="111"/>
      <c r="G1072" s="111"/>
      <c r="H1072" s="111"/>
      <c r="I1072" s="111"/>
      <c r="J1072" s="111"/>
      <c r="K1072" s="111"/>
    </row>
    <row r="1073" spans="2:11">
      <c r="B1073" s="110"/>
      <c r="C1073" s="110"/>
      <c r="D1073" s="110"/>
      <c r="E1073" s="111"/>
      <c r="F1073" s="111"/>
      <c r="G1073" s="111"/>
      <c r="H1073" s="111"/>
      <c r="I1073" s="111"/>
      <c r="J1073" s="111"/>
      <c r="K1073" s="111"/>
    </row>
    <row r="1074" spans="2:11">
      <c r="B1074" s="110"/>
      <c r="C1074" s="110"/>
      <c r="D1074" s="110"/>
      <c r="E1074" s="111"/>
      <c r="F1074" s="111"/>
      <c r="G1074" s="111"/>
      <c r="H1074" s="111"/>
      <c r="I1074" s="111"/>
      <c r="J1074" s="111"/>
      <c r="K1074" s="111"/>
    </row>
    <row r="1075" spans="2:11">
      <c r="B1075" s="110"/>
      <c r="C1075" s="110"/>
      <c r="D1075" s="110"/>
      <c r="E1075" s="111"/>
      <c r="F1075" s="111"/>
      <c r="G1075" s="111"/>
      <c r="H1075" s="111"/>
      <c r="I1075" s="111"/>
      <c r="J1075" s="111"/>
      <c r="K1075" s="111"/>
    </row>
    <row r="1076" spans="2:11">
      <c r="B1076" s="110"/>
      <c r="C1076" s="110"/>
      <c r="D1076" s="110"/>
      <c r="E1076" s="111"/>
      <c r="F1076" s="111"/>
      <c r="G1076" s="111"/>
      <c r="H1076" s="111"/>
      <c r="I1076" s="111"/>
      <c r="J1076" s="111"/>
      <c r="K1076" s="111"/>
    </row>
    <row r="1077" spans="2:11">
      <c r="B1077" s="110"/>
      <c r="C1077" s="110"/>
      <c r="D1077" s="110"/>
      <c r="E1077" s="111"/>
      <c r="F1077" s="111"/>
      <c r="G1077" s="111"/>
      <c r="H1077" s="111"/>
      <c r="I1077" s="111"/>
      <c r="J1077" s="111"/>
      <c r="K1077" s="111"/>
    </row>
    <row r="1078" spans="2:11">
      <c r="B1078" s="110"/>
      <c r="C1078" s="110"/>
      <c r="D1078" s="110"/>
      <c r="E1078" s="111"/>
      <c r="F1078" s="111"/>
      <c r="G1078" s="111"/>
      <c r="H1078" s="111"/>
      <c r="I1078" s="111"/>
      <c r="J1078" s="111"/>
      <c r="K1078" s="111"/>
    </row>
    <row r="1079" spans="2:11">
      <c r="B1079" s="110"/>
      <c r="C1079" s="110"/>
      <c r="D1079" s="110"/>
      <c r="E1079" s="111"/>
      <c r="F1079" s="111"/>
      <c r="G1079" s="111"/>
      <c r="H1079" s="111"/>
      <c r="I1079" s="111"/>
      <c r="J1079" s="111"/>
      <c r="K1079" s="111"/>
    </row>
    <row r="1080" spans="2:11">
      <c r="B1080" s="110"/>
      <c r="C1080" s="110"/>
      <c r="D1080" s="110"/>
      <c r="E1080" s="111"/>
      <c r="F1080" s="111"/>
      <c r="G1080" s="111"/>
      <c r="H1080" s="111"/>
      <c r="I1080" s="111"/>
      <c r="J1080" s="111"/>
      <c r="K1080" s="111"/>
    </row>
    <row r="1081" spans="2:11">
      <c r="B1081" s="110"/>
      <c r="C1081" s="110"/>
      <c r="D1081" s="110"/>
      <c r="E1081" s="111"/>
      <c r="F1081" s="111"/>
      <c r="G1081" s="111"/>
      <c r="H1081" s="111"/>
      <c r="I1081" s="111"/>
      <c r="J1081" s="111"/>
      <c r="K1081" s="111"/>
    </row>
    <row r="1082" spans="2:11">
      <c r="B1082" s="110"/>
      <c r="C1082" s="110"/>
      <c r="D1082" s="110"/>
      <c r="E1082" s="111"/>
      <c r="F1082" s="111"/>
      <c r="G1082" s="111"/>
      <c r="H1082" s="111"/>
      <c r="I1082" s="111"/>
      <c r="J1082" s="111"/>
      <c r="K1082" s="111"/>
    </row>
    <row r="1083" spans="2:11">
      <c r="B1083" s="110"/>
      <c r="C1083" s="110"/>
      <c r="D1083" s="110"/>
      <c r="E1083" s="111"/>
      <c r="F1083" s="111"/>
      <c r="G1083" s="111"/>
      <c r="H1083" s="111"/>
      <c r="I1083" s="111"/>
      <c r="J1083" s="111"/>
      <c r="K1083" s="111"/>
    </row>
    <row r="1084" spans="2:11">
      <c r="B1084" s="110"/>
      <c r="C1084" s="110"/>
      <c r="D1084" s="110"/>
      <c r="E1084" s="111"/>
      <c r="F1084" s="111"/>
      <c r="G1084" s="111"/>
      <c r="H1084" s="111"/>
      <c r="I1084" s="111"/>
      <c r="J1084" s="111"/>
      <c r="K1084" s="111"/>
    </row>
    <row r="1085" spans="2:11">
      <c r="B1085" s="110"/>
      <c r="C1085" s="110"/>
      <c r="D1085" s="110"/>
      <c r="E1085" s="111"/>
      <c r="F1085" s="111"/>
      <c r="G1085" s="111"/>
      <c r="H1085" s="111"/>
      <c r="I1085" s="111"/>
      <c r="J1085" s="111"/>
      <c r="K1085" s="111"/>
    </row>
    <row r="1086" spans="2:11">
      <c r="B1086" s="110"/>
      <c r="C1086" s="110"/>
      <c r="D1086" s="110"/>
      <c r="E1086" s="111"/>
      <c r="F1086" s="111"/>
      <c r="G1086" s="111"/>
      <c r="H1086" s="111"/>
      <c r="I1086" s="111"/>
      <c r="J1086" s="111"/>
      <c r="K1086" s="111"/>
    </row>
    <row r="1087" spans="2:11">
      <c r="B1087" s="110"/>
      <c r="C1087" s="110"/>
      <c r="D1087" s="110"/>
      <c r="E1087" s="111"/>
      <c r="F1087" s="111"/>
      <c r="G1087" s="111"/>
      <c r="H1087" s="111"/>
      <c r="I1087" s="111"/>
      <c r="J1087" s="111"/>
      <c r="K1087" s="111"/>
    </row>
    <row r="1088" spans="2:11">
      <c r="B1088" s="110"/>
      <c r="C1088" s="110"/>
      <c r="D1088" s="110"/>
      <c r="E1088" s="111"/>
      <c r="F1088" s="111"/>
      <c r="G1088" s="111"/>
      <c r="H1088" s="111"/>
      <c r="I1088" s="111"/>
      <c r="J1088" s="111"/>
      <c r="K1088" s="111"/>
    </row>
    <row r="1089" spans="2:11">
      <c r="B1089" s="110"/>
      <c r="C1089" s="110"/>
      <c r="D1089" s="110"/>
      <c r="E1089" s="111"/>
      <c r="F1089" s="111"/>
      <c r="G1089" s="111"/>
      <c r="H1089" s="111"/>
      <c r="I1089" s="111"/>
      <c r="J1089" s="111"/>
      <c r="K1089" s="111"/>
    </row>
    <row r="1090" spans="2:11">
      <c r="B1090" s="110"/>
      <c r="C1090" s="110"/>
      <c r="D1090" s="110"/>
      <c r="E1090" s="111"/>
      <c r="F1090" s="111"/>
      <c r="G1090" s="111"/>
      <c r="H1090" s="111"/>
      <c r="I1090" s="111"/>
      <c r="J1090" s="111"/>
      <c r="K1090" s="111"/>
    </row>
    <row r="1091" spans="2:11">
      <c r="B1091" s="110"/>
      <c r="C1091" s="110"/>
      <c r="D1091" s="110"/>
      <c r="E1091" s="111"/>
      <c r="F1091" s="111"/>
      <c r="G1091" s="111"/>
      <c r="H1091" s="111"/>
      <c r="I1091" s="111"/>
      <c r="J1091" s="111"/>
      <c r="K1091" s="111"/>
    </row>
    <row r="1092" spans="2:11">
      <c r="B1092" s="110"/>
      <c r="C1092" s="110"/>
      <c r="D1092" s="110"/>
      <c r="E1092" s="111"/>
      <c r="F1092" s="111"/>
      <c r="G1092" s="111"/>
      <c r="H1092" s="111"/>
      <c r="I1092" s="111"/>
      <c r="J1092" s="111"/>
      <c r="K1092" s="111"/>
    </row>
    <row r="1093" spans="2:11">
      <c r="B1093" s="110"/>
      <c r="C1093" s="110"/>
      <c r="D1093" s="110"/>
      <c r="E1093" s="111"/>
      <c r="F1093" s="111"/>
      <c r="G1093" s="111"/>
      <c r="H1093" s="111"/>
      <c r="I1093" s="111"/>
      <c r="J1093" s="111"/>
      <c r="K1093" s="111"/>
    </row>
    <row r="1094" spans="2:11">
      <c r="B1094" s="110"/>
      <c r="C1094" s="110"/>
      <c r="D1094" s="110"/>
      <c r="E1094" s="111"/>
      <c r="F1094" s="111"/>
      <c r="G1094" s="111"/>
      <c r="H1094" s="111"/>
      <c r="I1094" s="111"/>
      <c r="J1094" s="111"/>
      <c r="K1094" s="111"/>
    </row>
    <row r="1095" spans="2:11">
      <c r="B1095" s="110"/>
      <c r="C1095" s="110"/>
      <c r="D1095" s="110"/>
      <c r="E1095" s="111"/>
      <c r="F1095" s="111"/>
      <c r="G1095" s="111"/>
      <c r="H1095" s="111"/>
      <c r="I1095" s="111"/>
      <c r="J1095" s="111"/>
      <c r="K1095" s="111"/>
    </row>
    <row r="1096" spans="2:11">
      <c r="B1096" s="110"/>
      <c r="C1096" s="110"/>
      <c r="D1096" s="110"/>
      <c r="E1096" s="111"/>
      <c r="F1096" s="111"/>
      <c r="G1096" s="111"/>
      <c r="H1096" s="111"/>
      <c r="I1096" s="111"/>
      <c r="J1096" s="111"/>
      <c r="K1096" s="111"/>
    </row>
    <row r="1097" spans="2:11">
      <c r="B1097" s="110"/>
      <c r="C1097" s="110"/>
      <c r="D1097" s="110"/>
      <c r="E1097" s="111"/>
      <c r="F1097" s="111"/>
      <c r="G1097" s="111"/>
      <c r="H1097" s="111"/>
      <c r="I1097" s="111"/>
      <c r="J1097" s="111"/>
      <c r="K1097" s="111"/>
    </row>
    <row r="1098" spans="2:11">
      <c r="B1098" s="110"/>
      <c r="C1098" s="110"/>
      <c r="D1098" s="110"/>
      <c r="E1098" s="111"/>
      <c r="F1098" s="111"/>
      <c r="G1098" s="111"/>
      <c r="H1098" s="111"/>
      <c r="I1098" s="111"/>
      <c r="J1098" s="111"/>
      <c r="K1098" s="111"/>
    </row>
    <row r="1099" spans="2:11">
      <c r="B1099" s="110"/>
      <c r="C1099" s="110"/>
      <c r="D1099" s="110"/>
      <c r="E1099" s="111"/>
      <c r="F1099" s="111"/>
      <c r="G1099" s="111"/>
      <c r="H1099" s="111"/>
      <c r="I1099" s="111"/>
      <c r="J1099" s="111"/>
      <c r="K1099" s="11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134</v>
      </c>
      <c r="C1" s="67" t="s" vm="1">
        <v>206</v>
      </c>
    </row>
    <row r="2" spans="2:17">
      <c r="B2" s="46" t="s">
        <v>133</v>
      </c>
      <c r="C2" s="67" t="s">
        <v>207</v>
      </c>
    </row>
    <row r="3" spans="2:17">
      <c r="B3" s="46" t="s">
        <v>135</v>
      </c>
      <c r="C3" s="67" t="s">
        <v>208</v>
      </c>
    </row>
    <row r="4" spans="2:17">
      <c r="B4" s="46" t="s">
        <v>136</v>
      </c>
      <c r="C4" s="67">
        <v>2144</v>
      </c>
    </row>
    <row r="6" spans="2:17" ht="26.25" customHeight="1">
      <c r="B6" s="140" t="s">
        <v>159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2"/>
    </row>
    <row r="7" spans="2:17" ht="26.25" customHeight="1">
      <c r="B7" s="140" t="s">
        <v>94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2"/>
    </row>
    <row r="8" spans="2:17" s="3" customFormat="1" ht="47.25">
      <c r="B8" s="21" t="s">
        <v>108</v>
      </c>
      <c r="C8" s="29" t="s">
        <v>42</v>
      </c>
      <c r="D8" s="29" t="s">
        <v>46</v>
      </c>
      <c r="E8" s="29" t="s">
        <v>14</v>
      </c>
      <c r="F8" s="29" t="s">
        <v>61</v>
      </c>
      <c r="G8" s="29" t="s">
        <v>96</v>
      </c>
      <c r="H8" s="29" t="s">
        <v>17</v>
      </c>
      <c r="I8" s="29" t="s">
        <v>95</v>
      </c>
      <c r="J8" s="29" t="s">
        <v>16</v>
      </c>
      <c r="K8" s="29" t="s">
        <v>18</v>
      </c>
      <c r="L8" s="29" t="s">
        <v>184</v>
      </c>
      <c r="M8" s="29" t="s">
        <v>183</v>
      </c>
      <c r="N8" s="29" t="s">
        <v>103</v>
      </c>
      <c r="O8" s="29" t="s">
        <v>53</v>
      </c>
      <c r="P8" s="29" t="s">
        <v>137</v>
      </c>
      <c r="Q8" s="30" t="s">
        <v>139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191</v>
      </c>
      <c r="M9" s="15"/>
      <c r="N9" s="15" t="s">
        <v>187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105</v>
      </c>
    </row>
    <row r="11" spans="2:17" s="4" customFormat="1" ht="18" customHeight="1">
      <c r="B11" s="114" t="s">
        <v>1577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15">
        <v>0</v>
      </c>
      <c r="O11" s="88"/>
      <c r="P11" s="116">
        <v>0</v>
      </c>
      <c r="Q11" s="116">
        <v>0</v>
      </c>
    </row>
    <row r="12" spans="2:17" ht="18" customHeight="1">
      <c r="B12" s="117" t="s">
        <v>199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17" t="s">
        <v>104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17" t="s">
        <v>182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17" t="s">
        <v>190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</row>
    <row r="112" spans="2:17"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</row>
    <row r="113" spans="2:17"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</row>
    <row r="114" spans="2:17"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</row>
    <row r="115" spans="2:17"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</row>
    <row r="116" spans="2:17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</row>
    <row r="117" spans="2:17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</row>
    <row r="118" spans="2:17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</row>
    <row r="119" spans="2:17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</row>
    <row r="120" spans="2:17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</row>
    <row r="121" spans="2:17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</row>
    <row r="122" spans="2:17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2:17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</row>
    <row r="124" spans="2:17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</row>
    <row r="125" spans="2:17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</row>
    <row r="126" spans="2:17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2:17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</row>
    <row r="128" spans="2:17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</row>
    <row r="129" spans="2:17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</row>
    <row r="130" spans="2:17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</row>
    <row r="131" spans="2:17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</row>
    <row r="132" spans="2:17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</row>
    <row r="133" spans="2:17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</row>
    <row r="134" spans="2:17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</row>
    <row r="135" spans="2:17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2:17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</row>
    <row r="137" spans="2:17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</row>
    <row r="138" spans="2:17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</row>
    <row r="139" spans="2:17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</row>
    <row r="140" spans="2:17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</row>
    <row r="141" spans="2:17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</row>
    <row r="142" spans="2:17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</row>
    <row r="143" spans="2:17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</row>
    <row r="144" spans="2:17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</row>
    <row r="145" spans="2:17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</row>
    <row r="146" spans="2:17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</row>
    <row r="147" spans="2:17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2:17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</row>
    <row r="149" spans="2:17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2:17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</row>
    <row r="151" spans="2:17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</row>
    <row r="152" spans="2:17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</row>
    <row r="153" spans="2:17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</row>
    <row r="154" spans="2:17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</row>
    <row r="155" spans="2:17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</row>
    <row r="156" spans="2:17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</row>
    <row r="157" spans="2:17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</row>
    <row r="158" spans="2:17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</row>
    <row r="159" spans="2:17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</row>
    <row r="160" spans="2:17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</row>
    <row r="161" spans="2:17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</row>
    <row r="162" spans="2:17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</row>
    <row r="163" spans="2:17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</row>
    <row r="164" spans="2:17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</row>
    <row r="165" spans="2:17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</row>
    <row r="166" spans="2:17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</row>
    <row r="167" spans="2:17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</row>
    <row r="168" spans="2:17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</row>
    <row r="169" spans="2:17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</row>
    <row r="170" spans="2:17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</row>
    <row r="171" spans="2:17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</row>
    <row r="172" spans="2:17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</row>
    <row r="173" spans="2:17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</row>
    <row r="174" spans="2:17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</row>
    <row r="175" spans="2:17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</row>
    <row r="176" spans="2:17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</row>
    <row r="177" spans="2:17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</row>
    <row r="178" spans="2:17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</row>
    <row r="179" spans="2:17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</row>
    <row r="180" spans="2:17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</row>
    <row r="181" spans="2:17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</row>
    <row r="182" spans="2:17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</row>
    <row r="183" spans="2:17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</row>
    <row r="184" spans="2:17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</row>
    <row r="185" spans="2:17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</row>
    <row r="186" spans="2:17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</row>
    <row r="187" spans="2:17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</row>
    <row r="188" spans="2:17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</row>
    <row r="189" spans="2:17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</row>
    <row r="190" spans="2:17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</row>
    <row r="191" spans="2:17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</row>
    <row r="192" spans="2:17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</row>
    <row r="193" spans="2:17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</row>
    <row r="194" spans="2:17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</row>
    <row r="195" spans="2:17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</row>
    <row r="196" spans="2:17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</row>
    <row r="197" spans="2:17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</row>
    <row r="198" spans="2:17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</row>
    <row r="199" spans="2:17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</row>
    <row r="200" spans="2:17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</row>
    <row r="201" spans="2:17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</row>
    <row r="202" spans="2:17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</row>
    <row r="203" spans="2:17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</row>
    <row r="204" spans="2:17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</row>
    <row r="205" spans="2:17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</row>
    <row r="206" spans="2:17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</row>
    <row r="207" spans="2:17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</row>
    <row r="208" spans="2:17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</row>
    <row r="209" spans="2:17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</row>
    <row r="210" spans="2:17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</row>
    <row r="211" spans="2:17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</row>
    <row r="212" spans="2:17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</row>
    <row r="213" spans="2:17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</row>
    <row r="214" spans="2:17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</row>
    <row r="215" spans="2:17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</row>
    <row r="216" spans="2:17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</row>
    <row r="217" spans="2:17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</row>
    <row r="218" spans="2:17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</row>
    <row r="219" spans="2:17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</row>
    <row r="220" spans="2:17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</row>
    <row r="221" spans="2:17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</row>
    <row r="222" spans="2:17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</row>
    <row r="223" spans="2:17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</row>
    <row r="224" spans="2:17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</row>
    <row r="225" spans="2:17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</row>
    <row r="226" spans="2:17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</row>
    <row r="227" spans="2:17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</row>
    <row r="228" spans="2:17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</row>
    <row r="229" spans="2:17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</row>
    <row r="230" spans="2:17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</row>
    <row r="231" spans="2:17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</row>
    <row r="232" spans="2:17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</row>
    <row r="233" spans="2:17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</row>
    <row r="234" spans="2:17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</row>
    <row r="235" spans="2:17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</row>
    <row r="236" spans="2:17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</row>
    <row r="237" spans="2:17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</row>
    <row r="238" spans="2:17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</row>
    <row r="239" spans="2:17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</row>
    <row r="240" spans="2:17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</row>
    <row r="241" spans="2:17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</row>
    <row r="242" spans="2:17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</row>
    <row r="243" spans="2:17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</row>
    <row r="244" spans="2:17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</row>
    <row r="245" spans="2:17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</row>
    <row r="246" spans="2:17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</row>
    <row r="247" spans="2:17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</row>
    <row r="248" spans="2:17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</row>
    <row r="249" spans="2:17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</row>
    <row r="250" spans="2:17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</row>
    <row r="251" spans="2:17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</row>
    <row r="252" spans="2:17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</row>
    <row r="253" spans="2:17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</row>
    <row r="254" spans="2:17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</row>
    <row r="255" spans="2:17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</row>
    <row r="256" spans="2:17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</row>
    <row r="257" spans="2:17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</row>
    <row r="258" spans="2:17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</row>
    <row r="259" spans="2:17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</row>
    <row r="260" spans="2:17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</row>
    <row r="261" spans="2:17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</row>
    <row r="262" spans="2:17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</row>
    <row r="263" spans="2:17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</row>
    <row r="264" spans="2:17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</row>
    <row r="265" spans="2:17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</row>
    <row r="266" spans="2:17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</row>
    <row r="267" spans="2:17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</row>
    <row r="268" spans="2:17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</row>
    <row r="269" spans="2:17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</row>
    <row r="270" spans="2:17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</row>
    <row r="271" spans="2:17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</row>
    <row r="272" spans="2:17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</row>
    <row r="273" spans="2:17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</row>
    <row r="274" spans="2:17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</row>
    <row r="275" spans="2:17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</row>
    <row r="276" spans="2:17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</row>
    <row r="277" spans="2:17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</row>
    <row r="278" spans="2:17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</row>
    <row r="279" spans="2:17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</row>
    <row r="280" spans="2:17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</row>
    <row r="281" spans="2:17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</row>
    <row r="282" spans="2:17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</row>
    <row r="283" spans="2:17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</row>
    <row r="284" spans="2:17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</row>
    <row r="285" spans="2:17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</row>
    <row r="286" spans="2:17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</row>
    <row r="287" spans="2:17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</row>
    <row r="288" spans="2:17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</row>
    <row r="289" spans="2:17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</row>
    <row r="290" spans="2:17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</row>
    <row r="291" spans="2:17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</row>
    <row r="292" spans="2:17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</row>
    <row r="293" spans="2:17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</row>
    <row r="294" spans="2:17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</row>
    <row r="295" spans="2:17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</row>
    <row r="296" spans="2:17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</row>
    <row r="297" spans="2:17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</row>
    <row r="298" spans="2:17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</row>
    <row r="299" spans="2:17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</row>
    <row r="300" spans="2:17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</row>
    <row r="301" spans="2:17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</row>
    <row r="302" spans="2:17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</row>
    <row r="303" spans="2:17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</row>
    <row r="304" spans="2:17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</row>
    <row r="305" spans="2:17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</row>
    <row r="306" spans="2:17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</row>
    <row r="307" spans="2:17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</row>
    <row r="308" spans="2:17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</row>
    <row r="309" spans="2:17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</row>
    <row r="310" spans="2:17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</row>
    <row r="311" spans="2:17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</row>
    <row r="312" spans="2:17">
      <c r="B312" s="110"/>
      <c r="C312" s="110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</row>
    <row r="313" spans="2:17">
      <c r="B313" s="110"/>
      <c r="C313" s="110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</row>
    <row r="314" spans="2:17">
      <c r="B314" s="110"/>
      <c r="C314" s="110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</row>
    <row r="315" spans="2:17">
      <c r="B315" s="110"/>
      <c r="C315" s="110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</row>
    <row r="316" spans="2:17">
      <c r="B316" s="110"/>
      <c r="C316" s="110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</row>
    <row r="317" spans="2:17">
      <c r="B317" s="110"/>
      <c r="C317" s="110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</row>
    <row r="318" spans="2:17">
      <c r="B318" s="110"/>
      <c r="C318" s="110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</row>
    <row r="319" spans="2:17">
      <c r="B319" s="110"/>
      <c r="C319" s="110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</row>
    <row r="320" spans="2:17">
      <c r="B320" s="110"/>
      <c r="C320" s="110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</row>
    <row r="321" spans="2:17">
      <c r="B321" s="110"/>
      <c r="C321" s="110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</row>
    <row r="322" spans="2:17">
      <c r="B322" s="110"/>
      <c r="C322" s="110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</row>
    <row r="323" spans="2:17">
      <c r="B323" s="110"/>
      <c r="C323" s="110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</row>
    <row r="324" spans="2:17">
      <c r="B324" s="110"/>
      <c r="C324" s="110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</row>
    <row r="325" spans="2:17">
      <c r="B325" s="110"/>
      <c r="C325" s="110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</row>
    <row r="326" spans="2:17">
      <c r="B326" s="110"/>
      <c r="C326" s="110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</row>
    <row r="327" spans="2:17">
      <c r="B327" s="110"/>
      <c r="C327" s="110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</row>
    <row r="328" spans="2:17">
      <c r="B328" s="110"/>
      <c r="C328" s="110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</row>
    <row r="329" spans="2:17">
      <c r="B329" s="110"/>
      <c r="C329" s="110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</row>
    <row r="330" spans="2:17">
      <c r="B330" s="110"/>
      <c r="C330" s="110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</row>
    <row r="331" spans="2:17">
      <c r="B331" s="110"/>
      <c r="C331" s="110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</row>
    <row r="332" spans="2:17">
      <c r="B332" s="110"/>
      <c r="C332" s="110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</row>
    <row r="333" spans="2:17">
      <c r="B333" s="110"/>
      <c r="C333" s="110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</row>
    <row r="334" spans="2:17">
      <c r="B334" s="110"/>
      <c r="C334" s="110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</row>
    <row r="335" spans="2:17">
      <c r="B335" s="110"/>
      <c r="C335" s="110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</row>
    <row r="336" spans="2:17">
      <c r="B336" s="110"/>
      <c r="C336" s="110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</row>
    <row r="337" spans="2:17">
      <c r="B337" s="110"/>
      <c r="C337" s="110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</row>
    <row r="338" spans="2:17">
      <c r="B338" s="110"/>
      <c r="C338" s="110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</row>
    <row r="339" spans="2:17">
      <c r="B339" s="110"/>
      <c r="C339" s="110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</row>
    <row r="340" spans="2:17">
      <c r="B340" s="110"/>
      <c r="C340" s="110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</row>
    <row r="341" spans="2:17">
      <c r="B341" s="110"/>
      <c r="C341" s="110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</row>
    <row r="342" spans="2:17">
      <c r="B342" s="110"/>
      <c r="C342" s="110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</row>
    <row r="343" spans="2:17">
      <c r="B343" s="110"/>
      <c r="C343" s="110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</row>
    <row r="344" spans="2:17">
      <c r="B344" s="110"/>
      <c r="C344" s="110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</row>
    <row r="345" spans="2:17">
      <c r="B345" s="110"/>
      <c r="C345" s="110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</row>
    <row r="346" spans="2:17">
      <c r="B346" s="110"/>
      <c r="C346" s="110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</row>
    <row r="347" spans="2:17">
      <c r="B347" s="110"/>
      <c r="C347" s="110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</row>
    <row r="348" spans="2:17">
      <c r="B348" s="110"/>
      <c r="C348" s="110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</row>
    <row r="349" spans="2:17">
      <c r="B349" s="110"/>
      <c r="C349" s="110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</row>
    <row r="350" spans="2:17">
      <c r="B350" s="110"/>
      <c r="C350" s="110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</row>
    <row r="351" spans="2:17">
      <c r="B351" s="110"/>
      <c r="C351" s="110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</row>
    <row r="352" spans="2:17">
      <c r="B352" s="110"/>
      <c r="C352" s="110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</row>
    <row r="353" spans="2:17">
      <c r="B353" s="110"/>
      <c r="C353" s="110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</row>
    <row r="354" spans="2:17">
      <c r="B354" s="110"/>
      <c r="C354" s="110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</row>
    <row r="355" spans="2:17">
      <c r="B355" s="110"/>
      <c r="C355" s="110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</row>
    <row r="356" spans="2:17">
      <c r="B356" s="110"/>
      <c r="C356" s="110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</row>
    <row r="357" spans="2:17">
      <c r="B357" s="110"/>
      <c r="C357" s="110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</row>
    <row r="358" spans="2:17">
      <c r="B358" s="110"/>
      <c r="C358" s="110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</row>
    <row r="359" spans="2:17">
      <c r="B359" s="110"/>
      <c r="C359" s="110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</row>
    <row r="360" spans="2:17">
      <c r="B360" s="110"/>
      <c r="C360" s="110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</row>
    <row r="361" spans="2:17">
      <c r="B361" s="110"/>
      <c r="C361" s="110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</row>
    <row r="362" spans="2:17">
      <c r="B362" s="110"/>
      <c r="C362" s="110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</row>
    <row r="363" spans="2:17">
      <c r="B363" s="110"/>
      <c r="C363" s="110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</row>
    <row r="364" spans="2:17">
      <c r="B364" s="110"/>
      <c r="C364" s="110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</row>
    <row r="365" spans="2:17">
      <c r="B365" s="110"/>
      <c r="C365" s="110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</row>
    <row r="366" spans="2:17">
      <c r="B366" s="110"/>
      <c r="C366" s="110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</row>
    <row r="367" spans="2:17">
      <c r="B367" s="110"/>
      <c r="C367" s="110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</row>
    <row r="368" spans="2:17">
      <c r="B368" s="110"/>
      <c r="C368" s="110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</row>
    <row r="369" spans="2:17">
      <c r="B369" s="110"/>
      <c r="C369" s="110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</row>
    <row r="370" spans="2:17">
      <c r="B370" s="110"/>
      <c r="C370" s="110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</row>
    <row r="371" spans="2:17">
      <c r="B371" s="110"/>
      <c r="C371" s="110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</row>
    <row r="372" spans="2:17">
      <c r="B372" s="110"/>
      <c r="C372" s="110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</row>
    <row r="373" spans="2:17">
      <c r="B373" s="110"/>
      <c r="C373" s="110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</row>
    <row r="374" spans="2:17">
      <c r="B374" s="110"/>
      <c r="C374" s="110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</row>
    <row r="375" spans="2:17">
      <c r="B375" s="110"/>
      <c r="C375" s="110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</row>
    <row r="376" spans="2:17">
      <c r="B376" s="110"/>
      <c r="C376" s="110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</row>
    <row r="377" spans="2:17">
      <c r="B377" s="110"/>
      <c r="C377" s="110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</row>
    <row r="378" spans="2:17">
      <c r="B378" s="110"/>
      <c r="C378" s="110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</row>
    <row r="379" spans="2:17">
      <c r="B379" s="110"/>
      <c r="C379" s="110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</row>
    <row r="380" spans="2:17">
      <c r="B380" s="110"/>
      <c r="C380" s="110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</row>
    <row r="381" spans="2:17">
      <c r="B381" s="110"/>
      <c r="C381" s="110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</row>
    <row r="382" spans="2:17">
      <c r="B382" s="110"/>
      <c r="C382" s="110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</row>
    <row r="383" spans="2:17">
      <c r="B383" s="110"/>
      <c r="C383" s="110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</row>
    <row r="384" spans="2:17">
      <c r="B384" s="110"/>
      <c r="C384" s="110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</row>
    <row r="385" spans="2:17">
      <c r="B385" s="110"/>
      <c r="C385" s="110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</row>
    <row r="386" spans="2:17">
      <c r="B386" s="110"/>
      <c r="C386" s="110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</row>
    <row r="387" spans="2:17">
      <c r="B387" s="110"/>
      <c r="C387" s="110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</row>
    <row r="388" spans="2:17">
      <c r="B388" s="110"/>
      <c r="C388" s="110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</row>
    <row r="389" spans="2:17">
      <c r="B389" s="110"/>
      <c r="C389" s="110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</row>
    <row r="390" spans="2:17">
      <c r="B390" s="110"/>
      <c r="C390" s="110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</row>
    <row r="391" spans="2:17">
      <c r="B391" s="110"/>
      <c r="C391" s="110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</row>
    <row r="392" spans="2:17">
      <c r="B392" s="110"/>
      <c r="C392" s="110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</row>
    <row r="393" spans="2:17">
      <c r="B393" s="110"/>
      <c r="C393" s="110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</row>
    <row r="394" spans="2:17">
      <c r="B394" s="110"/>
      <c r="C394" s="110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</row>
    <row r="395" spans="2:17">
      <c r="B395" s="110"/>
      <c r="C395" s="110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</row>
    <row r="396" spans="2:17">
      <c r="B396" s="110"/>
      <c r="C396" s="110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</row>
    <row r="397" spans="2:17">
      <c r="B397" s="110"/>
      <c r="C397" s="110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</row>
    <row r="398" spans="2:17">
      <c r="B398" s="110"/>
      <c r="C398" s="110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</row>
    <row r="399" spans="2:17">
      <c r="B399" s="110"/>
      <c r="C399" s="110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</row>
    <row r="400" spans="2:17">
      <c r="B400" s="110"/>
      <c r="C400" s="110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</row>
    <row r="401" spans="2:17">
      <c r="B401" s="110"/>
      <c r="C401" s="110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</row>
    <row r="402" spans="2:17">
      <c r="B402" s="110"/>
      <c r="C402" s="110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</row>
    <row r="403" spans="2:17">
      <c r="B403" s="110"/>
      <c r="C403" s="110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</row>
    <row r="404" spans="2:17">
      <c r="B404" s="110"/>
      <c r="C404" s="110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</row>
    <row r="405" spans="2:17">
      <c r="B405" s="110"/>
      <c r="C405" s="110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</row>
    <row r="406" spans="2:17">
      <c r="B406" s="110"/>
      <c r="C406" s="110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</row>
    <row r="407" spans="2:17">
      <c r="B407" s="110"/>
      <c r="C407" s="110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</row>
    <row r="408" spans="2:17">
      <c r="B408" s="110"/>
      <c r="C408" s="110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</row>
    <row r="409" spans="2:17">
      <c r="B409" s="110"/>
      <c r="C409" s="110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</row>
    <row r="410" spans="2:17">
      <c r="B410" s="110"/>
      <c r="C410" s="110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</row>
    <row r="411" spans="2:17">
      <c r="B411" s="110"/>
      <c r="C411" s="110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</row>
    <row r="412" spans="2:17">
      <c r="B412" s="110"/>
      <c r="C412" s="110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</row>
    <row r="413" spans="2:17">
      <c r="B413" s="110"/>
      <c r="C413" s="110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</row>
    <row r="414" spans="2:17">
      <c r="B414" s="110"/>
      <c r="C414" s="110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</row>
    <row r="415" spans="2:17">
      <c r="B415" s="110"/>
      <c r="C415" s="110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</row>
    <row r="416" spans="2:17">
      <c r="B416" s="110"/>
      <c r="C416" s="110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</row>
    <row r="417" spans="2:17">
      <c r="B417" s="110"/>
      <c r="C417" s="110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</row>
    <row r="418" spans="2:17">
      <c r="B418" s="110"/>
      <c r="C418" s="110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</row>
    <row r="419" spans="2:17">
      <c r="B419" s="110"/>
      <c r="C419" s="110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</row>
    <row r="420" spans="2:17">
      <c r="B420" s="110"/>
      <c r="C420" s="110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</row>
    <row r="421" spans="2:17">
      <c r="B421" s="110"/>
      <c r="C421" s="110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</row>
    <row r="422" spans="2:17">
      <c r="B422" s="110"/>
      <c r="C422" s="110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</row>
    <row r="423" spans="2:17">
      <c r="B423" s="110"/>
      <c r="C423" s="110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</row>
    <row r="424" spans="2:17">
      <c r="B424" s="110"/>
      <c r="C424" s="110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</row>
    <row r="425" spans="2:17">
      <c r="B425" s="110"/>
      <c r="C425" s="110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</row>
    <row r="426" spans="2:17">
      <c r="B426" s="110"/>
      <c r="C426" s="110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</row>
    <row r="427" spans="2:17">
      <c r="B427" s="110"/>
      <c r="C427" s="110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</row>
    <row r="428" spans="2:17">
      <c r="B428" s="110"/>
      <c r="C428" s="110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</row>
    <row r="429" spans="2:17">
      <c r="B429" s="110"/>
      <c r="C429" s="110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</row>
    <row r="430" spans="2:17">
      <c r="B430" s="110"/>
      <c r="C430" s="110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</row>
    <row r="431" spans="2:17">
      <c r="B431" s="110"/>
      <c r="C431" s="110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</row>
    <row r="432" spans="2:17">
      <c r="B432" s="110"/>
      <c r="C432" s="110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</row>
    <row r="433" spans="2:17">
      <c r="B433" s="110"/>
      <c r="C433" s="110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</row>
    <row r="434" spans="2:17">
      <c r="B434" s="110"/>
      <c r="C434" s="110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</row>
    <row r="435" spans="2:17">
      <c r="B435" s="110"/>
      <c r="C435" s="110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</row>
    <row r="436" spans="2:17">
      <c r="B436" s="110"/>
      <c r="C436" s="110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</row>
    <row r="437" spans="2:17">
      <c r="B437" s="110"/>
      <c r="C437" s="110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</row>
    <row r="438" spans="2:17">
      <c r="B438" s="110"/>
      <c r="C438" s="110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</row>
    <row r="439" spans="2:17">
      <c r="B439" s="110"/>
      <c r="C439" s="110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</row>
    <row r="440" spans="2:17">
      <c r="B440" s="110"/>
      <c r="C440" s="110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</row>
    <row r="441" spans="2:17">
      <c r="B441" s="110"/>
      <c r="C441" s="110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</row>
    <row r="442" spans="2:17">
      <c r="B442" s="110"/>
      <c r="C442" s="110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</row>
    <row r="443" spans="2:17">
      <c r="B443" s="110"/>
      <c r="C443" s="110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</row>
    <row r="444" spans="2:17">
      <c r="B444" s="110"/>
      <c r="C444" s="110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</row>
    <row r="445" spans="2:17">
      <c r="B445" s="110"/>
      <c r="C445" s="110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</row>
    <row r="446" spans="2:17">
      <c r="B446" s="110"/>
      <c r="C446" s="110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</row>
    <row r="447" spans="2:17">
      <c r="B447" s="110"/>
      <c r="C447" s="110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</row>
    <row r="448" spans="2:17">
      <c r="B448" s="110"/>
      <c r="C448" s="110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</row>
    <row r="449" spans="2:17">
      <c r="B449" s="110"/>
      <c r="C449" s="110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</row>
    <row r="450" spans="2:17">
      <c r="B450" s="110"/>
      <c r="C450" s="110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</row>
    <row r="451" spans="2:17">
      <c r="B451" s="110"/>
      <c r="C451" s="110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</row>
    <row r="452" spans="2:17">
      <c r="B452" s="110"/>
      <c r="C452" s="110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</row>
    <row r="453" spans="2:17">
      <c r="B453" s="110"/>
      <c r="C453" s="110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</row>
    <row r="454" spans="2:17">
      <c r="B454" s="110"/>
      <c r="C454" s="110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</row>
    <row r="455" spans="2:17">
      <c r="B455" s="110"/>
      <c r="C455" s="110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</row>
    <row r="456" spans="2:17">
      <c r="B456" s="110"/>
      <c r="C456" s="110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</row>
    <row r="457" spans="2:17">
      <c r="B457" s="110"/>
      <c r="C457" s="110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</row>
    <row r="458" spans="2:17">
      <c r="B458" s="110"/>
      <c r="C458" s="110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</row>
    <row r="459" spans="2:17">
      <c r="B459" s="110"/>
      <c r="C459" s="110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</row>
    <row r="460" spans="2:17">
      <c r="B460" s="110"/>
      <c r="C460" s="110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</row>
    <row r="461" spans="2:17">
      <c r="B461" s="110"/>
      <c r="C461" s="110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</row>
    <row r="462" spans="2:17">
      <c r="B462" s="110"/>
      <c r="C462" s="110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</row>
    <row r="463" spans="2:17">
      <c r="B463" s="110"/>
      <c r="C463" s="110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</row>
    <row r="464" spans="2:17">
      <c r="B464" s="110"/>
      <c r="C464" s="110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</row>
    <row r="465" spans="2:17">
      <c r="B465" s="110"/>
      <c r="C465" s="110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</row>
    <row r="466" spans="2:17">
      <c r="B466" s="110"/>
      <c r="C466" s="110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</row>
    <row r="467" spans="2:17">
      <c r="B467" s="110"/>
      <c r="C467" s="110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</row>
    <row r="468" spans="2:17">
      <c r="B468" s="110"/>
      <c r="C468" s="110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</row>
    <row r="469" spans="2:17">
      <c r="B469" s="110"/>
      <c r="C469" s="110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</row>
    <row r="470" spans="2:17">
      <c r="B470" s="110"/>
      <c r="C470" s="110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</row>
    <row r="471" spans="2:17">
      <c r="B471" s="110"/>
      <c r="C471" s="110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</row>
    <row r="472" spans="2:17">
      <c r="B472" s="110"/>
      <c r="C472" s="110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</row>
    <row r="473" spans="2:17">
      <c r="B473" s="110"/>
      <c r="C473" s="110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</row>
    <row r="474" spans="2:17">
      <c r="B474" s="110"/>
      <c r="C474" s="110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</row>
    <row r="475" spans="2:17">
      <c r="B475" s="110"/>
      <c r="C475" s="110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</row>
    <row r="476" spans="2:17">
      <c r="B476" s="110"/>
      <c r="C476" s="110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</row>
    <row r="477" spans="2:17">
      <c r="B477" s="110"/>
      <c r="C477" s="110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</row>
    <row r="478" spans="2:17">
      <c r="B478" s="110"/>
      <c r="C478" s="110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</row>
    <row r="479" spans="2:17">
      <c r="B479" s="110"/>
      <c r="C479" s="110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</row>
    <row r="480" spans="2:17">
      <c r="B480" s="110"/>
      <c r="C480" s="110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</row>
    <row r="481" spans="2:17">
      <c r="B481" s="110"/>
      <c r="C481" s="110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</row>
    <row r="482" spans="2:17">
      <c r="B482" s="110"/>
      <c r="C482" s="110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</row>
    <row r="483" spans="2:17">
      <c r="B483" s="110"/>
      <c r="C483" s="110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</row>
    <row r="484" spans="2:17">
      <c r="B484" s="110"/>
      <c r="C484" s="110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</row>
    <row r="485" spans="2:17">
      <c r="B485" s="110"/>
      <c r="C485" s="110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</row>
    <row r="486" spans="2:17">
      <c r="B486" s="110"/>
      <c r="C486" s="110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</row>
    <row r="487" spans="2:17">
      <c r="B487" s="110"/>
      <c r="C487" s="110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</row>
    <row r="488" spans="2:17">
      <c r="B488" s="110"/>
      <c r="C488" s="110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</row>
    <row r="489" spans="2:17">
      <c r="B489" s="110"/>
      <c r="C489" s="110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</row>
    <row r="490" spans="2:17">
      <c r="B490" s="110"/>
      <c r="C490" s="110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</row>
    <row r="491" spans="2:17">
      <c r="B491" s="110"/>
      <c r="C491" s="110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</row>
    <row r="492" spans="2:17">
      <c r="B492" s="110"/>
      <c r="C492" s="110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</row>
    <row r="493" spans="2:17">
      <c r="B493" s="110"/>
      <c r="C493" s="110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</row>
    <row r="494" spans="2:17">
      <c r="B494" s="110"/>
      <c r="C494" s="110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</row>
    <row r="495" spans="2:17">
      <c r="B495" s="110"/>
      <c r="C495" s="110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</row>
    <row r="496" spans="2:17">
      <c r="B496" s="110"/>
      <c r="C496" s="110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</row>
    <row r="497" spans="2:17">
      <c r="B497" s="110"/>
      <c r="C497" s="110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</row>
    <row r="498" spans="2:17">
      <c r="B498" s="110"/>
      <c r="C498" s="110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</row>
    <row r="499" spans="2:17">
      <c r="B499" s="110"/>
      <c r="C499" s="110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</row>
    <row r="500" spans="2:17">
      <c r="B500" s="110"/>
      <c r="C500" s="110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</row>
    <row r="501" spans="2:17">
      <c r="B501" s="110"/>
      <c r="C501" s="110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</row>
    <row r="502" spans="2:17">
      <c r="B502" s="110"/>
      <c r="C502" s="110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</row>
    <row r="503" spans="2:17">
      <c r="B503" s="110"/>
      <c r="C503" s="110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</row>
    <row r="504" spans="2:17">
      <c r="B504" s="110"/>
      <c r="C504" s="110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</row>
    <row r="505" spans="2:17">
      <c r="B505" s="110"/>
      <c r="C505" s="110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</row>
    <row r="506" spans="2:17">
      <c r="B506" s="110"/>
      <c r="C506" s="110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</row>
    <row r="507" spans="2:17">
      <c r="B507" s="110"/>
      <c r="C507" s="110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</row>
    <row r="508" spans="2:17">
      <c r="B508" s="110"/>
      <c r="C508" s="110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</row>
    <row r="509" spans="2:17">
      <c r="B509" s="110"/>
      <c r="C509" s="110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</row>
    <row r="510" spans="2:17">
      <c r="B510" s="110"/>
      <c r="C510" s="110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</row>
    <row r="511" spans="2:17">
      <c r="B511" s="110"/>
      <c r="C511" s="110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</row>
    <row r="512" spans="2:17">
      <c r="B512" s="110"/>
      <c r="C512" s="110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</row>
    <row r="513" spans="2:17">
      <c r="B513" s="110"/>
      <c r="C513" s="110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</row>
    <row r="514" spans="2:17">
      <c r="B514" s="110"/>
      <c r="C514" s="110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</row>
    <row r="515" spans="2:17">
      <c r="B515" s="110"/>
      <c r="C515" s="110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</row>
    <row r="516" spans="2:17">
      <c r="B516" s="110"/>
      <c r="C516" s="110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</row>
    <row r="517" spans="2:17">
      <c r="B517" s="110"/>
      <c r="C517" s="110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</row>
    <row r="518" spans="2:17">
      <c r="B518" s="110"/>
      <c r="C518" s="110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</row>
    <row r="519" spans="2:17">
      <c r="B519" s="110"/>
      <c r="C519" s="110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</row>
    <row r="520" spans="2:17">
      <c r="B520" s="110"/>
      <c r="C520" s="110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</row>
    <row r="521" spans="2:17">
      <c r="B521" s="110"/>
      <c r="C521" s="110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</row>
    <row r="522" spans="2:17">
      <c r="B522" s="110"/>
      <c r="C522" s="110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</row>
    <row r="523" spans="2:17">
      <c r="B523" s="110"/>
      <c r="C523" s="110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</row>
    <row r="524" spans="2:17">
      <c r="B524" s="110"/>
      <c r="C524" s="110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</row>
    <row r="525" spans="2:17">
      <c r="B525" s="110"/>
      <c r="C525" s="110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</row>
    <row r="526" spans="2:17">
      <c r="B526" s="110"/>
      <c r="C526" s="110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</row>
    <row r="527" spans="2:17">
      <c r="B527" s="110"/>
      <c r="C527" s="110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</row>
    <row r="528" spans="2:17">
      <c r="B528" s="110"/>
      <c r="C528" s="110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</row>
    <row r="529" spans="2:17">
      <c r="B529" s="110"/>
      <c r="C529" s="110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</row>
    <row r="530" spans="2:17">
      <c r="B530" s="110"/>
      <c r="C530" s="110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</row>
    <row r="531" spans="2:17">
      <c r="B531" s="110"/>
      <c r="C531" s="110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</row>
    <row r="532" spans="2:17">
      <c r="B532" s="110"/>
      <c r="C532" s="110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</row>
    <row r="533" spans="2:17">
      <c r="B533" s="110"/>
      <c r="C533" s="110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</row>
    <row r="534" spans="2:17">
      <c r="B534" s="110"/>
      <c r="C534" s="110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</row>
    <row r="535" spans="2:17">
      <c r="B535" s="110"/>
      <c r="C535" s="110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</row>
    <row r="536" spans="2:17">
      <c r="B536" s="110"/>
      <c r="C536" s="110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</row>
    <row r="537" spans="2:17">
      <c r="B537" s="110"/>
      <c r="C537" s="110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</row>
    <row r="538" spans="2:17">
      <c r="B538" s="110"/>
      <c r="C538" s="110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</row>
    <row r="539" spans="2:17">
      <c r="B539" s="110"/>
      <c r="C539" s="110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</row>
    <row r="540" spans="2:17">
      <c r="B540" s="110"/>
      <c r="C540" s="110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</row>
    <row r="541" spans="2:17">
      <c r="B541" s="110"/>
      <c r="C541" s="110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</row>
    <row r="542" spans="2:17">
      <c r="B542" s="110"/>
      <c r="C542" s="110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</row>
    <row r="543" spans="2:17">
      <c r="B543" s="110"/>
      <c r="C543" s="110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</row>
    <row r="544" spans="2:17">
      <c r="B544" s="110"/>
      <c r="C544" s="110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</row>
    <row r="545" spans="2:17">
      <c r="B545" s="110"/>
      <c r="C545" s="110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</row>
    <row r="546" spans="2:17">
      <c r="B546" s="110"/>
      <c r="C546" s="110"/>
      <c r="D546" s="111"/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</row>
    <row r="547" spans="2:17">
      <c r="B547" s="110"/>
      <c r="C547" s="110"/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</row>
    <row r="548" spans="2:17">
      <c r="B548" s="110"/>
      <c r="C548" s="110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</row>
    <row r="549" spans="2:17">
      <c r="B549" s="110"/>
      <c r="C549" s="110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</row>
    <row r="550" spans="2:17">
      <c r="B550" s="110"/>
      <c r="C550" s="110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</row>
    <row r="551" spans="2:17">
      <c r="B551" s="110"/>
      <c r="C551" s="110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</row>
    <row r="552" spans="2:17">
      <c r="B552" s="110"/>
      <c r="C552" s="110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</row>
    <row r="553" spans="2:17">
      <c r="B553" s="110"/>
      <c r="C553" s="110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</row>
    <row r="554" spans="2:17">
      <c r="B554" s="110"/>
      <c r="C554" s="110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</row>
    <row r="555" spans="2:17">
      <c r="B555" s="110"/>
      <c r="C555" s="110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</row>
    <row r="556" spans="2:17">
      <c r="B556" s="110"/>
      <c r="C556" s="110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</row>
    <row r="557" spans="2:17">
      <c r="B557" s="110"/>
      <c r="C557" s="110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</row>
    <row r="558" spans="2:17">
      <c r="B558" s="110"/>
      <c r="C558" s="110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85" zoomScaleNormal="85" workbookViewId="0">
      <selection activeCell="B54" sqref="B54"/>
    </sheetView>
  </sheetViews>
  <sheetFormatPr defaultColWidth="9.140625" defaultRowHeight="18"/>
  <cols>
    <col min="1" max="1" width="6.28515625" style="1" customWidth="1"/>
    <col min="2" max="2" width="46" style="2" bestFit="1" customWidth="1"/>
    <col min="3" max="3" width="49.28515625" style="2" bestFit="1" customWidth="1"/>
    <col min="4" max="4" width="10.140625" style="2" bestFit="1" customWidth="1"/>
    <col min="5" max="5" width="13.7109375" style="2" bestFit="1" customWidth="1"/>
    <col min="6" max="6" width="6.140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3.140625" style="1" bestFit="1" customWidth="1"/>
    <col min="15" max="15" width="9.5703125" style="1" bestFit="1" customWidth="1"/>
    <col min="16" max="16" width="10.140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134</v>
      </c>
      <c r="C1" s="67" t="s" vm="1">
        <v>206</v>
      </c>
    </row>
    <row r="2" spans="2:18">
      <c r="B2" s="46" t="s">
        <v>133</v>
      </c>
      <c r="C2" s="67" t="s">
        <v>207</v>
      </c>
    </row>
    <row r="3" spans="2:18">
      <c r="B3" s="46" t="s">
        <v>135</v>
      </c>
      <c r="C3" s="67" t="s">
        <v>208</v>
      </c>
    </row>
    <row r="4" spans="2:18">
      <c r="B4" s="46" t="s">
        <v>136</v>
      </c>
      <c r="C4" s="67">
        <v>2144</v>
      </c>
    </row>
    <row r="6" spans="2:18" ht="26.25" customHeight="1">
      <c r="B6" s="140" t="s">
        <v>160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2"/>
    </row>
    <row r="7" spans="2:18" s="3" customFormat="1" ht="78.75">
      <c r="B7" s="47" t="s">
        <v>108</v>
      </c>
      <c r="C7" s="48" t="s">
        <v>172</v>
      </c>
      <c r="D7" s="48" t="s">
        <v>42</v>
      </c>
      <c r="E7" s="48" t="s">
        <v>109</v>
      </c>
      <c r="F7" s="48" t="s">
        <v>14</v>
      </c>
      <c r="G7" s="48" t="s">
        <v>96</v>
      </c>
      <c r="H7" s="48" t="s">
        <v>61</v>
      </c>
      <c r="I7" s="48" t="s">
        <v>17</v>
      </c>
      <c r="J7" s="48" t="s">
        <v>205</v>
      </c>
      <c r="K7" s="48" t="s">
        <v>95</v>
      </c>
      <c r="L7" s="48" t="s">
        <v>33</v>
      </c>
      <c r="M7" s="48" t="s">
        <v>18</v>
      </c>
      <c r="N7" s="48" t="s">
        <v>184</v>
      </c>
      <c r="O7" s="48" t="s">
        <v>183</v>
      </c>
      <c r="P7" s="48" t="s">
        <v>103</v>
      </c>
      <c r="Q7" s="48" t="s">
        <v>137</v>
      </c>
      <c r="R7" s="50" t="s">
        <v>139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191</v>
      </c>
      <c r="O8" s="15"/>
      <c r="P8" s="15" t="s">
        <v>187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105</v>
      </c>
      <c r="R9" s="19" t="s">
        <v>106</v>
      </c>
    </row>
    <row r="10" spans="2:18" s="4" customFormat="1" ht="18" customHeight="1">
      <c r="B10" s="68" t="s">
        <v>38</v>
      </c>
      <c r="C10" s="69"/>
      <c r="D10" s="69"/>
      <c r="E10" s="69"/>
      <c r="F10" s="69"/>
      <c r="G10" s="69"/>
      <c r="H10" s="69"/>
      <c r="I10" s="77">
        <v>4.1244112348724133</v>
      </c>
      <c r="J10" s="69"/>
      <c r="K10" s="69"/>
      <c r="L10" s="69"/>
      <c r="M10" s="90">
        <v>6.0432940883921836E-2</v>
      </c>
      <c r="N10" s="77"/>
      <c r="O10" s="79"/>
      <c r="P10" s="77">
        <v>27093.988764438</v>
      </c>
      <c r="Q10" s="78">
        <f>IFERROR(P10/$P$10,0)</f>
        <v>1</v>
      </c>
      <c r="R10" s="78">
        <f>P10/'סכום נכסי הקרן'!$C$42</f>
        <v>0.10408568860416369</v>
      </c>
    </row>
    <row r="11" spans="2:18" ht="21.75" customHeight="1">
      <c r="B11" s="70" t="s">
        <v>36</v>
      </c>
      <c r="C11" s="71"/>
      <c r="D11" s="71"/>
      <c r="E11" s="71"/>
      <c r="F11" s="71"/>
      <c r="G11" s="71"/>
      <c r="H11" s="71"/>
      <c r="I11" s="80">
        <v>5.0899178642325396</v>
      </c>
      <c r="J11" s="71"/>
      <c r="K11" s="71"/>
      <c r="L11" s="71"/>
      <c r="M11" s="91">
        <v>5.4685795144714694E-2</v>
      </c>
      <c r="N11" s="80"/>
      <c r="O11" s="82"/>
      <c r="P11" s="80">
        <v>17326.221373541001</v>
      </c>
      <c r="Q11" s="81">
        <f t="shared" ref="Q11:Q74" si="0">IFERROR(P11/$P$10,0)</f>
        <v>0.63948581082614142</v>
      </c>
      <c r="R11" s="81">
        <f>P11/'סכום נכסי הקרן'!$C$42</f>
        <v>6.6561320972430893E-2</v>
      </c>
    </row>
    <row r="12" spans="2:18">
      <c r="B12" s="89" t="s">
        <v>34</v>
      </c>
      <c r="C12" s="71"/>
      <c r="D12" s="71"/>
      <c r="E12" s="71"/>
      <c r="F12" s="71"/>
      <c r="G12" s="71"/>
      <c r="H12" s="71"/>
      <c r="I12" s="80">
        <v>6.5158203102173493</v>
      </c>
      <c r="J12" s="71"/>
      <c r="K12" s="71"/>
      <c r="L12" s="71"/>
      <c r="M12" s="91">
        <v>4.4028721830475535E-2</v>
      </c>
      <c r="N12" s="80"/>
      <c r="O12" s="82"/>
      <c r="P12" s="80">
        <f>SUM(P13:P31)</f>
        <v>3100.3075612570005</v>
      </c>
      <c r="Q12" s="81">
        <f t="shared" si="0"/>
        <v>0.11442787506158136</v>
      </c>
      <c r="R12" s="81">
        <f>P12/'סכום נכסי הקרן'!$C$42</f>
        <v>1.1910304171295906E-2</v>
      </c>
    </row>
    <row r="13" spans="2:18">
      <c r="B13" s="76" t="s">
        <v>1597</v>
      </c>
      <c r="C13" s="86" t="s">
        <v>1387</v>
      </c>
      <c r="D13" s="73">
        <v>6028</v>
      </c>
      <c r="E13" s="73"/>
      <c r="F13" s="73" t="s">
        <v>471</v>
      </c>
      <c r="G13" s="93">
        <v>43100</v>
      </c>
      <c r="H13" s="73"/>
      <c r="I13" s="83">
        <v>7.5900000000261345</v>
      </c>
      <c r="J13" s="86" t="s">
        <v>27</v>
      </c>
      <c r="K13" s="86" t="s">
        <v>121</v>
      </c>
      <c r="L13" s="87">
        <v>5.8900000000156209E-2</v>
      </c>
      <c r="M13" s="87">
        <v>5.8900000000156209E-2</v>
      </c>
      <c r="N13" s="83">
        <v>122024.07114300001</v>
      </c>
      <c r="O13" s="85">
        <v>109.12</v>
      </c>
      <c r="P13" s="83">
        <v>133.15266642800003</v>
      </c>
      <c r="Q13" s="84">
        <f t="shared" si="0"/>
        <v>4.9144726376637651E-3</v>
      </c>
      <c r="R13" s="84">
        <f>P13/'סכום נכסי הקרן'!$C$42</f>
        <v>5.1152626861755365E-4</v>
      </c>
    </row>
    <row r="14" spans="2:18">
      <c r="B14" s="76" t="s">
        <v>1597</v>
      </c>
      <c r="C14" s="86" t="s">
        <v>1387</v>
      </c>
      <c r="D14" s="73">
        <v>6869</v>
      </c>
      <c r="E14" s="73"/>
      <c r="F14" s="73" t="s">
        <v>471</v>
      </c>
      <c r="G14" s="93">
        <v>43555</v>
      </c>
      <c r="H14" s="73"/>
      <c r="I14" s="83">
        <v>3.4899999999696303</v>
      </c>
      <c r="J14" s="86" t="s">
        <v>27</v>
      </c>
      <c r="K14" s="86" t="s">
        <v>121</v>
      </c>
      <c r="L14" s="87">
        <v>5.7599999999719674E-2</v>
      </c>
      <c r="M14" s="87">
        <v>5.7599999999719674E-2</v>
      </c>
      <c r="N14" s="83">
        <v>25574.014565000005</v>
      </c>
      <c r="O14" s="85">
        <v>100.43</v>
      </c>
      <c r="P14" s="83">
        <v>25.683982822000004</v>
      </c>
      <c r="Q14" s="84">
        <f t="shared" si="0"/>
        <v>9.4795871679519237E-4</v>
      </c>
      <c r="R14" s="84">
        <f>P14/'סכום נכסי הקרן'!$C$42</f>
        <v>9.8668935805946986E-5</v>
      </c>
    </row>
    <row r="15" spans="2:18">
      <c r="B15" s="76" t="s">
        <v>1597</v>
      </c>
      <c r="C15" s="86" t="s">
        <v>1387</v>
      </c>
      <c r="D15" s="73">
        <v>6870</v>
      </c>
      <c r="E15" s="73"/>
      <c r="F15" s="73" t="s">
        <v>471</v>
      </c>
      <c r="G15" s="93">
        <v>43555</v>
      </c>
      <c r="H15" s="73"/>
      <c r="I15" s="83">
        <v>5.1400000000016259</v>
      </c>
      <c r="J15" s="86" t="s">
        <v>27</v>
      </c>
      <c r="K15" s="86" t="s">
        <v>121</v>
      </c>
      <c r="L15" s="87">
        <v>4.4600000000016252E-2</v>
      </c>
      <c r="M15" s="87">
        <v>4.4600000000016252E-2</v>
      </c>
      <c r="N15" s="83">
        <v>304480.75844700006</v>
      </c>
      <c r="O15" s="85">
        <v>101.04</v>
      </c>
      <c r="P15" s="83">
        <v>307.64735832500003</v>
      </c>
      <c r="Q15" s="84">
        <f t="shared" si="0"/>
        <v>1.1354819735099327E-2</v>
      </c>
      <c r="R15" s="84">
        <f>P15/'סכום נכסי הקרן'!$C$42</f>
        <v>1.1818742311039609E-3</v>
      </c>
    </row>
    <row r="16" spans="2:18">
      <c r="B16" s="76" t="s">
        <v>1597</v>
      </c>
      <c r="C16" s="86" t="s">
        <v>1387</v>
      </c>
      <c r="D16" s="73">
        <v>6868</v>
      </c>
      <c r="E16" s="73"/>
      <c r="F16" s="73" t="s">
        <v>471</v>
      </c>
      <c r="G16" s="93">
        <v>43555</v>
      </c>
      <c r="H16" s="73"/>
      <c r="I16" s="83">
        <v>5.0499999999803888</v>
      </c>
      <c r="J16" s="86" t="s">
        <v>27</v>
      </c>
      <c r="K16" s="86" t="s">
        <v>121</v>
      </c>
      <c r="L16" s="87">
        <v>5.0200000000095876E-2</v>
      </c>
      <c r="M16" s="87">
        <v>5.0200000000095876E-2</v>
      </c>
      <c r="N16" s="83">
        <v>17912.417451000005</v>
      </c>
      <c r="O16" s="85">
        <v>128.1</v>
      </c>
      <c r="P16" s="83">
        <v>22.945804089000006</v>
      </c>
      <c r="Q16" s="84">
        <f t="shared" si="0"/>
        <v>8.468964938494896E-4</v>
      </c>
      <c r="R16" s="84">
        <f>P16/'סכום נכסי הקרן'!$C$42</f>
        <v>8.8149804738776009E-5</v>
      </c>
    </row>
    <row r="17" spans="2:18">
      <c r="B17" s="76" t="s">
        <v>1597</v>
      </c>
      <c r="C17" s="86" t="s">
        <v>1387</v>
      </c>
      <c r="D17" s="73">
        <v>6867</v>
      </c>
      <c r="E17" s="73"/>
      <c r="F17" s="73" t="s">
        <v>471</v>
      </c>
      <c r="G17" s="93">
        <v>43555</v>
      </c>
      <c r="H17" s="73"/>
      <c r="I17" s="83">
        <v>5.0899999999585805</v>
      </c>
      <c r="J17" s="86" t="s">
        <v>27</v>
      </c>
      <c r="K17" s="86" t="s">
        <v>121</v>
      </c>
      <c r="L17" s="87">
        <v>4.9399999999692766E-2</v>
      </c>
      <c r="M17" s="87">
        <v>4.9399999999692766E-2</v>
      </c>
      <c r="N17" s="83">
        <v>43676.984823000006</v>
      </c>
      <c r="O17" s="85">
        <v>117.74</v>
      </c>
      <c r="P17" s="83">
        <v>51.42527585700001</v>
      </c>
      <c r="Q17" s="84">
        <f t="shared" si="0"/>
        <v>1.8980326707929342E-3</v>
      </c>
      <c r="R17" s="84">
        <f>P17/'סכום נכסי הקרן'!$C$42</f>
        <v>1.975580375326825E-4</v>
      </c>
    </row>
    <row r="18" spans="2:18">
      <c r="B18" s="76" t="s">
        <v>1597</v>
      </c>
      <c r="C18" s="86" t="s">
        <v>1387</v>
      </c>
      <c r="D18" s="73">
        <v>6866</v>
      </c>
      <c r="E18" s="73"/>
      <c r="F18" s="73" t="s">
        <v>471</v>
      </c>
      <c r="G18" s="93">
        <v>43555</v>
      </c>
      <c r="H18" s="73"/>
      <c r="I18" s="83">
        <v>5.79999999999196</v>
      </c>
      <c r="J18" s="86" t="s">
        <v>27</v>
      </c>
      <c r="K18" s="86" t="s">
        <v>121</v>
      </c>
      <c r="L18" s="87">
        <v>2.9999999999999995E-2</v>
      </c>
      <c r="M18" s="87">
        <v>2.9999999999999995E-2</v>
      </c>
      <c r="N18" s="83">
        <v>65696.71579100001</v>
      </c>
      <c r="O18" s="85">
        <v>113.61</v>
      </c>
      <c r="P18" s="83">
        <v>74.638029852000017</v>
      </c>
      <c r="Q18" s="84">
        <f t="shared" si="0"/>
        <v>2.7547819001816952E-3</v>
      </c>
      <c r="R18" s="84">
        <f>P18/'סכום נכסי הקרן'!$C$42</f>
        <v>2.8673337103469831E-4</v>
      </c>
    </row>
    <row r="19" spans="2:18">
      <c r="B19" s="76" t="s">
        <v>1597</v>
      </c>
      <c r="C19" s="86" t="s">
        <v>1387</v>
      </c>
      <c r="D19" s="73">
        <v>6865</v>
      </c>
      <c r="E19" s="73"/>
      <c r="F19" s="73" t="s">
        <v>471</v>
      </c>
      <c r="G19" s="93">
        <v>43555</v>
      </c>
      <c r="H19" s="73"/>
      <c r="I19" s="83">
        <v>4.0699999999568321</v>
      </c>
      <c r="J19" s="86" t="s">
        <v>27</v>
      </c>
      <c r="K19" s="86" t="s">
        <v>121</v>
      </c>
      <c r="L19" s="87">
        <v>2.5599999999717089E-2</v>
      </c>
      <c r="M19" s="87">
        <v>2.5599999999717089E-2</v>
      </c>
      <c r="N19" s="83">
        <v>33422.234047999998</v>
      </c>
      <c r="O19" s="85">
        <v>122.68</v>
      </c>
      <c r="P19" s="83">
        <v>41.002400511000005</v>
      </c>
      <c r="Q19" s="84">
        <f t="shared" si="0"/>
        <v>1.5133393930102082E-3</v>
      </c>
      <c r="R19" s="84">
        <f>P19/'סכום נכסי הקרן'!$C$42</f>
        <v>1.5751697281327464E-4</v>
      </c>
    </row>
    <row r="20" spans="2:18">
      <c r="B20" s="76" t="s">
        <v>1597</v>
      </c>
      <c r="C20" s="86" t="s">
        <v>1387</v>
      </c>
      <c r="D20" s="73">
        <v>5212</v>
      </c>
      <c r="E20" s="73"/>
      <c r="F20" s="73" t="s">
        <v>471</v>
      </c>
      <c r="G20" s="93">
        <v>42643</v>
      </c>
      <c r="H20" s="73"/>
      <c r="I20" s="83">
        <v>6.7600000000088603</v>
      </c>
      <c r="J20" s="86" t="s">
        <v>27</v>
      </c>
      <c r="K20" s="86" t="s">
        <v>121</v>
      </c>
      <c r="L20" s="87">
        <v>4.7600000000052871E-2</v>
      </c>
      <c r="M20" s="87">
        <v>4.7600000000052871E-2</v>
      </c>
      <c r="N20" s="83">
        <v>281104.71805300005</v>
      </c>
      <c r="O20" s="85">
        <v>99.57</v>
      </c>
      <c r="P20" s="83">
        <v>279.89596777700007</v>
      </c>
      <c r="Q20" s="84">
        <f t="shared" si="0"/>
        <v>1.0330555984594461E-2</v>
      </c>
      <c r="R20" s="84">
        <f>P20/'סכום נכסי הקרן'!$C$42</f>
        <v>1.0752630333203787E-3</v>
      </c>
    </row>
    <row r="21" spans="2:18">
      <c r="B21" s="76" t="s">
        <v>1597</v>
      </c>
      <c r="C21" s="86" t="s">
        <v>1387</v>
      </c>
      <c r="D21" s="73">
        <v>5211</v>
      </c>
      <c r="E21" s="73"/>
      <c r="F21" s="73" t="s">
        <v>471</v>
      </c>
      <c r="G21" s="93">
        <v>42643</v>
      </c>
      <c r="H21" s="73"/>
      <c r="I21" s="83">
        <v>4.5999999999906356</v>
      </c>
      <c r="J21" s="86" t="s">
        <v>27</v>
      </c>
      <c r="K21" s="86" t="s">
        <v>121</v>
      </c>
      <c r="L21" s="87">
        <v>4.7699999999929757E-2</v>
      </c>
      <c r="M21" s="87">
        <v>4.7699999999929757E-2</v>
      </c>
      <c r="N21" s="83">
        <v>221375.36068000004</v>
      </c>
      <c r="O21" s="85">
        <v>96.47</v>
      </c>
      <c r="P21" s="83">
        <v>213.56081045000002</v>
      </c>
      <c r="Q21" s="84">
        <f t="shared" si="0"/>
        <v>7.8822211194797404E-3</v>
      </c>
      <c r="R21" s="84">
        <f>P21/'סכום נכסי הקרן'!$C$42</f>
        <v>8.2042641295133087E-4</v>
      </c>
    </row>
    <row r="22" spans="2:18">
      <c r="B22" s="76" t="s">
        <v>1597</v>
      </c>
      <c r="C22" s="86" t="s">
        <v>1387</v>
      </c>
      <c r="D22" s="73">
        <v>6027</v>
      </c>
      <c r="E22" s="73"/>
      <c r="F22" s="73" t="s">
        <v>471</v>
      </c>
      <c r="G22" s="93">
        <v>43100</v>
      </c>
      <c r="H22" s="73"/>
      <c r="I22" s="83">
        <v>7.9399999999985225</v>
      </c>
      <c r="J22" s="86" t="s">
        <v>27</v>
      </c>
      <c r="K22" s="86" t="s">
        <v>121</v>
      </c>
      <c r="L22" s="87">
        <v>4.6099999999988386E-2</v>
      </c>
      <c r="M22" s="87">
        <v>4.6099999999988386E-2</v>
      </c>
      <c r="N22" s="83">
        <v>470170.15914400003</v>
      </c>
      <c r="O22" s="85">
        <v>100.83</v>
      </c>
      <c r="P22" s="83">
        <v>474.07257145500012</v>
      </c>
      <c r="Q22" s="84">
        <f t="shared" si="0"/>
        <v>1.7497334024041536E-2</v>
      </c>
      <c r="R22" s="84">
        <f>P22/'סכום נכסי הקרן'!$C$42</f>
        <v>1.8212220606294257E-3</v>
      </c>
    </row>
    <row r="23" spans="2:18">
      <c r="B23" s="76" t="s">
        <v>1597</v>
      </c>
      <c r="C23" s="86" t="s">
        <v>1387</v>
      </c>
      <c r="D23" s="73">
        <v>5025</v>
      </c>
      <c r="E23" s="73"/>
      <c r="F23" s="73" t="s">
        <v>471</v>
      </c>
      <c r="G23" s="93">
        <v>42551</v>
      </c>
      <c r="H23" s="73"/>
      <c r="I23" s="83">
        <v>7.400000000005468</v>
      </c>
      <c r="J23" s="86" t="s">
        <v>27</v>
      </c>
      <c r="K23" s="86" t="s">
        <v>121</v>
      </c>
      <c r="L23" s="87">
        <v>4.9600000000028704E-2</v>
      </c>
      <c r="M23" s="87">
        <v>4.9600000000028704E-2</v>
      </c>
      <c r="N23" s="83">
        <v>296158.80851400003</v>
      </c>
      <c r="O23" s="85">
        <v>98.81</v>
      </c>
      <c r="P23" s="83">
        <v>292.63451869600004</v>
      </c>
      <c r="Q23" s="84">
        <f t="shared" si="0"/>
        <v>1.0800717503806422E-2</v>
      </c>
      <c r="R23" s="84">
        <f>P23/'סכום נכסי הקרן'!$C$42</f>
        <v>1.1242001188027353E-3</v>
      </c>
    </row>
    <row r="24" spans="2:18">
      <c r="B24" s="76" t="s">
        <v>1597</v>
      </c>
      <c r="C24" s="86" t="s">
        <v>1387</v>
      </c>
      <c r="D24" s="73">
        <v>5024</v>
      </c>
      <c r="E24" s="73"/>
      <c r="F24" s="73" t="s">
        <v>471</v>
      </c>
      <c r="G24" s="93">
        <v>42551</v>
      </c>
      <c r="H24" s="73"/>
      <c r="I24" s="83">
        <v>5.4900000000107214</v>
      </c>
      <c r="J24" s="86" t="s">
        <v>27</v>
      </c>
      <c r="K24" s="86" t="s">
        <v>121</v>
      </c>
      <c r="L24" s="87">
        <v>4.7100000000101977E-2</v>
      </c>
      <c r="M24" s="87">
        <v>4.7100000000101977E-2</v>
      </c>
      <c r="N24" s="83">
        <v>193587.67728400003</v>
      </c>
      <c r="O24" s="85">
        <v>98.77</v>
      </c>
      <c r="P24" s="83">
        <v>191.20654885500002</v>
      </c>
      <c r="Q24" s="84">
        <f t="shared" si="0"/>
        <v>7.0571576048620299E-3</v>
      </c>
      <c r="R24" s="84">
        <f>P24/'סכום נכסי הקרן'!$C$42</f>
        <v>7.345491088901749E-4</v>
      </c>
    </row>
    <row r="25" spans="2:18">
      <c r="B25" s="76" t="s">
        <v>1597</v>
      </c>
      <c r="C25" s="86" t="s">
        <v>1387</v>
      </c>
      <c r="D25" s="73">
        <v>6026</v>
      </c>
      <c r="E25" s="73"/>
      <c r="F25" s="73" t="s">
        <v>471</v>
      </c>
      <c r="G25" s="93">
        <v>43100</v>
      </c>
      <c r="H25" s="73"/>
      <c r="I25" s="83">
        <v>6.2200000000047355</v>
      </c>
      <c r="J25" s="86" t="s">
        <v>27</v>
      </c>
      <c r="K25" s="86" t="s">
        <v>121</v>
      </c>
      <c r="L25" s="87">
        <v>4.5600000000033766E-2</v>
      </c>
      <c r="M25" s="87">
        <v>4.5600000000033766E-2</v>
      </c>
      <c r="N25" s="83">
        <v>568721.44632800017</v>
      </c>
      <c r="O25" s="85">
        <v>95.83</v>
      </c>
      <c r="P25" s="83">
        <v>545.00576201100012</v>
      </c>
      <c r="Q25" s="84">
        <f t="shared" si="0"/>
        <v>2.0115375655811268E-2</v>
      </c>
      <c r="R25" s="84">
        <f>P25/'סכום נכסי הקרן'!$C$42</f>
        <v>2.0937227266665465E-3</v>
      </c>
    </row>
    <row r="26" spans="2:18">
      <c r="B26" s="76" t="s">
        <v>1597</v>
      </c>
      <c r="C26" s="86" t="s">
        <v>1387</v>
      </c>
      <c r="D26" s="73">
        <v>5023</v>
      </c>
      <c r="E26" s="73"/>
      <c r="F26" s="73" t="s">
        <v>471</v>
      </c>
      <c r="G26" s="93">
        <v>42551</v>
      </c>
      <c r="H26" s="73"/>
      <c r="I26" s="83">
        <v>7.5800000000010685</v>
      </c>
      <c r="J26" s="86" t="s">
        <v>27</v>
      </c>
      <c r="K26" s="86" t="s">
        <v>121</v>
      </c>
      <c r="L26" s="87">
        <v>4.01999999999893E-2</v>
      </c>
      <c r="M26" s="87">
        <v>4.01999999999893E-2</v>
      </c>
      <c r="N26" s="83">
        <v>86646.155345000006</v>
      </c>
      <c r="O26" s="85">
        <v>107.91</v>
      </c>
      <c r="P26" s="83">
        <v>93.499824355000015</v>
      </c>
      <c r="Q26" s="84">
        <f t="shared" si="0"/>
        <v>3.4509434977592693E-3</v>
      </c>
      <c r="R26" s="84">
        <f>P26/'סכום נכסי הקרן'!$C$42</f>
        <v>3.5919383029833475E-4</v>
      </c>
    </row>
    <row r="27" spans="2:18">
      <c r="B27" s="76" t="s">
        <v>1597</v>
      </c>
      <c r="C27" s="86" t="s">
        <v>1387</v>
      </c>
      <c r="D27" s="73">
        <v>5210</v>
      </c>
      <c r="E27" s="73"/>
      <c r="F27" s="73" t="s">
        <v>471</v>
      </c>
      <c r="G27" s="93">
        <v>42643</v>
      </c>
      <c r="H27" s="73"/>
      <c r="I27" s="83">
        <v>7.0100000000356557</v>
      </c>
      <c r="J27" s="86" t="s">
        <v>27</v>
      </c>
      <c r="K27" s="86" t="s">
        <v>121</v>
      </c>
      <c r="L27" s="87">
        <v>3.1500000000216098E-2</v>
      </c>
      <c r="M27" s="87">
        <v>3.1500000000216098E-2</v>
      </c>
      <c r="N27" s="83">
        <v>65557.45789200002</v>
      </c>
      <c r="O27" s="85">
        <v>112.94</v>
      </c>
      <c r="P27" s="83">
        <v>74.040561536000013</v>
      </c>
      <c r="Q27" s="84">
        <f t="shared" si="0"/>
        <v>2.7327302074171287E-3</v>
      </c>
      <c r="R27" s="84">
        <f>P27/'סכום נכסי הקרן'!$C$42</f>
        <v>2.8443810540841093E-4</v>
      </c>
    </row>
    <row r="28" spans="2:18">
      <c r="B28" s="76" t="s">
        <v>1597</v>
      </c>
      <c r="C28" s="86" t="s">
        <v>1387</v>
      </c>
      <c r="D28" s="73">
        <v>6025</v>
      </c>
      <c r="E28" s="73"/>
      <c r="F28" s="73" t="s">
        <v>471</v>
      </c>
      <c r="G28" s="93">
        <v>43100</v>
      </c>
      <c r="H28" s="73"/>
      <c r="I28" s="83">
        <v>8.3299999999836132</v>
      </c>
      <c r="J28" s="86" t="s">
        <v>27</v>
      </c>
      <c r="K28" s="86" t="s">
        <v>121</v>
      </c>
      <c r="L28" s="87">
        <v>3.2500000000000001E-2</v>
      </c>
      <c r="M28" s="87">
        <v>3.2500000000000001E-2</v>
      </c>
      <c r="N28" s="83">
        <v>83536.206199000007</v>
      </c>
      <c r="O28" s="123">
        <f>P28/N28*100000</f>
        <v>106.29114947293705</v>
      </c>
      <c r="P28" s="83">
        <v>88.791593794999997</v>
      </c>
      <c r="Q28" s="84">
        <f t="shared" si="0"/>
        <v>3.277169506748401E-3</v>
      </c>
      <c r="R28" s="84">
        <f>P28/'סכום נכסי הקרן'!$C$42</f>
        <v>3.4110644478247478E-4</v>
      </c>
    </row>
    <row r="29" spans="2:18">
      <c r="B29" s="76" t="s">
        <v>1597</v>
      </c>
      <c r="C29" s="86" t="s">
        <v>1387</v>
      </c>
      <c r="D29" s="73">
        <v>5022</v>
      </c>
      <c r="E29" s="73"/>
      <c r="F29" s="73" t="s">
        <v>471</v>
      </c>
      <c r="G29" s="93">
        <v>42551</v>
      </c>
      <c r="H29" s="73"/>
      <c r="I29" s="83">
        <v>6.9899999999809053</v>
      </c>
      <c r="J29" s="86" t="s">
        <v>27</v>
      </c>
      <c r="K29" s="86" t="s">
        <v>121</v>
      </c>
      <c r="L29" s="87">
        <v>2.2999999999910495E-2</v>
      </c>
      <c r="M29" s="87">
        <v>2.2999999999910495E-2</v>
      </c>
      <c r="N29" s="83">
        <v>58370.045027000007</v>
      </c>
      <c r="O29" s="85">
        <v>114.85</v>
      </c>
      <c r="P29" s="83">
        <v>67.037978972000005</v>
      </c>
      <c r="Q29" s="84">
        <f t="shared" si="0"/>
        <v>2.4742749971163407E-3</v>
      </c>
      <c r="R29" s="84">
        <f>P29/'סכום נכסי הקרן'!$C$42</f>
        <v>2.5753661687091947E-4</v>
      </c>
    </row>
    <row r="30" spans="2:18">
      <c r="B30" s="76" t="s">
        <v>1597</v>
      </c>
      <c r="C30" s="86" t="s">
        <v>1387</v>
      </c>
      <c r="D30" s="73">
        <v>6024</v>
      </c>
      <c r="E30" s="73"/>
      <c r="F30" s="73" t="s">
        <v>471</v>
      </c>
      <c r="G30" s="93">
        <v>43100</v>
      </c>
      <c r="H30" s="73"/>
      <c r="I30" s="83">
        <v>7.4300000000500761</v>
      </c>
      <c r="J30" s="86" t="s">
        <v>27</v>
      </c>
      <c r="K30" s="86" t="s">
        <v>121</v>
      </c>
      <c r="L30" s="87">
        <v>1.6900000000130335E-2</v>
      </c>
      <c r="M30" s="87">
        <v>1.6900000000130335E-2</v>
      </c>
      <c r="N30" s="83">
        <v>60680.747383000009</v>
      </c>
      <c r="O30" s="85">
        <v>120.12</v>
      </c>
      <c r="P30" s="83">
        <v>72.889721045000016</v>
      </c>
      <c r="Q30" s="84">
        <f t="shared" si="0"/>
        <v>2.6902543467749143E-3</v>
      </c>
      <c r="R30" s="84">
        <f>P30/'סכום נכסי הקרן'!$C$42</f>
        <v>2.8001697620441153E-4</v>
      </c>
    </row>
    <row r="31" spans="2:18">
      <c r="B31" s="76" t="s">
        <v>1597</v>
      </c>
      <c r="C31" s="86" t="s">
        <v>1387</v>
      </c>
      <c r="D31" s="73">
        <v>5209</v>
      </c>
      <c r="E31" s="73"/>
      <c r="F31" s="73" t="s">
        <v>471</v>
      </c>
      <c r="G31" s="93">
        <v>42643</v>
      </c>
      <c r="H31" s="73"/>
      <c r="I31" s="83">
        <v>6.0399999999992184</v>
      </c>
      <c r="J31" s="86" t="s">
        <v>27</v>
      </c>
      <c r="K31" s="86" t="s">
        <v>121</v>
      </c>
      <c r="L31" s="87">
        <v>2.0799999999984369E-2</v>
      </c>
      <c r="M31" s="87">
        <v>2.0799999999984369E-2</v>
      </c>
      <c r="N31" s="83">
        <v>44408.338730000003</v>
      </c>
      <c r="O31" s="85">
        <v>115.24</v>
      </c>
      <c r="P31" s="83">
        <v>51.176184426000006</v>
      </c>
      <c r="Q31" s="84">
        <f t="shared" si="0"/>
        <v>1.8888390657772363E-3</v>
      </c>
      <c r="R31" s="84">
        <f>P31/'סכום נכסי הקרן'!$C$42</f>
        <v>1.9660111482386886E-4</v>
      </c>
    </row>
    <row r="32" spans="2:18"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83"/>
      <c r="O32" s="85"/>
      <c r="P32" s="73"/>
      <c r="Q32" s="84"/>
      <c r="R32" s="73"/>
    </row>
    <row r="33" spans="2:18">
      <c r="B33" s="89" t="s">
        <v>35</v>
      </c>
      <c r="C33" s="71"/>
      <c r="D33" s="71"/>
      <c r="E33" s="71"/>
      <c r="F33" s="71"/>
      <c r="G33" s="71"/>
      <c r="H33" s="71"/>
      <c r="I33" s="80">
        <v>4.7783820866393052</v>
      </c>
      <c r="J33" s="71"/>
      <c r="K33" s="71"/>
      <c r="L33" s="71"/>
      <c r="M33" s="91">
        <v>5.7014186986084035E-2</v>
      </c>
      <c r="N33" s="80"/>
      <c r="O33" s="82"/>
      <c r="P33" s="80">
        <f>SUM(P34:P250)</f>
        <v>14225.913812284003</v>
      </c>
      <c r="Q33" s="81">
        <f t="shared" si="0"/>
        <v>0.52505793576456017</v>
      </c>
      <c r="R33" s="81">
        <f>P33/'סכום נכסי הקרן'!$C$42</f>
        <v>5.4651016801134995E-2</v>
      </c>
    </row>
    <row r="34" spans="2:18">
      <c r="B34" s="76" t="s">
        <v>1598</v>
      </c>
      <c r="C34" s="86" t="s">
        <v>1388</v>
      </c>
      <c r="D34" s="73" t="s">
        <v>1389</v>
      </c>
      <c r="E34" s="73"/>
      <c r="F34" s="73" t="s">
        <v>322</v>
      </c>
      <c r="G34" s="93">
        <v>42368</v>
      </c>
      <c r="H34" s="73" t="s">
        <v>303</v>
      </c>
      <c r="I34" s="83">
        <v>7.1299999999414228</v>
      </c>
      <c r="J34" s="86" t="s">
        <v>117</v>
      </c>
      <c r="K34" s="86" t="s">
        <v>121</v>
      </c>
      <c r="L34" s="87">
        <v>3.1699999999999999E-2</v>
      </c>
      <c r="M34" s="87">
        <v>2.2099999999508908E-2</v>
      </c>
      <c r="N34" s="83">
        <v>14149.146582000001</v>
      </c>
      <c r="O34" s="85">
        <v>119.45</v>
      </c>
      <c r="P34" s="83">
        <v>16.901154823000006</v>
      </c>
      <c r="Q34" s="84">
        <f t="shared" si="0"/>
        <v>6.2379721826649173E-4</v>
      </c>
      <c r="R34" s="84">
        <f>P34/'סכום נכסי הקרן'!$C$42</f>
        <v>6.4928363012629585E-5</v>
      </c>
    </row>
    <row r="35" spans="2:18">
      <c r="B35" s="76" t="s">
        <v>1598</v>
      </c>
      <c r="C35" s="86" t="s">
        <v>1388</v>
      </c>
      <c r="D35" s="73" t="s">
        <v>1390</v>
      </c>
      <c r="E35" s="73"/>
      <c r="F35" s="73" t="s">
        <v>322</v>
      </c>
      <c r="G35" s="93">
        <v>42388</v>
      </c>
      <c r="H35" s="73" t="s">
        <v>303</v>
      </c>
      <c r="I35" s="83">
        <v>7.1199999999999992</v>
      </c>
      <c r="J35" s="86" t="s">
        <v>117</v>
      </c>
      <c r="K35" s="86" t="s">
        <v>121</v>
      </c>
      <c r="L35" s="87">
        <v>3.1899999999999998E-2</v>
      </c>
      <c r="M35" s="87">
        <v>2.2199999999999998E-2</v>
      </c>
      <c r="N35" s="83">
        <v>19808.805361000002</v>
      </c>
      <c r="O35" s="85">
        <v>119.6</v>
      </c>
      <c r="P35" s="83">
        <v>23.691331200000004</v>
      </c>
      <c r="Q35" s="84">
        <f t="shared" si="0"/>
        <v>8.7441282293199564E-4</v>
      </c>
      <c r="R35" s="84">
        <f>P35/'סכום נכסי הקרן'!$C$42</f>
        <v>9.1013860799187427E-5</v>
      </c>
    </row>
    <row r="36" spans="2:18">
      <c r="B36" s="76" t="s">
        <v>1598</v>
      </c>
      <c r="C36" s="86" t="s">
        <v>1388</v>
      </c>
      <c r="D36" s="73" t="s">
        <v>1391</v>
      </c>
      <c r="E36" s="73"/>
      <c r="F36" s="73" t="s">
        <v>322</v>
      </c>
      <c r="G36" s="93">
        <v>42509</v>
      </c>
      <c r="H36" s="73" t="s">
        <v>303</v>
      </c>
      <c r="I36" s="83">
        <v>7.1800000000648065</v>
      </c>
      <c r="J36" s="86" t="s">
        <v>117</v>
      </c>
      <c r="K36" s="86" t="s">
        <v>121</v>
      </c>
      <c r="L36" s="87">
        <v>2.7400000000000001E-2</v>
      </c>
      <c r="M36" s="87">
        <v>2.3900000000455397E-2</v>
      </c>
      <c r="N36" s="83">
        <v>19808.805361000002</v>
      </c>
      <c r="O36" s="85">
        <v>115.29</v>
      </c>
      <c r="P36" s="83">
        <v>22.837572564000002</v>
      </c>
      <c r="Q36" s="84">
        <f t="shared" si="0"/>
        <v>8.4290182455435563E-4</v>
      </c>
      <c r="R36" s="84">
        <f>P36/'סכום נכסי הקרן'!$C$42</f>
        <v>8.7734016834446079E-5</v>
      </c>
    </row>
    <row r="37" spans="2:18">
      <c r="B37" s="76" t="s">
        <v>1598</v>
      </c>
      <c r="C37" s="86" t="s">
        <v>1388</v>
      </c>
      <c r="D37" s="73" t="s">
        <v>1392</v>
      </c>
      <c r="E37" s="73"/>
      <c r="F37" s="73" t="s">
        <v>322</v>
      </c>
      <c r="G37" s="93">
        <v>42723</v>
      </c>
      <c r="H37" s="73" t="s">
        <v>303</v>
      </c>
      <c r="I37" s="83">
        <v>7.0800000007019159</v>
      </c>
      <c r="J37" s="86" t="s">
        <v>117</v>
      </c>
      <c r="K37" s="86" t="s">
        <v>121</v>
      </c>
      <c r="L37" s="87">
        <v>3.15E-2</v>
      </c>
      <c r="M37" s="87">
        <v>2.5500000003630601E-2</v>
      </c>
      <c r="N37" s="83">
        <v>2829.8292780000006</v>
      </c>
      <c r="O37" s="85">
        <v>116.8</v>
      </c>
      <c r="P37" s="83">
        <v>3.3052406960000003</v>
      </c>
      <c r="Q37" s="84">
        <f t="shared" si="0"/>
        <v>1.2199166112958118E-4</v>
      </c>
      <c r="R37" s="84">
        <f>P37/'סכום נכסי הקרן'!$C$42</f>
        <v>1.2697586052638246E-5</v>
      </c>
    </row>
    <row r="38" spans="2:18">
      <c r="B38" s="76" t="s">
        <v>1598</v>
      </c>
      <c r="C38" s="86" t="s">
        <v>1388</v>
      </c>
      <c r="D38" s="73" t="s">
        <v>1393</v>
      </c>
      <c r="E38" s="73"/>
      <c r="F38" s="73" t="s">
        <v>322</v>
      </c>
      <c r="G38" s="93">
        <v>42918</v>
      </c>
      <c r="H38" s="73" t="s">
        <v>303</v>
      </c>
      <c r="I38" s="83">
        <v>7.0500000001393213</v>
      </c>
      <c r="J38" s="86" t="s">
        <v>117</v>
      </c>
      <c r="K38" s="86" t="s">
        <v>121</v>
      </c>
      <c r="L38" s="87">
        <v>3.1899999999999998E-2</v>
      </c>
      <c r="M38" s="87">
        <v>2.8300000000588247E-2</v>
      </c>
      <c r="N38" s="83">
        <v>14149.146582000001</v>
      </c>
      <c r="O38" s="85">
        <v>114.14</v>
      </c>
      <c r="P38" s="83">
        <v>16.149836135000001</v>
      </c>
      <c r="Q38" s="84">
        <f t="shared" si="0"/>
        <v>5.9606713044028947E-4</v>
      </c>
      <c r="R38" s="84">
        <f>P38/'סכום נכסי הקרן'!$C$42</f>
        <v>6.204205772618539E-5</v>
      </c>
    </row>
    <row r="39" spans="2:18">
      <c r="B39" s="76" t="s">
        <v>1598</v>
      </c>
      <c r="C39" s="86" t="s">
        <v>1388</v>
      </c>
      <c r="D39" s="73" t="s">
        <v>1394</v>
      </c>
      <c r="E39" s="73"/>
      <c r="F39" s="73" t="s">
        <v>322</v>
      </c>
      <c r="G39" s="93">
        <v>43915</v>
      </c>
      <c r="H39" s="73" t="s">
        <v>303</v>
      </c>
      <c r="I39" s="83">
        <v>7.069999999908843</v>
      </c>
      <c r="J39" s="86" t="s">
        <v>117</v>
      </c>
      <c r="K39" s="86" t="s">
        <v>121</v>
      </c>
      <c r="L39" s="87">
        <v>2.6600000000000002E-2</v>
      </c>
      <c r="M39" s="87">
        <v>3.4699999999473603E-2</v>
      </c>
      <c r="N39" s="83">
        <v>29787.677159000003</v>
      </c>
      <c r="O39" s="85">
        <v>104.59</v>
      </c>
      <c r="P39" s="83">
        <v>31.154928912000003</v>
      </c>
      <c r="Q39" s="84">
        <f t="shared" si="0"/>
        <v>1.1498834366127795E-3</v>
      </c>
      <c r="R39" s="84">
        <f>P39/'סכום נכסי הקרן'!$C$42</f>
        <v>1.1968640931436336E-4</v>
      </c>
    </row>
    <row r="40" spans="2:18">
      <c r="B40" s="76" t="s">
        <v>1598</v>
      </c>
      <c r="C40" s="86" t="s">
        <v>1388</v>
      </c>
      <c r="D40" s="73" t="s">
        <v>1395</v>
      </c>
      <c r="E40" s="73"/>
      <c r="F40" s="73" t="s">
        <v>322</v>
      </c>
      <c r="G40" s="93">
        <v>44168</v>
      </c>
      <c r="H40" s="73" t="s">
        <v>303</v>
      </c>
      <c r="I40" s="83">
        <v>7.2000000000752395</v>
      </c>
      <c r="J40" s="86" t="s">
        <v>117</v>
      </c>
      <c r="K40" s="86" t="s">
        <v>121</v>
      </c>
      <c r="L40" s="87">
        <v>1.89E-2</v>
      </c>
      <c r="M40" s="87">
        <v>3.7200000000383045E-2</v>
      </c>
      <c r="N40" s="83">
        <v>30168.756140000005</v>
      </c>
      <c r="O40" s="85">
        <v>96.92</v>
      </c>
      <c r="P40" s="83">
        <v>29.239558304000003</v>
      </c>
      <c r="Q40" s="84">
        <f t="shared" si="0"/>
        <v>1.0791898733780445E-3</v>
      </c>
      <c r="R40" s="84">
        <f>P40/'סכום נכסי הקרן'!$C$42</f>
        <v>1.1232822110519397E-4</v>
      </c>
    </row>
    <row r="41" spans="2:18">
      <c r="B41" s="76" t="s">
        <v>1598</v>
      </c>
      <c r="C41" s="86" t="s">
        <v>1388</v>
      </c>
      <c r="D41" s="73" t="s">
        <v>1396</v>
      </c>
      <c r="E41" s="73"/>
      <c r="F41" s="73" t="s">
        <v>322</v>
      </c>
      <c r="G41" s="93">
        <v>44277</v>
      </c>
      <c r="H41" s="73" t="s">
        <v>303</v>
      </c>
      <c r="I41" s="83">
        <v>7.1100000000790953</v>
      </c>
      <c r="J41" s="86" t="s">
        <v>117</v>
      </c>
      <c r="K41" s="86" t="s">
        <v>121</v>
      </c>
      <c r="L41" s="87">
        <v>1.9E-2</v>
      </c>
      <c r="M41" s="87">
        <v>4.5400000000384792E-2</v>
      </c>
      <c r="N41" s="83">
        <v>45876.72520600001</v>
      </c>
      <c r="O41" s="85">
        <v>91.77</v>
      </c>
      <c r="P41" s="83">
        <v>42.101072897000009</v>
      </c>
      <c r="Q41" s="84">
        <f t="shared" si="0"/>
        <v>1.5538898042306505E-3</v>
      </c>
      <c r="R41" s="84">
        <f>P41/'סכום נכסי הקרן'!$C$42</f>
        <v>1.6173769028833638E-4</v>
      </c>
    </row>
    <row r="42" spans="2:18">
      <c r="B42" s="76" t="s">
        <v>1599</v>
      </c>
      <c r="C42" s="86" t="s">
        <v>1388</v>
      </c>
      <c r="D42" s="73" t="s">
        <v>1397</v>
      </c>
      <c r="E42" s="73"/>
      <c r="F42" s="73" t="s">
        <v>329</v>
      </c>
      <c r="G42" s="93">
        <v>42122</v>
      </c>
      <c r="H42" s="73" t="s">
        <v>119</v>
      </c>
      <c r="I42" s="83">
        <v>4.3200000000013565</v>
      </c>
      <c r="J42" s="86" t="s">
        <v>312</v>
      </c>
      <c r="K42" s="86" t="s">
        <v>121</v>
      </c>
      <c r="L42" s="87">
        <v>2.98E-2</v>
      </c>
      <c r="M42" s="87">
        <v>2.4700000000022815E-2</v>
      </c>
      <c r="N42" s="83">
        <v>283289.57371000008</v>
      </c>
      <c r="O42" s="85">
        <v>114.49</v>
      </c>
      <c r="P42" s="83">
        <v>324.33822035800006</v>
      </c>
      <c r="Q42" s="84">
        <f t="shared" si="0"/>
        <v>1.1970855350161938E-2</v>
      </c>
      <c r="R42" s="84">
        <f>P42/'סכום נכסי הקרן'!$C$42</f>
        <v>1.2459947223024423E-3</v>
      </c>
    </row>
    <row r="43" spans="2:18">
      <c r="B43" s="76" t="s">
        <v>1600</v>
      </c>
      <c r="C43" s="86" t="s">
        <v>1388</v>
      </c>
      <c r="D43" s="73" t="s">
        <v>1398</v>
      </c>
      <c r="E43" s="73"/>
      <c r="F43" s="73" t="s">
        <v>1399</v>
      </c>
      <c r="G43" s="93">
        <v>40742</v>
      </c>
      <c r="H43" s="73" t="s">
        <v>1386</v>
      </c>
      <c r="I43" s="83">
        <v>3.1899999999995452</v>
      </c>
      <c r="J43" s="86" t="s">
        <v>306</v>
      </c>
      <c r="K43" s="86" t="s">
        <v>121</v>
      </c>
      <c r="L43" s="87">
        <v>4.4999999999999998E-2</v>
      </c>
      <c r="M43" s="87">
        <v>1.7000000000015156E-2</v>
      </c>
      <c r="N43" s="83">
        <v>105085.15821400001</v>
      </c>
      <c r="O43" s="85">
        <v>125.59</v>
      </c>
      <c r="P43" s="83">
        <v>131.97645317400003</v>
      </c>
      <c r="Q43" s="84">
        <f t="shared" si="0"/>
        <v>4.8710603049789657E-3</v>
      </c>
      <c r="R43" s="84">
        <f>P43/'סכום נכסי הקרן'!$C$42</f>
        <v>5.0700766607614321E-4</v>
      </c>
    </row>
    <row r="44" spans="2:18">
      <c r="B44" s="76" t="s">
        <v>1601</v>
      </c>
      <c r="C44" s="86" t="s">
        <v>1388</v>
      </c>
      <c r="D44" s="73" t="s">
        <v>1400</v>
      </c>
      <c r="E44" s="73"/>
      <c r="F44" s="73" t="s">
        <v>378</v>
      </c>
      <c r="G44" s="93">
        <v>43431</v>
      </c>
      <c r="H44" s="73" t="s">
        <v>303</v>
      </c>
      <c r="I44" s="83">
        <v>7.9299999997674</v>
      </c>
      <c r="J44" s="86" t="s">
        <v>312</v>
      </c>
      <c r="K44" s="86" t="s">
        <v>121</v>
      </c>
      <c r="L44" s="87">
        <v>3.6600000000000001E-2</v>
      </c>
      <c r="M44" s="87">
        <v>3.2699999999131493E-2</v>
      </c>
      <c r="N44" s="83">
        <v>8820.3276140000016</v>
      </c>
      <c r="O44" s="85">
        <v>113.57</v>
      </c>
      <c r="P44" s="83">
        <v>10.017246181000003</v>
      </c>
      <c r="Q44" s="84">
        <f t="shared" si="0"/>
        <v>3.6972209105467927E-4</v>
      </c>
      <c r="R44" s="84">
        <f>P44/'סכום נכסי הקרן'!$C$42</f>
        <v>3.8482778439597601E-5</v>
      </c>
    </row>
    <row r="45" spans="2:18">
      <c r="B45" s="76" t="s">
        <v>1601</v>
      </c>
      <c r="C45" s="86" t="s">
        <v>1388</v>
      </c>
      <c r="D45" s="73" t="s">
        <v>1401</v>
      </c>
      <c r="E45" s="73"/>
      <c r="F45" s="73" t="s">
        <v>378</v>
      </c>
      <c r="G45" s="93">
        <v>43276</v>
      </c>
      <c r="H45" s="73" t="s">
        <v>303</v>
      </c>
      <c r="I45" s="83">
        <v>7.9900000001853222</v>
      </c>
      <c r="J45" s="86" t="s">
        <v>312</v>
      </c>
      <c r="K45" s="86" t="s">
        <v>121</v>
      </c>
      <c r="L45" s="87">
        <v>3.2599999999999997E-2</v>
      </c>
      <c r="M45" s="87">
        <v>3.3600000000579777E-2</v>
      </c>
      <c r="N45" s="83">
        <v>8787.9481840000026</v>
      </c>
      <c r="O45" s="85">
        <v>109.91</v>
      </c>
      <c r="P45" s="83">
        <v>9.6588343790000017</v>
      </c>
      <c r="Q45" s="84">
        <f t="shared" si="0"/>
        <v>3.5649362901034445E-4</v>
      </c>
      <c r="R45" s="84">
        <f>P45/'סכום נכסי הקרן'!$C$42</f>
        <v>3.7105884858538971E-5</v>
      </c>
    </row>
    <row r="46" spans="2:18">
      <c r="B46" s="76" t="s">
        <v>1601</v>
      </c>
      <c r="C46" s="86" t="s">
        <v>1388</v>
      </c>
      <c r="D46" s="73" t="s">
        <v>1402</v>
      </c>
      <c r="E46" s="73"/>
      <c r="F46" s="73" t="s">
        <v>378</v>
      </c>
      <c r="G46" s="93">
        <v>43222</v>
      </c>
      <c r="H46" s="73" t="s">
        <v>303</v>
      </c>
      <c r="I46" s="83">
        <v>7.9999999999568931</v>
      </c>
      <c r="J46" s="86" t="s">
        <v>312</v>
      </c>
      <c r="K46" s="86" t="s">
        <v>121</v>
      </c>
      <c r="L46" s="87">
        <v>3.2199999999999999E-2</v>
      </c>
      <c r="M46" s="87">
        <v>3.3699999999872839E-2</v>
      </c>
      <c r="N46" s="83">
        <v>41994.693090000001</v>
      </c>
      <c r="O46" s="85">
        <v>110.48</v>
      </c>
      <c r="P46" s="83">
        <v>46.395737806999996</v>
      </c>
      <c r="Q46" s="84">
        <f t="shared" si="0"/>
        <v>1.7123996843128671E-3</v>
      </c>
      <c r="R46" s="84">
        <f>P46/'סכום נכסי הקרן'!$C$42</f>
        <v>1.7823630030725727E-4</v>
      </c>
    </row>
    <row r="47" spans="2:18">
      <c r="B47" s="76" t="s">
        <v>1601</v>
      </c>
      <c r="C47" s="86" t="s">
        <v>1388</v>
      </c>
      <c r="D47" s="73" t="s">
        <v>1403</v>
      </c>
      <c r="E47" s="73"/>
      <c r="F47" s="73" t="s">
        <v>378</v>
      </c>
      <c r="G47" s="93">
        <v>43922</v>
      </c>
      <c r="H47" s="73" t="s">
        <v>303</v>
      </c>
      <c r="I47" s="83">
        <v>8.1599999997767281</v>
      </c>
      <c r="J47" s="86" t="s">
        <v>312</v>
      </c>
      <c r="K47" s="86" t="s">
        <v>121</v>
      </c>
      <c r="L47" s="87">
        <v>2.7699999999999999E-2</v>
      </c>
      <c r="M47" s="87">
        <v>3.0499999999359467E-2</v>
      </c>
      <c r="N47" s="83">
        <v>10103.910442</v>
      </c>
      <c r="O47" s="85">
        <v>108.16</v>
      </c>
      <c r="P47" s="83">
        <v>10.928388934000003</v>
      </c>
      <c r="Q47" s="84">
        <f t="shared" si="0"/>
        <v>4.0335105432478711E-4</v>
      </c>
      <c r="R47" s="84">
        <f>P47/'סכום נכסי הקרן'!$C$42</f>
        <v>4.19830722386109E-5</v>
      </c>
    </row>
    <row r="48" spans="2:18">
      <c r="B48" s="76" t="s">
        <v>1601</v>
      </c>
      <c r="C48" s="86" t="s">
        <v>1388</v>
      </c>
      <c r="D48" s="73" t="s">
        <v>1404</v>
      </c>
      <c r="E48" s="73"/>
      <c r="F48" s="73" t="s">
        <v>378</v>
      </c>
      <c r="G48" s="93">
        <v>43978</v>
      </c>
      <c r="H48" s="73" t="s">
        <v>303</v>
      </c>
      <c r="I48" s="83">
        <v>8.1699999996295514</v>
      </c>
      <c r="J48" s="86" t="s">
        <v>312</v>
      </c>
      <c r="K48" s="86" t="s">
        <v>121</v>
      </c>
      <c r="L48" s="87">
        <v>2.3E-2</v>
      </c>
      <c r="M48" s="87">
        <v>3.5299999997333714E-2</v>
      </c>
      <c r="N48" s="83">
        <v>4238.5335210000012</v>
      </c>
      <c r="O48" s="85">
        <v>99.99</v>
      </c>
      <c r="P48" s="83">
        <v>4.2381099210000013</v>
      </c>
      <c r="Q48" s="84">
        <f t="shared" si="0"/>
        <v>1.5642251710692E-4</v>
      </c>
      <c r="R48" s="84">
        <f>P48/'סכום נכסי הקרן'!$C$42</f>
        <v>1.6281345406270343E-5</v>
      </c>
    </row>
    <row r="49" spans="2:18">
      <c r="B49" s="76" t="s">
        <v>1601</v>
      </c>
      <c r="C49" s="86" t="s">
        <v>1388</v>
      </c>
      <c r="D49" s="73" t="s">
        <v>1405</v>
      </c>
      <c r="E49" s="73"/>
      <c r="F49" s="73" t="s">
        <v>378</v>
      </c>
      <c r="G49" s="93">
        <v>44010</v>
      </c>
      <c r="H49" s="73" t="s">
        <v>303</v>
      </c>
      <c r="I49" s="83">
        <v>8.250000000184631</v>
      </c>
      <c r="J49" s="86" t="s">
        <v>312</v>
      </c>
      <c r="K49" s="86" t="s">
        <v>121</v>
      </c>
      <c r="L49" s="87">
        <v>2.2000000000000002E-2</v>
      </c>
      <c r="M49" s="87">
        <v>3.2200000001388424E-2</v>
      </c>
      <c r="N49" s="83">
        <v>6645.9971530000012</v>
      </c>
      <c r="O49" s="85">
        <v>101.87</v>
      </c>
      <c r="P49" s="83">
        <v>6.7702769230000008</v>
      </c>
      <c r="Q49" s="84">
        <f t="shared" si="0"/>
        <v>2.4988114455433283E-4</v>
      </c>
      <c r="R49" s="84">
        <f>P49/'סכום נכסי הקרן'!$C$42</f>
        <v>2.6009051000134299E-5</v>
      </c>
    </row>
    <row r="50" spans="2:18">
      <c r="B50" s="76" t="s">
        <v>1601</v>
      </c>
      <c r="C50" s="86" t="s">
        <v>1388</v>
      </c>
      <c r="D50" s="73" t="s">
        <v>1406</v>
      </c>
      <c r="E50" s="73"/>
      <c r="F50" s="73" t="s">
        <v>378</v>
      </c>
      <c r="G50" s="93">
        <v>44133</v>
      </c>
      <c r="H50" s="73" t="s">
        <v>303</v>
      </c>
      <c r="I50" s="83">
        <v>8.1500000003728843</v>
      </c>
      <c r="J50" s="86" t="s">
        <v>312</v>
      </c>
      <c r="K50" s="86" t="s">
        <v>121</v>
      </c>
      <c r="L50" s="87">
        <v>2.3799999999999998E-2</v>
      </c>
      <c r="M50" s="87">
        <v>3.5500000001434169E-2</v>
      </c>
      <c r="N50" s="83">
        <v>8642.3659780000016</v>
      </c>
      <c r="O50" s="85">
        <v>100.85</v>
      </c>
      <c r="P50" s="83">
        <v>8.7158260250000019</v>
      </c>
      <c r="Q50" s="84">
        <f t="shared" si="0"/>
        <v>3.2168855242310762E-4</v>
      </c>
      <c r="R50" s="84">
        <f>P50/'סכום נכסי הקרן'!$C$42</f>
        <v>3.3483174495035769E-5</v>
      </c>
    </row>
    <row r="51" spans="2:18">
      <c r="B51" s="76" t="s">
        <v>1601</v>
      </c>
      <c r="C51" s="86" t="s">
        <v>1388</v>
      </c>
      <c r="D51" s="73" t="s">
        <v>1407</v>
      </c>
      <c r="E51" s="73"/>
      <c r="F51" s="73" t="s">
        <v>378</v>
      </c>
      <c r="G51" s="93">
        <v>44251</v>
      </c>
      <c r="H51" s="73" t="s">
        <v>303</v>
      </c>
      <c r="I51" s="83">
        <v>8.0399999999855289</v>
      </c>
      <c r="J51" s="86" t="s">
        <v>312</v>
      </c>
      <c r="K51" s="86" t="s">
        <v>121</v>
      </c>
      <c r="L51" s="87">
        <v>2.3599999999999999E-2</v>
      </c>
      <c r="M51" s="87">
        <v>4.0399999999855288E-2</v>
      </c>
      <c r="N51" s="83">
        <v>25660.225426000005</v>
      </c>
      <c r="O51" s="85">
        <v>96.95</v>
      </c>
      <c r="P51" s="83">
        <v>24.877587509000005</v>
      </c>
      <c r="Q51" s="84">
        <f t="shared" si="0"/>
        <v>9.1819583027408962E-4</v>
      </c>
      <c r="R51" s="84">
        <f>P51/'סכום נכסי הקרן'!$C$42</f>
        <v>9.5571045267550434E-5</v>
      </c>
    </row>
    <row r="52" spans="2:18">
      <c r="B52" s="76" t="s">
        <v>1601</v>
      </c>
      <c r="C52" s="86" t="s">
        <v>1388</v>
      </c>
      <c r="D52" s="73" t="s">
        <v>1408</v>
      </c>
      <c r="E52" s="73"/>
      <c r="F52" s="73" t="s">
        <v>378</v>
      </c>
      <c r="G52" s="93">
        <v>44294</v>
      </c>
      <c r="H52" s="73" t="s">
        <v>303</v>
      </c>
      <c r="I52" s="83">
        <v>8.0100000000995415</v>
      </c>
      <c r="J52" s="86" t="s">
        <v>312</v>
      </c>
      <c r="K52" s="86" t="s">
        <v>121</v>
      </c>
      <c r="L52" s="87">
        <v>2.3199999999999998E-2</v>
      </c>
      <c r="M52" s="87">
        <v>4.2700000000560644E-2</v>
      </c>
      <c r="N52" s="83">
        <v>18462.221529000002</v>
      </c>
      <c r="O52" s="85">
        <v>94.68</v>
      </c>
      <c r="P52" s="83">
        <v>17.480030326000005</v>
      </c>
      <c r="Q52" s="84">
        <f t="shared" si="0"/>
        <v>6.4516267715233129E-4</v>
      </c>
      <c r="R52" s="84">
        <f>P52/'סכום נכסי הקרן'!$C$42</f>
        <v>6.7152201513106152E-5</v>
      </c>
    </row>
    <row r="53" spans="2:18">
      <c r="B53" s="76" t="s">
        <v>1601</v>
      </c>
      <c r="C53" s="86" t="s">
        <v>1388</v>
      </c>
      <c r="D53" s="73" t="s">
        <v>1409</v>
      </c>
      <c r="E53" s="73"/>
      <c r="F53" s="73" t="s">
        <v>378</v>
      </c>
      <c r="G53" s="93">
        <v>44602</v>
      </c>
      <c r="H53" s="73" t="s">
        <v>303</v>
      </c>
      <c r="I53" s="83">
        <v>7.9100000001089947</v>
      </c>
      <c r="J53" s="86" t="s">
        <v>312</v>
      </c>
      <c r="K53" s="86" t="s">
        <v>121</v>
      </c>
      <c r="L53" s="87">
        <v>2.0899999999999998E-2</v>
      </c>
      <c r="M53" s="87">
        <v>5.0200000000496237E-2</v>
      </c>
      <c r="N53" s="83">
        <v>26450.489294999999</v>
      </c>
      <c r="O53" s="85">
        <v>85.33</v>
      </c>
      <c r="P53" s="83">
        <v>22.570202194</v>
      </c>
      <c r="Q53" s="84">
        <f t="shared" si="0"/>
        <v>8.3303357029601858E-4</v>
      </c>
      <c r="R53" s="84">
        <f>P53/'סכום נכסי הקרן'!$C$42</f>
        <v>8.6706872794646092E-5</v>
      </c>
    </row>
    <row r="54" spans="2:18">
      <c r="B54" s="76" t="s">
        <v>1601</v>
      </c>
      <c r="C54" s="86" t="s">
        <v>1388</v>
      </c>
      <c r="D54" s="73" t="s">
        <v>1410</v>
      </c>
      <c r="E54" s="73"/>
      <c r="F54" s="73" t="s">
        <v>378</v>
      </c>
      <c r="G54" s="93">
        <v>43500</v>
      </c>
      <c r="H54" s="73" t="s">
        <v>303</v>
      </c>
      <c r="I54" s="83">
        <v>8.0099999999469702</v>
      </c>
      <c r="J54" s="86" t="s">
        <v>312</v>
      </c>
      <c r="K54" s="86" t="s">
        <v>121</v>
      </c>
      <c r="L54" s="87">
        <v>3.4500000000000003E-2</v>
      </c>
      <c r="M54" s="87">
        <v>3.0899999999999993E-2</v>
      </c>
      <c r="N54" s="83">
        <v>16555.803296000002</v>
      </c>
      <c r="O54" s="85">
        <v>113.9</v>
      </c>
      <c r="P54" s="83">
        <v>18.857060000000004</v>
      </c>
      <c r="Q54" s="84">
        <f t="shared" si="0"/>
        <v>6.9598685390874189E-4</v>
      </c>
      <c r="R54" s="84">
        <f>P54/'סכום נכסי הקרן'!$C$42</f>
        <v>7.2442270948536877E-5</v>
      </c>
    </row>
    <row r="55" spans="2:18">
      <c r="B55" s="76" t="s">
        <v>1601</v>
      </c>
      <c r="C55" s="86" t="s">
        <v>1388</v>
      </c>
      <c r="D55" s="73" t="s">
        <v>1411</v>
      </c>
      <c r="E55" s="73"/>
      <c r="F55" s="73" t="s">
        <v>378</v>
      </c>
      <c r="G55" s="93">
        <v>43556</v>
      </c>
      <c r="H55" s="73" t="s">
        <v>303</v>
      </c>
      <c r="I55" s="83">
        <v>8.0899999999609413</v>
      </c>
      <c r="J55" s="86" t="s">
        <v>312</v>
      </c>
      <c r="K55" s="86" t="s">
        <v>121</v>
      </c>
      <c r="L55" s="87">
        <v>3.0499999999999999E-2</v>
      </c>
      <c r="M55" s="87">
        <v>3.0900000000151903E-2</v>
      </c>
      <c r="N55" s="83">
        <v>16695.300078000004</v>
      </c>
      <c r="O55" s="85">
        <v>110.41</v>
      </c>
      <c r="P55" s="83">
        <v>18.433280807999999</v>
      </c>
      <c r="Q55" s="84">
        <f t="shared" si="0"/>
        <v>6.8034577589381952E-4</v>
      </c>
      <c r="R55" s="84">
        <f>P55/'סכום נכסי הקרן'!$C$42</f>
        <v>7.0814258572842232E-5</v>
      </c>
    </row>
    <row r="56" spans="2:18">
      <c r="B56" s="76" t="s">
        <v>1601</v>
      </c>
      <c r="C56" s="86" t="s">
        <v>1388</v>
      </c>
      <c r="D56" s="73" t="s">
        <v>1412</v>
      </c>
      <c r="E56" s="73"/>
      <c r="F56" s="73" t="s">
        <v>378</v>
      </c>
      <c r="G56" s="93">
        <v>43647</v>
      </c>
      <c r="H56" s="73" t="s">
        <v>303</v>
      </c>
      <c r="I56" s="83">
        <v>8.0699999999760799</v>
      </c>
      <c r="J56" s="86" t="s">
        <v>312</v>
      </c>
      <c r="K56" s="86" t="s">
        <v>121</v>
      </c>
      <c r="L56" s="87">
        <v>2.8999999999999998E-2</v>
      </c>
      <c r="M56" s="87">
        <v>3.35999999995584E-2</v>
      </c>
      <c r="N56" s="83">
        <v>15498.305166000002</v>
      </c>
      <c r="O56" s="85">
        <v>105.2</v>
      </c>
      <c r="P56" s="83">
        <v>16.304216577000002</v>
      </c>
      <c r="Q56" s="84">
        <f t="shared" si="0"/>
        <v>6.0176508962017335E-4</v>
      </c>
      <c r="R56" s="84">
        <f>P56/'סכום נכסי הקרן'!$C$42</f>
        <v>6.2635133731062017E-5</v>
      </c>
    </row>
    <row r="57" spans="2:18">
      <c r="B57" s="76" t="s">
        <v>1601</v>
      </c>
      <c r="C57" s="86" t="s">
        <v>1388</v>
      </c>
      <c r="D57" s="73" t="s">
        <v>1413</v>
      </c>
      <c r="E57" s="73"/>
      <c r="F57" s="73" t="s">
        <v>378</v>
      </c>
      <c r="G57" s="93">
        <v>43703</v>
      </c>
      <c r="H57" s="73" t="s">
        <v>303</v>
      </c>
      <c r="I57" s="83">
        <v>8.1999999991125758</v>
      </c>
      <c r="J57" s="86" t="s">
        <v>312</v>
      </c>
      <c r="K57" s="86" t="s">
        <v>121</v>
      </c>
      <c r="L57" s="87">
        <v>2.3799999999999998E-2</v>
      </c>
      <c r="M57" s="87">
        <v>3.2699999993788025E-2</v>
      </c>
      <c r="N57" s="83">
        <v>1100.5524060000002</v>
      </c>
      <c r="O57" s="85">
        <v>102.39</v>
      </c>
      <c r="P57" s="83">
        <v>1.12685561</v>
      </c>
      <c r="Q57" s="84">
        <f t="shared" si="0"/>
        <v>4.1590613320067713E-5</v>
      </c>
      <c r="R57" s="84">
        <f>P57/'סכום נכסי הקרן'!$C$42</f>
        <v>4.3289876268887504E-6</v>
      </c>
    </row>
    <row r="58" spans="2:18">
      <c r="B58" s="76" t="s">
        <v>1601</v>
      </c>
      <c r="C58" s="86" t="s">
        <v>1388</v>
      </c>
      <c r="D58" s="73" t="s">
        <v>1414</v>
      </c>
      <c r="E58" s="73"/>
      <c r="F58" s="73" t="s">
        <v>378</v>
      </c>
      <c r="G58" s="93">
        <v>43740</v>
      </c>
      <c r="H58" s="73" t="s">
        <v>303</v>
      </c>
      <c r="I58" s="83">
        <v>8.1099999998552263</v>
      </c>
      <c r="J58" s="86" t="s">
        <v>312</v>
      </c>
      <c r="K58" s="86" t="s">
        <v>121</v>
      </c>
      <c r="L58" s="87">
        <v>2.4300000000000002E-2</v>
      </c>
      <c r="M58" s="87">
        <v>3.6699999999393683E-2</v>
      </c>
      <c r="N58" s="83">
        <v>16264.019902000002</v>
      </c>
      <c r="O58" s="85">
        <v>99.38</v>
      </c>
      <c r="P58" s="83">
        <v>16.163182194000004</v>
      </c>
      <c r="Q58" s="84">
        <f t="shared" si="0"/>
        <v>5.965597142054942E-4</v>
      </c>
      <c r="R58" s="84">
        <f>P58/'סכום נכסי הקרן'!$C$42</f>
        <v>6.2093328646581957E-5</v>
      </c>
    </row>
    <row r="59" spans="2:18">
      <c r="B59" s="76" t="s">
        <v>1601</v>
      </c>
      <c r="C59" s="86" t="s">
        <v>1388</v>
      </c>
      <c r="D59" s="73" t="s">
        <v>1415</v>
      </c>
      <c r="E59" s="73"/>
      <c r="F59" s="73" t="s">
        <v>378</v>
      </c>
      <c r="G59" s="93">
        <v>43831</v>
      </c>
      <c r="H59" s="73" t="s">
        <v>303</v>
      </c>
      <c r="I59" s="83">
        <v>8.0799999999347207</v>
      </c>
      <c r="J59" s="86" t="s">
        <v>312</v>
      </c>
      <c r="K59" s="86" t="s">
        <v>121</v>
      </c>
      <c r="L59" s="87">
        <v>2.3799999999999998E-2</v>
      </c>
      <c r="M59" s="87">
        <v>3.819999999950436E-2</v>
      </c>
      <c r="N59" s="83">
        <v>16880.393728999999</v>
      </c>
      <c r="O59" s="85">
        <v>98.01</v>
      </c>
      <c r="P59" s="83">
        <v>16.544473901000003</v>
      </c>
      <c r="Q59" s="84">
        <f t="shared" si="0"/>
        <v>6.1063264050346554E-4</v>
      </c>
      <c r="R59" s="84">
        <f>P59/'סכום נכסי הקרן'!$C$42</f>
        <v>6.355811887098195E-5</v>
      </c>
    </row>
    <row r="60" spans="2:18">
      <c r="B60" s="76" t="s">
        <v>1602</v>
      </c>
      <c r="C60" s="86" t="s">
        <v>1388</v>
      </c>
      <c r="D60" s="73">
        <v>7936</v>
      </c>
      <c r="E60" s="73"/>
      <c r="F60" s="73" t="s">
        <v>1416</v>
      </c>
      <c r="G60" s="93">
        <v>44087</v>
      </c>
      <c r="H60" s="73" t="s">
        <v>1386</v>
      </c>
      <c r="I60" s="83">
        <v>5.3900000000278006</v>
      </c>
      <c r="J60" s="86" t="s">
        <v>306</v>
      </c>
      <c r="K60" s="86" t="s">
        <v>121</v>
      </c>
      <c r="L60" s="87">
        <v>1.7947999999999999E-2</v>
      </c>
      <c r="M60" s="87">
        <v>2.8100000000102172E-2</v>
      </c>
      <c r="N60" s="83">
        <v>80304.933024000013</v>
      </c>
      <c r="O60" s="85">
        <v>104.82</v>
      </c>
      <c r="P60" s="83">
        <v>84.175629793999988</v>
      </c>
      <c r="Q60" s="84">
        <f t="shared" si="0"/>
        <v>3.1068009411919458E-3</v>
      </c>
      <c r="R60" s="84">
        <f>P60/'סכום נכסי הקרן'!$C$42</f>
        <v>3.2337351532002754E-4</v>
      </c>
    </row>
    <row r="61" spans="2:18">
      <c r="B61" s="76" t="s">
        <v>1602</v>
      </c>
      <c r="C61" s="86" t="s">
        <v>1388</v>
      </c>
      <c r="D61" s="73">
        <v>7937</v>
      </c>
      <c r="E61" s="73"/>
      <c r="F61" s="73" t="s">
        <v>1416</v>
      </c>
      <c r="G61" s="93">
        <v>44087</v>
      </c>
      <c r="H61" s="73" t="s">
        <v>1386</v>
      </c>
      <c r="I61" s="83">
        <v>6.7499999999330935</v>
      </c>
      <c r="J61" s="86" t="s">
        <v>306</v>
      </c>
      <c r="K61" s="86" t="s">
        <v>121</v>
      </c>
      <c r="L61" s="87">
        <v>7.5499999999999998E-2</v>
      </c>
      <c r="M61" s="87">
        <v>7.9499999999093032E-2</v>
      </c>
      <c r="N61" s="83">
        <v>33796.915150000008</v>
      </c>
      <c r="O61" s="85">
        <v>99.5</v>
      </c>
      <c r="P61" s="83">
        <v>33.627962038999996</v>
      </c>
      <c r="Q61" s="84">
        <f t="shared" si="0"/>
        <v>1.2411595181266964E-3</v>
      </c>
      <c r="R61" s="84">
        <f>P61/'סכום נכסי הקרן'!$C$42</f>
        <v>1.2918694311182919E-4</v>
      </c>
    </row>
    <row r="62" spans="2:18">
      <c r="B62" s="76" t="s">
        <v>1603</v>
      </c>
      <c r="C62" s="86" t="s">
        <v>1387</v>
      </c>
      <c r="D62" s="73">
        <v>8063</v>
      </c>
      <c r="E62" s="73"/>
      <c r="F62" s="73" t="s">
        <v>380</v>
      </c>
      <c r="G62" s="93">
        <v>44147</v>
      </c>
      <c r="H62" s="73" t="s">
        <v>119</v>
      </c>
      <c r="I62" s="83">
        <v>7.8499999999439867</v>
      </c>
      <c r="J62" s="86" t="s">
        <v>448</v>
      </c>
      <c r="K62" s="86" t="s">
        <v>121</v>
      </c>
      <c r="L62" s="87">
        <v>1.6250000000000001E-2</v>
      </c>
      <c r="M62" s="87">
        <v>2.9099999999884819E-2</v>
      </c>
      <c r="N62" s="83">
        <v>63353.039428000004</v>
      </c>
      <c r="O62" s="85">
        <v>100.04</v>
      </c>
      <c r="P62" s="83">
        <v>63.378382203000008</v>
      </c>
      <c r="Q62" s="84">
        <f t="shared" si="0"/>
        <v>2.3392045650431066E-3</v>
      </c>
      <c r="R62" s="84">
        <f>P62/'סכום נכסי הקרן'!$C$42</f>
        <v>2.4347771793851495E-4</v>
      </c>
    </row>
    <row r="63" spans="2:18">
      <c r="B63" s="76" t="s">
        <v>1603</v>
      </c>
      <c r="C63" s="86" t="s">
        <v>1387</v>
      </c>
      <c r="D63" s="73">
        <v>8145</v>
      </c>
      <c r="E63" s="73"/>
      <c r="F63" s="73" t="s">
        <v>380</v>
      </c>
      <c r="G63" s="93">
        <v>44185</v>
      </c>
      <c r="H63" s="73" t="s">
        <v>119</v>
      </c>
      <c r="I63" s="83">
        <v>7.85999999994318</v>
      </c>
      <c r="J63" s="86" t="s">
        <v>448</v>
      </c>
      <c r="K63" s="86" t="s">
        <v>121</v>
      </c>
      <c r="L63" s="87">
        <v>1.4990000000000002E-2</v>
      </c>
      <c r="M63" s="87">
        <v>3.0199999999787782E-2</v>
      </c>
      <c r="N63" s="83">
        <v>29781.005253000003</v>
      </c>
      <c r="O63" s="85">
        <v>98.1</v>
      </c>
      <c r="P63" s="83">
        <v>29.215164981000004</v>
      </c>
      <c r="Q63" s="84">
        <f t="shared" si="0"/>
        <v>1.0782895510514914E-3</v>
      </c>
      <c r="R63" s="84">
        <f>P63/'סכום נכסי הקרן'!$C$42</f>
        <v>1.1223451043586901E-4</v>
      </c>
    </row>
    <row r="64" spans="2:18">
      <c r="B64" s="76" t="s">
        <v>1604</v>
      </c>
      <c r="C64" s="86" t="s">
        <v>1387</v>
      </c>
      <c r="D64" s="73" t="s">
        <v>1417</v>
      </c>
      <c r="E64" s="73"/>
      <c r="F64" s="73" t="s">
        <v>378</v>
      </c>
      <c r="G64" s="93">
        <v>42901</v>
      </c>
      <c r="H64" s="73" t="s">
        <v>303</v>
      </c>
      <c r="I64" s="83">
        <v>0.94999999999585849</v>
      </c>
      <c r="J64" s="86" t="s">
        <v>142</v>
      </c>
      <c r="K64" s="86" t="s">
        <v>121</v>
      </c>
      <c r="L64" s="87">
        <v>0.04</v>
      </c>
      <c r="M64" s="87">
        <v>6.1099999999718359E-2</v>
      </c>
      <c r="N64" s="83">
        <v>98263.218683000014</v>
      </c>
      <c r="O64" s="85">
        <v>98.29</v>
      </c>
      <c r="P64" s="83">
        <v>96.582915452000009</v>
      </c>
      <c r="Q64" s="84">
        <f t="shared" si="0"/>
        <v>3.5647359379867003E-3</v>
      </c>
      <c r="R64" s="84">
        <f>P64/'סכום נכסי הקרן'!$C$42</f>
        <v>3.7103799479735507E-4</v>
      </c>
    </row>
    <row r="65" spans="2:18">
      <c r="B65" s="76" t="s">
        <v>1605</v>
      </c>
      <c r="C65" s="86" t="s">
        <v>1387</v>
      </c>
      <c r="D65" s="73">
        <v>4069</v>
      </c>
      <c r="E65" s="73"/>
      <c r="F65" s="73" t="s">
        <v>380</v>
      </c>
      <c r="G65" s="93">
        <v>42052</v>
      </c>
      <c r="H65" s="73" t="s">
        <v>119</v>
      </c>
      <c r="I65" s="83">
        <v>4.1300000000385841</v>
      </c>
      <c r="J65" s="86" t="s">
        <v>478</v>
      </c>
      <c r="K65" s="86" t="s">
        <v>121</v>
      </c>
      <c r="L65" s="87">
        <v>2.9779E-2</v>
      </c>
      <c r="M65" s="87">
        <v>2.0100000000147805E-2</v>
      </c>
      <c r="N65" s="83">
        <v>44592.988431999998</v>
      </c>
      <c r="O65" s="85">
        <v>116.82</v>
      </c>
      <c r="P65" s="83">
        <v>52.093531923000008</v>
      </c>
      <c r="Q65" s="84">
        <f t="shared" si="0"/>
        <v>1.9226970371883729E-3</v>
      </c>
      <c r="R65" s="84">
        <f>P65/'סכום נכסי הקרן'!$C$42</f>
        <v>2.0012524509293713E-4</v>
      </c>
    </row>
    <row r="66" spans="2:18">
      <c r="B66" s="76" t="s">
        <v>1606</v>
      </c>
      <c r="C66" s="86" t="s">
        <v>1387</v>
      </c>
      <c r="D66" s="73">
        <v>8224</v>
      </c>
      <c r="E66" s="73"/>
      <c r="F66" s="73" t="s">
        <v>380</v>
      </c>
      <c r="G66" s="93">
        <v>44223</v>
      </c>
      <c r="H66" s="73" t="s">
        <v>119</v>
      </c>
      <c r="I66" s="83">
        <v>12.680000000019378</v>
      </c>
      <c r="J66" s="86" t="s">
        <v>306</v>
      </c>
      <c r="K66" s="86" t="s">
        <v>121</v>
      </c>
      <c r="L66" s="87">
        <v>2.1537000000000001E-2</v>
      </c>
      <c r="M66" s="87">
        <v>3.710000000004441E-2</v>
      </c>
      <c r="N66" s="83">
        <v>135857.47620900001</v>
      </c>
      <c r="O66" s="85">
        <v>91.16</v>
      </c>
      <c r="P66" s="83">
        <v>123.84768109500003</v>
      </c>
      <c r="Q66" s="84">
        <f t="shared" si="0"/>
        <v>4.5710390659626805E-3</v>
      </c>
      <c r="R66" s="84">
        <f>P66/'סכום נכסי הקרן'!$C$42</f>
        <v>4.7577974881725881E-4</v>
      </c>
    </row>
    <row r="67" spans="2:18">
      <c r="B67" s="76" t="s">
        <v>1606</v>
      </c>
      <c r="C67" s="86" t="s">
        <v>1387</v>
      </c>
      <c r="D67" s="73">
        <v>2963</v>
      </c>
      <c r="E67" s="73"/>
      <c r="F67" s="73" t="s">
        <v>380</v>
      </c>
      <c r="G67" s="93">
        <v>41423</v>
      </c>
      <c r="H67" s="73" t="s">
        <v>119</v>
      </c>
      <c r="I67" s="83">
        <v>3.0599999999772094</v>
      </c>
      <c r="J67" s="86" t="s">
        <v>306</v>
      </c>
      <c r="K67" s="86" t="s">
        <v>121</v>
      </c>
      <c r="L67" s="87">
        <v>0.05</v>
      </c>
      <c r="M67" s="87">
        <v>2.1999999999873385E-2</v>
      </c>
      <c r="N67" s="83">
        <v>26007.650169000008</v>
      </c>
      <c r="O67" s="85">
        <v>121.47</v>
      </c>
      <c r="P67" s="83">
        <v>31.591492512000006</v>
      </c>
      <c r="Q67" s="84">
        <f t="shared" si="0"/>
        <v>1.1659963686655533E-3</v>
      </c>
      <c r="R67" s="84">
        <f>P67/'סכום נכסי הקרן'!$C$42</f>
        <v>1.2136353494250842E-4</v>
      </c>
    </row>
    <row r="68" spans="2:18">
      <c r="B68" s="76" t="s">
        <v>1606</v>
      </c>
      <c r="C68" s="86" t="s">
        <v>1387</v>
      </c>
      <c r="D68" s="73">
        <v>2968</v>
      </c>
      <c r="E68" s="73"/>
      <c r="F68" s="73" t="s">
        <v>380</v>
      </c>
      <c r="G68" s="93">
        <v>41423</v>
      </c>
      <c r="H68" s="73" t="s">
        <v>119</v>
      </c>
      <c r="I68" s="83">
        <v>3.0599999999685052</v>
      </c>
      <c r="J68" s="86" t="s">
        <v>306</v>
      </c>
      <c r="K68" s="86" t="s">
        <v>121</v>
      </c>
      <c r="L68" s="87">
        <v>0.05</v>
      </c>
      <c r="M68" s="87">
        <v>2.1999999999606317E-2</v>
      </c>
      <c r="N68" s="83">
        <v>8364.5772420000012</v>
      </c>
      <c r="O68" s="85">
        <v>121.47</v>
      </c>
      <c r="P68" s="83">
        <v>10.160451922000002</v>
      </c>
      <c r="Q68" s="84">
        <f t="shared" si="0"/>
        <v>3.7500760815757119E-4</v>
      </c>
      <c r="R68" s="84">
        <f>P68/'סכום נכסי הקרן'!$C$42</f>
        <v>3.9032925126881191E-5</v>
      </c>
    </row>
    <row r="69" spans="2:18">
      <c r="B69" s="76" t="s">
        <v>1606</v>
      </c>
      <c r="C69" s="86" t="s">
        <v>1387</v>
      </c>
      <c r="D69" s="73">
        <v>4605</v>
      </c>
      <c r="E69" s="73"/>
      <c r="F69" s="73" t="s">
        <v>380</v>
      </c>
      <c r="G69" s="93">
        <v>42352</v>
      </c>
      <c r="H69" s="73" t="s">
        <v>119</v>
      </c>
      <c r="I69" s="83">
        <v>5.3200000000495953</v>
      </c>
      <c r="J69" s="86" t="s">
        <v>306</v>
      </c>
      <c r="K69" s="86" t="s">
        <v>121</v>
      </c>
      <c r="L69" s="87">
        <v>0.05</v>
      </c>
      <c r="M69" s="87">
        <v>2.5000000000123989E-2</v>
      </c>
      <c r="N69" s="83">
        <v>31966.218762000004</v>
      </c>
      <c r="O69" s="85">
        <v>126.15</v>
      </c>
      <c r="P69" s="83">
        <v>40.32538347500001</v>
      </c>
      <c r="Q69" s="84">
        <f t="shared" si="0"/>
        <v>1.4883516718634199E-3</v>
      </c>
      <c r="R69" s="84">
        <f>P69/'סכום נכסי הקרן'!$C$42</f>
        <v>1.5491610865106233E-4</v>
      </c>
    </row>
    <row r="70" spans="2:18">
      <c r="B70" s="76" t="s">
        <v>1606</v>
      </c>
      <c r="C70" s="86" t="s">
        <v>1387</v>
      </c>
      <c r="D70" s="73">
        <v>4606</v>
      </c>
      <c r="E70" s="73"/>
      <c r="F70" s="73" t="s">
        <v>380</v>
      </c>
      <c r="G70" s="93">
        <v>42352</v>
      </c>
      <c r="H70" s="73" t="s">
        <v>119</v>
      </c>
      <c r="I70" s="83">
        <v>7.080000000002971</v>
      </c>
      <c r="J70" s="86" t="s">
        <v>306</v>
      </c>
      <c r="K70" s="86" t="s">
        <v>121</v>
      </c>
      <c r="L70" s="87">
        <v>4.0999999999999995E-2</v>
      </c>
      <c r="M70" s="87">
        <v>2.4899999999985978E-2</v>
      </c>
      <c r="N70" s="83">
        <v>97746.163505000019</v>
      </c>
      <c r="O70" s="85">
        <v>124.01</v>
      </c>
      <c r="P70" s="83">
        <v>121.21501883300002</v>
      </c>
      <c r="Q70" s="84">
        <f t="shared" si="0"/>
        <v>4.4738713035896664E-3</v>
      </c>
      <c r="R70" s="84">
        <f>P70/'סכום נכסי הקרן'!$C$42</f>
        <v>4.6566597536053792E-4</v>
      </c>
    </row>
    <row r="71" spans="2:18">
      <c r="B71" s="76" t="s">
        <v>1606</v>
      </c>
      <c r="C71" s="86" t="s">
        <v>1387</v>
      </c>
      <c r="D71" s="73">
        <v>5150</v>
      </c>
      <c r="E71" s="73"/>
      <c r="F71" s="73" t="s">
        <v>380</v>
      </c>
      <c r="G71" s="93">
        <v>42631</v>
      </c>
      <c r="H71" s="73" t="s">
        <v>119</v>
      </c>
      <c r="I71" s="83">
        <v>7.0299999999311948</v>
      </c>
      <c r="J71" s="86" t="s">
        <v>306</v>
      </c>
      <c r="K71" s="86" t="s">
        <v>121</v>
      </c>
      <c r="L71" s="87">
        <v>4.0999999999999995E-2</v>
      </c>
      <c r="M71" s="87">
        <v>2.7499999999718014E-2</v>
      </c>
      <c r="N71" s="83">
        <v>29006.247043000003</v>
      </c>
      <c r="O71" s="85">
        <v>122.26</v>
      </c>
      <c r="P71" s="83">
        <v>35.463037748000012</v>
      </c>
      <c r="Q71" s="84">
        <f t="shared" si="0"/>
        <v>1.3088895125898457E-3</v>
      </c>
      <c r="R71" s="84">
        <f>P71/'סכום נכסי הקרן'!$C$42</f>
        <v>1.3623666622468228E-4</v>
      </c>
    </row>
    <row r="72" spans="2:18">
      <c r="B72" s="76" t="s">
        <v>1607</v>
      </c>
      <c r="C72" s="86" t="s">
        <v>1388</v>
      </c>
      <c r="D72" s="73" t="s">
        <v>1418</v>
      </c>
      <c r="E72" s="73"/>
      <c r="F72" s="73" t="s">
        <v>378</v>
      </c>
      <c r="G72" s="93">
        <v>42033</v>
      </c>
      <c r="H72" s="73" t="s">
        <v>303</v>
      </c>
      <c r="I72" s="83">
        <v>3.9400000000051518</v>
      </c>
      <c r="J72" s="86" t="s">
        <v>312</v>
      </c>
      <c r="K72" s="86" t="s">
        <v>121</v>
      </c>
      <c r="L72" s="87">
        <v>5.0999999999999997E-2</v>
      </c>
      <c r="M72" s="87">
        <v>2.5399999999536307E-2</v>
      </c>
      <c r="N72" s="83">
        <v>6344.5043620000015</v>
      </c>
      <c r="O72" s="85">
        <v>122.37</v>
      </c>
      <c r="P72" s="83">
        <v>7.7637704340000013</v>
      </c>
      <c r="Q72" s="84">
        <f t="shared" si="0"/>
        <v>2.8654955538293705E-4</v>
      </c>
      <c r="R72" s="84">
        <f>P72/'סכום נכסי הקרן'!$C$42</f>
        <v>2.9825707791249946E-5</v>
      </c>
    </row>
    <row r="73" spans="2:18">
      <c r="B73" s="76" t="s">
        <v>1607</v>
      </c>
      <c r="C73" s="86" t="s">
        <v>1388</v>
      </c>
      <c r="D73" s="73" t="s">
        <v>1419</v>
      </c>
      <c r="E73" s="73"/>
      <c r="F73" s="73" t="s">
        <v>378</v>
      </c>
      <c r="G73" s="93">
        <v>42054</v>
      </c>
      <c r="H73" s="73" t="s">
        <v>303</v>
      </c>
      <c r="I73" s="83">
        <v>3.9300000001457542</v>
      </c>
      <c r="J73" s="86" t="s">
        <v>312</v>
      </c>
      <c r="K73" s="86" t="s">
        <v>121</v>
      </c>
      <c r="L73" s="87">
        <v>5.0999999999999997E-2</v>
      </c>
      <c r="M73" s="87">
        <v>2.5400000000614393E-2</v>
      </c>
      <c r="N73" s="83">
        <v>12393.422406000002</v>
      </c>
      <c r="O73" s="85">
        <v>123.45</v>
      </c>
      <c r="P73" s="83">
        <v>15.299680789000004</v>
      </c>
      <c r="Q73" s="84">
        <f t="shared" si="0"/>
        <v>5.6468912429318929E-4</v>
      </c>
      <c r="R73" s="84">
        <f>P73/'סכום נכסי הקרן'!$C$42</f>
        <v>5.8776056349338784E-5</v>
      </c>
    </row>
    <row r="74" spans="2:18">
      <c r="B74" s="76" t="s">
        <v>1607</v>
      </c>
      <c r="C74" s="86" t="s">
        <v>1388</v>
      </c>
      <c r="D74" s="73" t="s">
        <v>1420</v>
      </c>
      <c r="E74" s="73"/>
      <c r="F74" s="73" t="s">
        <v>378</v>
      </c>
      <c r="G74" s="93">
        <v>42565</v>
      </c>
      <c r="H74" s="73" t="s">
        <v>303</v>
      </c>
      <c r="I74" s="83">
        <v>3.9300000000874653</v>
      </c>
      <c r="J74" s="86" t="s">
        <v>312</v>
      </c>
      <c r="K74" s="86" t="s">
        <v>121</v>
      </c>
      <c r="L74" s="87">
        <v>5.0999999999999997E-2</v>
      </c>
      <c r="M74" s="87">
        <v>2.5400000000490652E-2</v>
      </c>
      <c r="N74" s="83">
        <v>15127.274235000003</v>
      </c>
      <c r="O74" s="85">
        <v>123.95</v>
      </c>
      <c r="P74" s="83">
        <v>18.750257452000007</v>
      </c>
      <c r="Q74" s="84">
        <f t="shared" si="0"/>
        <v>6.9204492609115228E-4</v>
      </c>
      <c r="R74" s="84">
        <f>P74/'סכום נכסי הקרן'!$C$42</f>
        <v>7.2031972677215155E-5</v>
      </c>
    </row>
    <row r="75" spans="2:18">
      <c r="B75" s="76" t="s">
        <v>1607</v>
      </c>
      <c r="C75" s="86" t="s">
        <v>1388</v>
      </c>
      <c r="D75" s="73" t="s">
        <v>1421</v>
      </c>
      <c r="E75" s="73"/>
      <c r="F75" s="73" t="s">
        <v>378</v>
      </c>
      <c r="G75" s="93">
        <v>40570</v>
      </c>
      <c r="H75" s="73" t="s">
        <v>303</v>
      </c>
      <c r="I75" s="83">
        <v>3.9599999999976156</v>
      </c>
      <c r="J75" s="86" t="s">
        <v>312</v>
      </c>
      <c r="K75" s="86" t="s">
        <v>121</v>
      </c>
      <c r="L75" s="87">
        <v>5.0999999999999997E-2</v>
      </c>
      <c r="M75" s="87">
        <v>2.1199999999972179E-2</v>
      </c>
      <c r="N75" s="83">
        <v>76701.990640000018</v>
      </c>
      <c r="O75" s="85">
        <v>131.22</v>
      </c>
      <c r="P75" s="83">
        <v>100.64835416900002</v>
      </c>
      <c r="Q75" s="84">
        <f t="shared" ref="Q75:Q138" si="1">IFERROR(P75/$P$10,0)</f>
        <v>3.7147854103012404E-3</v>
      </c>
      <c r="R75" s="84">
        <f>P75/'סכום נכסי הקרן'!$C$42</f>
        <v>3.8665599744790538E-4</v>
      </c>
    </row>
    <row r="76" spans="2:18">
      <c r="B76" s="76" t="s">
        <v>1607</v>
      </c>
      <c r="C76" s="86" t="s">
        <v>1388</v>
      </c>
      <c r="D76" s="73" t="s">
        <v>1422</v>
      </c>
      <c r="E76" s="73"/>
      <c r="F76" s="73" t="s">
        <v>378</v>
      </c>
      <c r="G76" s="93">
        <v>41207</v>
      </c>
      <c r="H76" s="73" t="s">
        <v>303</v>
      </c>
      <c r="I76" s="83">
        <v>3.9600000007290994</v>
      </c>
      <c r="J76" s="86" t="s">
        <v>312</v>
      </c>
      <c r="K76" s="86" t="s">
        <v>121</v>
      </c>
      <c r="L76" s="87">
        <v>5.0999999999999997E-2</v>
      </c>
      <c r="M76" s="87">
        <v>2.1100000001822751E-2</v>
      </c>
      <c r="N76" s="83">
        <v>1090.2669300000002</v>
      </c>
      <c r="O76" s="85">
        <v>125.8</v>
      </c>
      <c r="P76" s="83">
        <v>1.3715558250000002</v>
      </c>
      <c r="Q76" s="84">
        <f t="shared" si="1"/>
        <v>5.0622144894376903E-5</v>
      </c>
      <c r="R76" s="84">
        <f>P76/'סכום נכסי הקרן'!$C$42</f>
        <v>5.269040809950969E-6</v>
      </c>
    </row>
    <row r="77" spans="2:18">
      <c r="B77" s="76" t="s">
        <v>1607</v>
      </c>
      <c r="C77" s="86" t="s">
        <v>1388</v>
      </c>
      <c r="D77" s="73" t="s">
        <v>1423</v>
      </c>
      <c r="E77" s="73"/>
      <c r="F77" s="73" t="s">
        <v>378</v>
      </c>
      <c r="G77" s="93">
        <v>41239</v>
      </c>
      <c r="H77" s="73" t="s">
        <v>303</v>
      </c>
      <c r="I77" s="83">
        <v>3.9399999999161102</v>
      </c>
      <c r="J77" s="86" t="s">
        <v>312</v>
      </c>
      <c r="K77" s="86" t="s">
        <v>121</v>
      </c>
      <c r="L77" s="87">
        <v>5.0999999999999997E-2</v>
      </c>
      <c r="M77" s="87">
        <v>2.5399999999161104E-2</v>
      </c>
      <c r="N77" s="83">
        <v>9614.8148480000018</v>
      </c>
      <c r="O77" s="85">
        <v>123.98</v>
      </c>
      <c r="P77" s="83">
        <v>11.920447700000002</v>
      </c>
      <c r="Q77" s="84">
        <f t="shared" si="1"/>
        <v>4.3996651078729654E-4</v>
      </c>
      <c r="R77" s="84">
        <f>P77/'סכום נכסי הקרן'!$C$42</f>
        <v>4.5794217238066974E-5</v>
      </c>
    </row>
    <row r="78" spans="2:18">
      <c r="B78" s="76" t="s">
        <v>1607</v>
      </c>
      <c r="C78" s="86" t="s">
        <v>1388</v>
      </c>
      <c r="D78" s="73" t="s">
        <v>1424</v>
      </c>
      <c r="E78" s="73"/>
      <c r="F78" s="73" t="s">
        <v>378</v>
      </c>
      <c r="G78" s="93">
        <v>41269</v>
      </c>
      <c r="H78" s="73" t="s">
        <v>303</v>
      </c>
      <c r="I78" s="83">
        <v>3.960000000120691</v>
      </c>
      <c r="J78" s="86" t="s">
        <v>312</v>
      </c>
      <c r="K78" s="86" t="s">
        <v>121</v>
      </c>
      <c r="L78" s="87">
        <v>5.0999999999999997E-2</v>
      </c>
      <c r="M78" s="87">
        <v>2.1199999999396545E-2</v>
      </c>
      <c r="N78" s="83">
        <v>2617.6833040000006</v>
      </c>
      <c r="O78" s="85">
        <v>126.61</v>
      </c>
      <c r="P78" s="83">
        <v>3.3142488350000003</v>
      </c>
      <c r="Q78" s="84">
        <f t="shared" si="1"/>
        <v>1.2232413853179461E-4</v>
      </c>
      <c r="R78" s="84">
        <f>P78/'סכום נכסי הקרן'!$C$42</f>
        <v>1.2732192191992955E-5</v>
      </c>
    </row>
    <row r="79" spans="2:18">
      <c r="B79" s="76" t="s">
        <v>1607</v>
      </c>
      <c r="C79" s="86" t="s">
        <v>1388</v>
      </c>
      <c r="D79" s="73" t="s">
        <v>1425</v>
      </c>
      <c r="E79" s="73"/>
      <c r="F79" s="73" t="s">
        <v>378</v>
      </c>
      <c r="G79" s="93">
        <v>41298</v>
      </c>
      <c r="H79" s="73" t="s">
        <v>303</v>
      </c>
      <c r="I79" s="83">
        <v>3.9299999996932446</v>
      </c>
      <c r="J79" s="86" t="s">
        <v>312</v>
      </c>
      <c r="K79" s="86" t="s">
        <v>121</v>
      </c>
      <c r="L79" s="87">
        <v>5.0999999999999997E-2</v>
      </c>
      <c r="M79" s="87">
        <v>2.5399999999149592E-2</v>
      </c>
      <c r="N79" s="83">
        <v>5296.8524530000004</v>
      </c>
      <c r="O79" s="85">
        <v>124.32</v>
      </c>
      <c r="P79" s="83">
        <v>6.5850470139999997</v>
      </c>
      <c r="Q79" s="84">
        <f t="shared" si="1"/>
        <v>2.4304457609590328E-4</v>
      </c>
      <c r="R79" s="84">
        <f>P79/'סכום נכסי הקרן'!$C$42</f>
        <v>2.5297462064449154E-5</v>
      </c>
    </row>
    <row r="80" spans="2:18">
      <c r="B80" s="76" t="s">
        <v>1607</v>
      </c>
      <c r="C80" s="86" t="s">
        <v>1388</v>
      </c>
      <c r="D80" s="73" t="s">
        <v>1426</v>
      </c>
      <c r="E80" s="73"/>
      <c r="F80" s="73" t="s">
        <v>378</v>
      </c>
      <c r="G80" s="93">
        <v>41330</v>
      </c>
      <c r="H80" s="73" t="s">
        <v>303</v>
      </c>
      <c r="I80" s="83">
        <v>3.9400000000078226</v>
      </c>
      <c r="J80" s="86" t="s">
        <v>312</v>
      </c>
      <c r="K80" s="86" t="s">
        <v>121</v>
      </c>
      <c r="L80" s="87">
        <v>5.0999999999999997E-2</v>
      </c>
      <c r="M80" s="87">
        <v>2.540000000027379E-2</v>
      </c>
      <c r="N80" s="83">
        <v>8211.0243210000026</v>
      </c>
      <c r="O80" s="85">
        <v>124.55</v>
      </c>
      <c r="P80" s="83">
        <v>10.226831418000002</v>
      </c>
      <c r="Q80" s="84">
        <f t="shared" si="1"/>
        <v>3.774575794990787E-4</v>
      </c>
      <c r="R80" s="84">
        <f>P80/'סכום נכסי הקרן'!$C$42</f>
        <v>3.928793208102247E-5</v>
      </c>
    </row>
    <row r="81" spans="2:18">
      <c r="B81" s="76" t="s">
        <v>1607</v>
      </c>
      <c r="C81" s="86" t="s">
        <v>1388</v>
      </c>
      <c r="D81" s="73" t="s">
        <v>1427</v>
      </c>
      <c r="E81" s="73"/>
      <c r="F81" s="73" t="s">
        <v>378</v>
      </c>
      <c r="G81" s="93">
        <v>41389</v>
      </c>
      <c r="H81" s="73" t="s">
        <v>303</v>
      </c>
      <c r="I81" s="83">
        <v>3.9600000004228368</v>
      </c>
      <c r="J81" s="86" t="s">
        <v>312</v>
      </c>
      <c r="K81" s="86" t="s">
        <v>121</v>
      </c>
      <c r="L81" s="87">
        <v>5.0999999999999997E-2</v>
      </c>
      <c r="M81" s="87">
        <v>2.1200000002730823E-2</v>
      </c>
      <c r="N81" s="83">
        <v>3594.0886170000008</v>
      </c>
      <c r="O81" s="85">
        <v>126.34</v>
      </c>
      <c r="P81" s="83">
        <v>4.5407716479999998</v>
      </c>
      <c r="Q81" s="84">
        <f t="shared" si="1"/>
        <v>1.6759332438935509E-4</v>
      </c>
      <c r="R81" s="84">
        <f>P81/'סכום נכסי הקרן'!$C$42</f>
        <v>1.7444066574527007E-5</v>
      </c>
    </row>
    <row r="82" spans="2:18">
      <c r="B82" s="76" t="s">
        <v>1607</v>
      </c>
      <c r="C82" s="86" t="s">
        <v>1388</v>
      </c>
      <c r="D82" s="73" t="s">
        <v>1428</v>
      </c>
      <c r="E82" s="73"/>
      <c r="F82" s="73" t="s">
        <v>378</v>
      </c>
      <c r="G82" s="93">
        <v>41422</v>
      </c>
      <c r="H82" s="73" t="s">
        <v>303</v>
      </c>
      <c r="I82" s="83">
        <v>3.9599999997584301</v>
      </c>
      <c r="J82" s="86" t="s">
        <v>312</v>
      </c>
      <c r="K82" s="86" t="s">
        <v>121</v>
      </c>
      <c r="L82" s="87">
        <v>5.0999999999999997E-2</v>
      </c>
      <c r="M82" s="87">
        <v>2.1300000001811772E-2</v>
      </c>
      <c r="N82" s="83">
        <v>1316.3514950000003</v>
      </c>
      <c r="O82" s="85">
        <v>125.79</v>
      </c>
      <c r="P82" s="83">
        <v>1.6558385900000003</v>
      </c>
      <c r="Q82" s="84">
        <f t="shared" si="1"/>
        <v>6.1114611229681992E-5</v>
      </c>
      <c r="R82" s="84">
        <f>P82/'סכום נכסי הקרן'!$C$42</f>
        <v>6.3611563936172057E-6</v>
      </c>
    </row>
    <row r="83" spans="2:18">
      <c r="B83" s="76" t="s">
        <v>1607</v>
      </c>
      <c r="C83" s="86" t="s">
        <v>1388</v>
      </c>
      <c r="D83" s="73" t="s">
        <v>1429</v>
      </c>
      <c r="E83" s="73"/>
      <c r="F83" s="73" t="s">
        <v>378</v>
      </c>
      <c r="G83" s="93">
        <v>41450</v>
      </c>
      <c r="H83" s="73" t="s">
        <v>303</v>
      </c>
      <c r="I83" s="83">
        <v>3.9600000005872853</v>
      </c>
      <c r="J83" s="86" t="s">
        <v>312</v>
      </c>
      <c r="K83" s="86" t="s">
        <v>121</v>
      </c>
      <c r="L83" s="87">
        <v>5.0999999999999997E-2</v>
      </c>
      <c r="M83" s="87">
        <v>2.1400000005138749E-2</v>
      </c>
      <c r="N83" s="83">
        <v>2168.5878890000004</v>
      </c>
      <c r="O83" s="85">
        <v>125.63</v>
      </c>
      <c r="P83" s="83">
        <v>2.7243971400000007</v>
      </c>
      <c r="Q83" s="84">
        <f t="shared" si="1"/>
        <v>1.0055356424949458E-4</v>
      </c>
      <c r="R83" s="84">
        <f>P83/'סכום נכסי הקרן'!$C$42</f>
        <v>1.0466186976511659E-5</v>
      </c>
    </row>
    <row r="84" spans="2:18">
      <c r="B84" s="76" t="s">
        <v>1607</v>
      </c>
      <c r="C84" s="86" t="s">
        <v>1388</v>
      </c>
      <c r="D84" s="73" t="s">
        <v>1430</v>
      </c>
      <c r="E84" s="73"/>
      <c r="F84" s="73" t="s">
        <v>378</v>
      </c>
      <c r="G84" s="93">
        <v>41480</v>
      </c>
      <c r="H84" s="73" t="s">
        <v>303</v>
      </c>
      <c r="I84" s="83">
        <v>3.9500000004649034</v>
      </c>
      <c r="J84" s="86" t="s">
        <v>312</v>
      </c>
      <c r="K84" s="86" t="s">
        <v>121</v>
      </c>
      <c r="L84" s="87">
        <v>5.0999999999999997E-2</v>
      </c>
      <c r="M84" s="87">
        <v>2.220000000321206E-2</v>
      </c>
      <c r="N84" s="83">
        <v>1904.4472560000002</v>
      </c>
      <c r="O84" s="85">
        <v>124.24</v>
      </c>
      <c r="P84" s="83">
        <v>2.3660853420000003</v>
      </c>
      <c r="Q84" s="84">
        <f t="shared" si="1"/>
        <v>8.7328793208388229E-5</v>
      </c>
      <c r="R84" s="84">
        <f>P84/'סכום נכסי הקרן'!$C$42</f>
        <v>9.0896775760657022E-6</v>
      </c>
    </row>
    <row r="85" spans="2:18">
      <c r="B85" s="76" t="s">
        <v>1607</v>
      </c>
      <c r="C85" s="86" t="s">
        <v>1388</v>
      </c>
      <c r="D85" s="73" t="s">
        <v>1431</v>
      </c>
      <c r="E85" s="73"/>
      <c r="F85" s="73" t="s">
        <v>378</v>
      </c>
      <c r="G85" s="93">
        <v>41512</v>
      </c>
      <c r="H85" s="73" t="s">
        <v>303</v>
      </c>
      <c r="I85" s="83">
        <v>3.8899999999346155</v>
      </c>
      <c r="J85" s="86" t="s">
        <v>312</v>
      </c>
      <c r="K85" s="86" t="s">
        <v>121</v>
      </c>
      <c r="L85" s="87">
        <v>5.0999999999999997E-2</v>
      </c>
      <c r="M85" s="87">
        <v>3.3799999999545152E-2</v>
      </c>
      <c r="N85" s="83">
        <v>5937.4593530000011</v>
      </c>
      <c r="O85" s="85">
        <v>118.49</v>
      </c>
      <c r="P85" s="83">
        <v>7.035296014</v>
      </c>
      <c r="Q85" s="84">
        <f t="shared" si="1"/>
        <v>2.5966261650016339E-4</v>
      </c>
      <c r="R85" s="84">
        <f>P85/'סכום נכסי הקרן'!$C$42</f>
        <v>2.7027162243178382E-5</v>
      </c>
    </row>
    <row r="86" spans="2:18">
      <c r="B86" s="76" t="s">
        <v>1607</v>
      </c>
      <c r="C86" s="86" t="s">
        <v>1388</v>
      </c>
      <c r="D86" s="73" t="s">
        <v>1432</v>
      </c>
      <c r="E86" s="73"/>
      <c r="F86" s="73" t="s">
        <v>378</v>
      </c>
      <c r="G86" s="93">
        <v>40871</v>
      </c>
      <c r="H86" s="73" t="s">
        <v>303</v>
      </c>
      <c r="I86" s="83">
        <v>3.9300000003381759</v>
      </c>
      <c r="J86" s="86" t="s">
        <v>312</v>
      </c>
      <c r="K86" s="86" t="s">
        <v>121</v>
      </c>
      <c r="L86" s="87">
        <v>5.1879999999999996E-2</v>
      </c>
      <c r="M86" s="87">
        <v>2.5400000002219279E-2</v>
      </c>
      <c r="N86" s="83">
        <v>2988.0929540000006</v>
      </c>
      <c r="O86" s="85">
        <v>126.67</v>
      </c>
      <c r="P86" s="83">
        <v>3.7850173040000006</v>
      </c>
      <c r="Q86" s="84">
        <f t="shared" si="1"/>
        <v>1.396995229055382E-4</v>
      </c>
      <c r="R86" s="84">
        <f>P86/'סכום נכסי הקרן'!$C$42</f>
        <v>1.4540721039296081E-5</v>
      </c>
    </row>
    <row r="87" spans="2:18">
      <c r="B87" s="76" t="s">
        <v>1607</v>
      </c>
      <c r="C87" s="86" t="s">
        <v>1388</v>
      </c>
      <c r="D87" s="73" t="s">
        <v>1433</v>
      </c>
      <c r="E87" s="73"/>
      <c r="F87" s="73" t="s">
        <v>378</v>
      </c>
      <c r="G87" s="93">
        <v>41547</v>
      </c>
      <c r="H87" s="73" t="s">
        <v>303</v>
      </c>
      <c r="I87" s="83">
        <v>3.8899999999007266</v>
      </c>
      <c r="J87" s="86" t="s">
        <v>312</v>
      </c>
      <c r="K87" s="86" t="s">
        <v>121</v>
      </c>
      <c r="L87" s="87">
        <v>5.0999999999999997E-2</v>
      </c>
      <c r="M87" s="87">
        <v>3.3899999999980529E-2</v>
      </c>
      <c r="N87" s="83">
        <v>4344.4912050000012</v>
      </c>
      <c r="O87" s="85">
        <v>118.25</v>
      </c>
      <c r="P87" s="83">
        <v>5.1373608590000011</v>
      </c>
      <c r="Q87" s="84">
        <f t="shared" si="1"/>
        <v>1.8961257065785027E-4</v>
      </c>
      <c r="R87" s="84">
        <f>P87/'סכום נכסי הקרן'!$C$42</f>
        <v>1.9735954984927986E-5</v>
      </c>
    </row>
    <row r="88" spans="2:18">
      <c r="B88" s="76" t="s">
        <v>1607</v>
      </c>
      <c r="C88" s="86" t="s">
        <v>1388</v>
      </c>
      <c r="D88" s="73" t="s">
        <v>1434</v>
      </c>
      <c r="E88" s="73"/>
      <c r="F88" s="73" t="s">
        <v>378</v>
      </c>
      <c r="G88" s="93">
        <v>41571</v>
      </c>
      <c r="H88" s="73" t="s">
        <v>303</v>
      </c>
      <c r="I88" s="83">
        <v>3.9500000001340658</v>
      </c>
      <c r="J88" s="86" t="s">
        <v>312</v>
      </c>
      <c r="K88" s="86" t="s">
        <v>121</v>
      </c>
      <c r="L88" s="87">
        <v>5.0999999999999997E-2</v>
      </c>
      <c r="M88" s="87">
        <v>2.2999999999616952E-2</v>
      </c>
      <c r="N88" s="83">
        <v>2118.3532009999999</v>
      </c>
      <c r="O88" s="85">
        <v>123.24</v>
      </c>
      <c r="P88" s="83">
        <v>2.6106585070000006</v>
      </c>
      <c r="Q88" s="84">
        <f t="shared" si="1"/>
        <v>9.6355635550665015E-5</v>
      </c>
      <c r="R88" s="84">
        <f>P88/'סכום נכסי הקרן'!$C$42</f>
        <v>1.0029242677182803E-5</v>
      </c>
    </row>
    <row r="89" spans="2:18">
      <c r="B89" s="76" t="s">
        <v>1607</v>
      </c>
      <c r="C89" s="86" t="s">
        <v>1388</v>
      </c>
      <c r="D89" s="73" t="s">
        <v>1435</v>
      </c>
      <c r="E89" s="73"/>
      <c r="F89" s="73" t="s">
        <v>378</v>
      </c>
      <c r="G89" s="93">
        <v>41597</v>
      </c>
      <c r="H89" s="73" t="s">
        <v>303</v>
      </c>
      <c r="I89" s="83">
        <v>3.9499999992555108</v>
      </c>
      <c r="J89" s="86" t="s">
        <v>312</v>
      </c>
      <c r="K89" s="86" t="s">
        <v>121</v>
      </c>
      <c r="L89" s="87">
        <v>5.0999999999999997E-2</v>
      </c>
      <c r="M89" s="87">
        <v>2.3299999989577148E-2</v>
      </c>
      <c r="N89" s="83">
        <v>547.08487200000013</v>
      </c>
      <c r="O89" s="85">
        <v>122.76</v>
      </c>
      <c r="P89" s="83">
        <v>0.67160139000000019</v>
      </c>
      <c r="Q89" s="84">
        <f t="shared" si="1"/>
        <v>2.4787837473436368E-5</v>
      </c>
      <c r="R89" s="84">
        <f>P89/'סכום נכסי הקרן'!$C$42</f>
        <v>2.5800591324307176E-6</v>
      </c>
    </row>
    <row r="90" spans="2:18">
      <c r="B90" s="76" t="s">
        <v>1607</v>
      </c>
      <c r="C90" s="86" t="s">
        <v>1388</v>
      </c>
      <c r="D90" s="73" t="s">
        <v>1436</v>
      </c>
      <c r="E90" s="73"/>
      <c r="F90" s="73" t="s">
        <v>378</v>
      </c>
      <c r="G90" s="93">
        <v>41630</v>
      </c>
      <c r="H90" s="73" t="s">
        <v>303</v>
      </c>
      <c r="I90" s="83">
        <v>3.9299999998593402</v>
      </c>
      <c r="J90" s="86" t="s">
        <v>312</v>
      </c>
      <c r="K90" s="86" t="s">
        <v>121</v>
      </c>
      <c r="L90" s="87">
        <v>5.0999999999999997E-2</v>
      </c>
      <c r="M90" s="87">
        <v>2.5399999999395299E-2</v>
      </c>
      <c r="N90" s="83">
        <v>6224.0597020000014</v>
      </c>
      <c r="O90" s="85">
        <v>122.22</v>
      </c>
      <c r="P90" s="83">
        <v>7.6070459990000021</v>
      </c>
      <c r="Q90" s="84">
        <f t="shared" si="1"/>
        <v>2.8076508280628541E-4</v>
      </c>
      <c r="R90" s="84">
        <f>P90/'סכום נכסי הקרן'!$C$42</f>
        <v>2.9223626979897258E-5</v>
      </c>
    </row>
    <row r="91" spans="2:18">
      <c r="B91" s="76" t="s">
        <v>1607</v>
      </c>
      <c r="C91" s="86" t="s">
        <v>1388</v>
      </c>
      <c r="D91" s="73" t="s">
        <v>1437</v>
      </c>
      <c r="E91" s="73"/>
      <c r="F91" s="73" t="s">
        <v>378</v>
      </c>
      <c r="G91" s="93">
        <v>41666</v>
      </c>
      <c r="H91" s="73" t="s">
        <v>303</v>
      </c>
      <c r="I91" s="83">
        <v>3.9399999989524876</v>
      </c>
      <c r="J91" s="86" t="s">
        <v>312</v>
      </c>
      <c r="K91" s="86" t="s">
        <v>121</v>
      </c>
      <c r="L91" s="87">
        <v>5.0999999999999997E-2</v>
      </c>
      <c r="M91" s="87">
        <v>2.5399999992245688E-2</v>
      </c>
      <c r="N91" s="83">
        <v>1203.8563220000003</v>
      </c>
      <c r="O91" s="85">
        <v>122.12</v>
      </c>
      <c r="P91" s="83">
        <v>1.4701493409999999</v>
      </c>
      <c r="Q91" s="84">
        <f t="shared" si="1"/>
        <v>5.4261089195166153E-5</v>
      </c>
      <c r="R91" s="84">
        <f>P91/'סכום נכסי הקרן'!$C$42</f>
        <v>5.6478028332908152E-6</v>
      </c>
    </row>
    <row r="92" spans="2:18">
      <c r="B92" s="76" t="s">
        <v>1607</v>
      </c>
      <c r="C92" s="86" t="s">
        <v>1388</v>
      </c>
      <c r="D92" s="73" t="s">
        <v>1438</v>
      </c>
      <c r="E92" s="73"/>
      <c r="F92" s="73" t="s">
        <v>378</v>
      </c>
      <c r="G92" s="93">
        <v>41696</v>
      </c>
      <c r="H92" s="73" t="s">
        <v>303</v>
      </c>
      <c r="I92" s="83">
        <v>3.9400000001405009</v>
      </c>
      <c r="J92" s="86" t="s">
        <v>312</v>
      </c>
      <c r="K92" s="86" t="s">
        <v>121</v>
      </c>
      <c r="L92" s="87">
        <v>5.0999999999999997E-2</v>
      </c>
      <c r="M92" s="87">
        <v>2.540000000140501E-2</v>
      </c>
      <c r="N92" s="83">
        <v>1158.7112640000003</v>
      </c>
      <c r="O92" s="85">
        <v>122.85</v>
      </c>
      <c r="P92" s="83">
        <v>1.4234768200000003</v>
      </c>
      <c r="Q92" s="84">
        <f t="shared" si="1"/>
        <v>5.2538473842890697E-5</v>
      </c>
      <c r="R92" s="84">
        <f>P92/'סכום נכסי הקרן'!$C$42</f>
        <v>5.4685032281491207E-6</v>
      </c>
    </row>
    <row r="93" spans="2:18">
      <c r="B93" s="76" t="s">
        <v>1607</v>
      </c>
      <c r="C93" s="86" t="s">
        <v>1388</v>
      </c>
      <c r="D93" s="73" t="s">
        <v>1439</v>
      </c>
      <c r="E93" s="73"/>
      <c r="F93" s="73" t="s">
        <v>378</v>
      </c>
      <c r="G93" s="93">
        <v>41725</v>
      </c>
      <c r="H93" s="73" t="s">
        <v>303</v>
      </c>
      <c r="I93" s="83">
        <v>3.9399999998028301</v>
      </c>
      <c r="J93" s="86" t="s">
        <v>312</v>
      </c>
      <c r="K93" s="86" t="s">
        <v>121</v>
      </c>
      <c r="L93" s="87">
        <v>5.0999999999999997E-2</v>
      </c>
      <c r="M93" s="87">
        <v>2.5399999996619963E-2</v>
      </c>
      <c r="N93" s="83">
        <v>2307.6088680000003</v>
      </c>
      <c r="O93" s="85">
        <v>123.08</v>
      </c>
      <c r="P93" s="83">
        <v>2.8402050240000007</v>
      </c>
      <c r="Q93" s="84">
        <f t="shared" si="1"/>
        <v>1.0482786601461537E-4</v>
      </c>
      <c r="R93" s="84">
        <f>P93/'סכום נכסי הקרן'!$C$42</f>
        <v>1.0911080619036248E-5</v>
      </c>
    </row>
    <row r="94" spans="2:18">
      <c r="B94" s="76" t="s">
        <v>1607</v>
      </c>
      <c r="C94" s="86" t="s">
        <v>1388</v>
      </c>
      <c r="D94" s="73" t="s">
        <v>1440</v>
      </c>
      <c r="E94" s="73"/>
      <c r="F94" s="73" t="s">
        <v>378</v>
      </c>
      <c r="G94" s="93">
        <v>41787</v>
      </c>
      <c r="H94" s="73" t="s">
        <v>303</v>
      </c>
      <c r="I94" s="83">
        <v>3.940000000022458</v>
      </c>
      <c r="J94" s="86" t="s">
        <v>312</v>
      </c>
      <c r="K94" s="86" t="s">
        <v>121</v>
      </c>
      <c r="L94" s="87">
        <v>5.0999999999999997E-2</v>
      </c>
      <c r="M94" s="87">
        <v>2.5400000003593229E-2</v>
      </c>
      <c r="N94" s="83">
        <v>1452.7944340000001</v>
      </c>
      <c r="O94" s="85">
        <v>122.6</v>
      </c>
      <c r="P94" s="83">
        <v>1.7811260840000003</v>
      </c>
      <c r="Q94" s="84">
        <f t="shared" si="1"/>
        <v>6.5738791710794661E-5</v>
      </c>
      <c r="R94" s="84">
        <f>P94/'סכום נכסי הקרן'!$C$42</f>
        <v>6.8424674032237494E-6</v>
      </c>
    </row>
    <row r="95" spans="2:18">
      <c r="B95" s="76" t="s">
        <v>1607</v>
      </c>
      <c r="C95" s="86" t="s">
        <v>1388</v>
      </c>
      <c r="D95" s="73" t="s">
        <v>1441</v>
      </c>
      <c r="E95" s="73"/>
      <c r="F95" s="73" t="s">
        <v>378</v>
      </c>
      <c r="G95" s="93">
        <v>41815</v>
      </c>
      <c r="H95" s="73" t="s">
        <v>303</v>
      </c>
      <c r="I95" s="83">
        <v>3.9399999994802841</v>
      </c>
      <c r="J95" s="86" t="s">
        <v>312</v>
      </c>
      <c r="K95" s="86" t="s">
        <v>121</v>
      </c>
      <c r="L95" s="87">
        <v>5.0999999999999997E-2</v>
      </c>
      <c r="M95" s="87">
        <v>2.5399999996801748E-2</v>
      </c>
      <c r="N95" s="83">
        <v>816.83928600000013</v>
      </c>
      <c r="O95" s="85">
        <v>122.49</v>
      </c>
      <c r="P95" s="83">
        <v>1.0005464580000001</v>
      </c>
      <c r="Q95" s="84">
        <f t="shared" si="1"/>
        <v>3.6928724917508619E-5</v>
      </c>
      <c r="R95" s="84">
        <f>P95/'סכום נכסי הקרן'!$C$42</f>
        <v>3.8437517623126226E-6</v>
      </c>
    </row>
    <row r="96" spans="2:18">
      <c r="B96" s="76" t="s">
        <v>1607</v>
      </c>
      <c r="C96" s="86" t="s">
        <v>1388</v>
      </c>
      <c r="D96" s="73" t="s">
        <v>1442</v>
      </c>
      <c r="E96" s="73"/>
      <c r="F96" s="73" t="s">
        <v>378</v>
      </c>
      <c r="G96" s="93">
        <v>41836</v>
      </c>
      <c r="H96" s="73" t="s">
        <v>303</v>
      </c>
      <c r="I96" s="83">
        <v>3.9399999996021262</v>
      </c>
      <c r="J96" s="86" t="s">
        <v>312</v>
      </c>
      <c r="K96" s="86" t="s">
        <v>121</v>
      </c>
      <c r="L96" s="87">
        <v>5.0999999999999997E-2</v>
      </c>
      <c r="M96" s="87">
        <v>2.5399999998718711E-2</v>
      </c>
      <c r="N96" s="83">
        <v>2428.3674210000004</v>
      </c>
      <c r="O96" s="85">
        <v>122.13</v>
      </c>
      <c r="P96" s="83">
        <v>2.9657651470000004</v>
      </c>
      <c r="Q96" s="84">
        <f t="shared" si="1"/>
        <v>1.0946210883842588E-4</v>
      </c>
      <c r="R96" s="84">
        <f>P96/'סכום נכסי הקרן'!$C$42</f>
        <v>1.1393438974511471E-5</v>
      </c>
    </row>
    <row r="97" spans="2:18">
      <c r="B97" s="76" t="s">
        <v>1607</v>
      </c>
      <c r="C97" s="86" t="s">
        <v>1388</v>
      </c>
      <c r="D97" s="73" t="s">
        <v>1443</v>
      </c>
      <c r="E97" s="73"/>
      <c r="F97" s="73" t="s">
        <v>378</v>
      </c>
      <c r="G97" s="93">
        <v>40903</v>
      </c>
      <c r="H97" s="73" t="s">
        <v>303</v>
      </c>
      <c r="I97" s="83">
        <v>3.8900000001853425</v>
      </c>
      <c r="J97" s="86" t="s">
        <v>312</v>
      </c>
      <c r="K97" s="86" t="s">
        <v>121</v>
      </c>
      <c r="L97" s="87">
        <v>5.2619999999999993E-2</v>
      </c>
      <c r="M97" s="87">
        <v>3.3700000002912525E-2</v>
      </c>
      <c r="N97" s="83">
        <v>3065.8259180000005</v>
      </c>
      <c r="O97" s="85">
        <v>123.19</v>
      </c>
      <c r="P97" s="83">
        <v>3.7767910700000007</v>
      </c>
      <c r="Q97" s="84">
        <f t="shared" si="1"/>
        <v>1.3939590448775848E-4</v>
      </c>
      <c r="R97" s="84">
        <f>P97/'סכום נכסי הקרן'!$C$42</f>
        <v>1.4509118707208572E-5</v>
      </c>
    </row>
    <row r="98" spans="2:18">
      <c r="B98" s="76" t="s">
        <v>1607</v>
      </c>
      <c r="C98" s="86" t="s">
        <v>1388</v>
      </c>
      <c r="D98" s="73" t="s">
        <v>1444</v>
      </c>
      <c r="E98" s="73"/>
      <c r="F98" s="73" t="s">
        <v>378</v>
      </c>
      <c r="G98" s="93">
        <v>41911</v>
      </c>
      <c r="H98" s="73" t="s">
        <v>303</v>
      </c>
      <c r="I98" s="83">
        <v>3.9399999991409373</v>
      </c>
      <c r="J98" s="86" t="s">
        <v>312</v>
      </c>
      <c r="K98" s="86" t="s">
        <v>121</v>
      </c>
      <c r="L98" s="87">
        <v>5.0999999999999997E-2</v>
      </c>
      <c r="M98" s="87">
        <v>2.5399999991409364E-2</v>
      </c>
      <c r="N98" s="83">
        <v>953.13088900000014</v>
      </c>
      <c r="O98" s="85">
        <v>122.13</v>
      </c>
      <c r="P98" s="83">
        <v>1.1640587500000001</v>
      </c>
      <c r="Q98" s="84">
        <f t="shared" si="1"/>
        <v>4.2963727493970035E-5</v>
      </c>
      <c r="R98" s="84">
        <f>P98/'סכום נכסי הקרן'!$C$42</f>
        <v>4.4719091612115109E-6</v>
      </c>
    </row>
    <row r="99" spans="2:18">
      <c r="B99" s="76" t="s">
        <v>1607</v>
      </c>
      <c r="C99" s="86" t="s">
        <v>1388</v>
      </c>
      <c r="D99" s="73" t="s">
        <v>1445</v>
      </c>
      <c r="E99" s="73"/>
      <c r="F99" s="73" t="s">
        <v>378</v>
      </c>
      <c r="G99" s="93">
        <v>40933</v>
      </c>
      <c r="H99" s="73" t="s">
        <v>303</v>
      </c>
      <c r="I99" s="83">
        <v>3.9300000001153466</v>
      </c>
      <c r="J99" s="86" t="s">
        <v>312</v>
      </c>
      <c r="K99" s="86" t="s">
        <v>121</v>
      </c>
      <c r="L99" s="87">
        <v>5.1330999999999995E-2</v>
      </c>
      <c r="M99" s="87">
        <v>2.5400000000489347E-2</v>
      </c>
      <c r="N99" s="83">
        <v>11305.400620000002</v>
      </c>
      <c r="O99" s="85">
        <v>126.53</v>
      </c>
      <c r="P99" s="83">
        <v>14.304723695000002</v>
      </c>
      <c r="Q99" s="84">
        <f t="shared" si="1"/>
        <v>5.2796669472955399E-4</v>
      </c>
      <c r="R99" s="84">
        <f>P99/'סכום נכסי הקרן'!$C$42</f>
        <v>5.4953776980989903E-5</v>
      </c>
    </row>
    <row r="100" spans="2:18">
      <c r="B100" s="76" t="s">
        <v>1607</v>
      </c>
      <c r="C100" s="86" t="s">
        <v>1388</v>
      </c>
      <c r="D100" s="73" t="s">
        <v>1446</v>
      </c>
      <c r="E100" s="73"/>
      <c r="F100" s="73" t="s">
        <v>378</v>
      </c>
      <c r="G100" s="93">
        <v>40993</v>
      </c>
      <c r="H100" s="73" t="s">
        <v>303</v>
      </c>
      <c r="I100" s="83">
        <v>3.9300000000132047</v>
      </c>
      <c r="J100" s="86" t="s">
        <v>312</v>
      </c>
      <c r="K100" s="86" t="s">
        <v>121</v>
      </c>
      <c r="L100" s="87">
        <v>5.1451999999999998E-2</v>
      </c>
      <c r="M100" s="87">
        <v>2.5399999999495767E-2</v>
      </c>
      <c r="N100" s="83">
        <v>6579.4493420000017</v>
      </c>
      <c r="O100" s="85">
        <v>126.6</v>
      </c>
      <c r="P100" s="83">
        <v>8.3295831730000032</v>
      </c>
      <c r="Q100" s="84">
        <f t="shared" si="1"/>
        <v>3.0743288651292758E-4</v>
      </c>
      <c r="R100" s="84">
        <f>P100/'סכום נכסי הקרן'!$C$42</f>
        <v>3.1999363692263781E-5</v>
      </c>
    </row>
    <row r="101" spans="2:18">
      <c r="B101" s="76" t="s">
        <v>1607</v>
      </c>
      <c r="C101" s="86" t="s">
        <v>1388</v>
      </c>
      <c r="D101" s="73" t="s">
        <v>1447</v>
      </c>
      <c r="E101" s="73"/>
      <c r="F101" s="73" t="s">
        <v>378</v>
      </c>
      <c r="G101" s="93">
        <v>41053</v>
      </c>
      <c r="H101" s="73" t="s">
        <v>303</v>
      </c>
      <c r="I101" s="83">
        <v>3.9299999998201862</v>
      </c>
      <c r="J101" s="86" t="s">
        <v>312</v>
      </c>
      <c r="K101" s="86" t="s">
        <v>121</v>
      </c>
      <c r="L101" s="87">
        <v>5.0999999999999997E-2</v>
      </c>
      <c r="M101" s="87">
        <v>2.5399999999792523E-2</v>
      </c>
      <c r="N101" s="83">
        <v>4634.4095460000008</v>
      </c>
      <c r="O101" s="85">
        <v>124.8</v>
      </c>
      <c r="P101" s="83">
        <v>5.7837433280000008</v>
      </c>
      <c r="Q101" s="84">
        <f t="shared" si="1"/>
        <v>2.1346961417476512E-4</v>
      </c>
      <c r="R101" s="84">
        <f>P101/'סכום נכסי הקרן'!$C$42</f>
        <v>2.2219131787445569E-5</v>
      </c>
    </row>
    <row r="102" spans="2:18">
      <c r="B102" s="76" t="s">
        <v>1607</v>
      </c>
      <c r="C102" s="86" t="s">
        <v>1388</v>
      </c>
      <c r="D102" s="73" t="s">
        <v>1448</v>
      </c>
      <c r="E102" s="73"/>
      <c r="F102" s="73" t="s">
        <v>378</v>
      </c>
      <c r="G102" s="93">
        <v>41085</v>
      </c>
      <c r="H102" s="73" t="s">
        <v>303</v>
      </c>
      <c r="I102" s="83">
        <v>3.9300000001230915</v>
      </c>
      <c r="J102" s="86" t="s">
        <v>312</v>
      </c>
      <c r="K102" s="86" t="s">
        <v>121</v>
      </c>
      <c r="L102" s="87">
        <v>5.0999999999999997E-2</v>
      </c>
      <c r="M102" s="87">
        <v>2.5400000001108761E-2</v>
      </c>
      <c r="N102" s="83">
        <v>8527.6343940000006</v>
      </c>
      <c r="O102" s="85">
        <v>124.8</v>
      </c>
      <c r="P102" s="83">
        <v>10.642488133000002</v>
      </c>
      <c r="Q102" s="84">
        <f t="shared" si="1"/>
        <v>3.9279886861726007E-4</v>
      </c>
      <c r="R102" s="84">
        <f>P102/'סכום נכסי הקרן'!$C$42</f>
        <v>4.088474072296394E-5</v>
      </c>
    </row>
    <row r="103" spans="2:18">
      <c r="B103" s="76" t="s">
        <v>1607</v>
      </c>
      <c r="C103" s="86" t="s">
        <v>1388</v>
      </c>
      <c r="D103" s="73" t="s">
        <v>1449</v>
      </c>
      <c r="E103" s="73"/>
      <c r="F103" s="73" t="s">
        <v>378</v>
      </c>
      <c r="G103" s="93">
        <v>41115</v>
      </c>
      <c r="H103" s="73" t="s">
        <v>303</v>
      </c>
      <c r="I103" s="83">
        <v>3.9300000000232558</v>
      </c>
      <c r="J103" s="86" t="s">
        <v>312</v>
      </c>
      <c r="K103" s="86" t="s">
        <v>121</v>
      </c>
      <c r="L103" s="87">
        <v>5.0999999999999997E-2</v>
      </c>
      <c r="M103" s="87">
        <v>2.5600000000253694E-2</v>
      </c>
      <c r="N103" s="83">
        <v>3781.5822890000004</v>
      </c>
      <c r="O103" s="85">
        <v>125.08</v>
      </c>
      <c r="P103" s="83">
        <v>4.7300032730000012</v>
      </c>
      <c r="Q103" s="84">
        <f t="shared" si="1"/>
        <v>1.7457759040663402E-4</v>
      </c>
      <c r="R103" s="84">
        <f>P103/'סכום נכסי הקרן'!$C$42</f>
        <v>1.8171028712330144E-5</v>
      </c>
    </row>
    <row r="104" spans="2:18">
      <c r="B104" s="76" t="s">
        <v>1607</v>
      </c>
      <c r="C104" s="86" t="s">
        <v>1388</v>
      </c>
      <c r="D104" s="73" t="s">
        <v>1450</v>
      </c>
      <c r="E104" s="73"/>
      <c r="F104" s="73" t="s">
        <v>378</v>
      </c>
      <c r="G104" s="93">
        <v>41179</v>
      </c>
      <c r="H104" s="73" t="s">
        <v>303</v>
      </c>
      <c r="I104" s="83">
        <v>3.9299999998728956</v>
      </c>
      <c r="J104" s="86" t="s">
        <v>312</v>
      </c>
      <c r="K104" s="86" t="s">
        <v>121</v>
      </c>
      <c r="L104" s="87">
        <v>5.0999999999999997E-2</v>
      </c>
      <c r="M104" s="87">
        <v>2.5399999999152628E-2</v>
      </c>
      <c r="N104" s="83">
        <v>4768.5755880000006</v>
      </c>
      <c r="O104" s="85">
        <v>123.74</v>
      </c>
      <c r="P104" s="83">
        <v>5.9006355750000008</v>
      </c>
      <c r="Q104" s="84">
        <f t="shared" si="1"/>
        <v>2.1778393821233268E-4</v>
      </c>
      <c r="R104" s="84">
        <f>P104/'סכום נכסי הקרן'!$C$42</f>
        <v>2.2668191175757283E-5</v>
      </c>
    </row>
    <row r="105" spans="2:18">
      <c r="B105" s="76" t="s">
        <v>1608</v>
      </c>
      <c r="C105" s="86" t="s">
        <v>1387</v>
      </c>
      <c r="D105" s="73">
        <v>4099</v>
      </c>
      <c r="E105" s="73"/>
      <c r="F105" s="73" t="s">
        <v>380</v>
      </c>
      <c r="G105" s="93">
        <v>42052</v>
      </c>
      <c r="H105" s="73" t="s">
        <v>119</v>
      </c>
      <c r="I105" s="83">
        <v>4.1299999999839985</v>
      </c>
      <c r="J105" s="86" t="s">
        <v>478</v>
      </c>
      <c r="K105" s="86" t="s">
        <v>121</v>
      </c>
      <c r="L105" s="87">
        <v>2.9779E-2</v>
      </c>
      <c r="M105" s="87">
        <v>3.0699999999828954E-2</v>
      </c>
      <c r="N105" s="83">
        <v>32381.379740000004</v>
      </c>
      <c r="O105" s="85">
        <v>111.94</v>
      </c>
      <c r="P105" s="83">
        <v>36.24771856600001</v>
      </c>
      <c r="Q105" s="84">
        <f t="shared" si="1"/>
        <v>1.337850948457492E-3</v>
      </c>
      <c r="R105" s="84">
        <f>P105/'סכום נכסי הקרן'!$C$42</f>
        <v>1.3925113721993156E-4</v>
      </c>
    </row>
    <row r="106" spans="2:18">
      <c r="B106" s="76" t="s">
        <v>1608</v>
      </c>
      <c r="C106" s="86" t="s">
        <v>1387</v>
      </c>
      <c r="D106" s="73" t="s">
        <v>1451</v>
      </c>
      <c r="E106" s="73"/>
      <c r="F106" s="73" t="s">
        <v>380</v>
      </c>
      <c r="G106" s="93">
        <v>42054</v>
      </c>
      <c r="H106" s="73" t="s">
        <v>119</v>
      </c>
      <c r="I106" s="83">
        <v>4.1300000019900409</v>
      </c>
      <c r="J106" s="86" t="s">
        <v>478</v>
      </c>
      <c r="K106" s="86" t="s">
        <v>121</v>
      </c>
      <c r="L106" s="87">
        <v>2.9779E-2</v>
      </c>
      <c r="M106" s="87">
        <v>3.0700000015217953E-2</v>
      </c>
      <c r="N106" s="83">
        <v>915.76302600000008</v>
      </c>
      <c r="O106" s="85">
        <v>111.94</v>
      </c>
      <c r="P106" s="83">
        <v>1.0251051920000001</v>
      </c>
      <c r="Q106" s="84">
        <f t="shared" si="1"/>
        <v>3.7835152325208524E-5</v>
      </c>
      <c r="R106" s="84">
        <f>P106/'סכום נכסי הקרן'!$C$42</f>
        <v>3.9380978832127549E-6</v>
      </c>
    </row>
    <row r="107" spans="2:18">
      <c r="B107" s="76" t="s">
        <v>1609</v>
      </c>
      <c r="C107" s="86" t="s">
        <v>1387</v>
      </c>
      <c r="D107" s="73">
        <v>9079</v>
      </c>
      <c r="E107" s="73"/>
      <c r="F107" s="73" t="s">
        <v>1416</v>
      </c>
      <c r="G107" s="93">
        <v>44705</v>
      </c>
      <c r="H107" s="73" t="s">
        <v>1386</v>
      </c>
      <c r="I107" s="83">
        <v>7.7900000000220198</v>
      </c>
      <c r="J107" s="86" t="s">
        <v>306</v>
      </c>
      <c r="K107" s="86" t="s">
        <v>121</v>
      </c>
      <c r="L107" s="87">
        <v>2.3671999999999999E-2</v>
      </c>
      <c r="M107" s="87">
        <v>2.3800000000100539E-2</v>
      </c>
      <c r="N107" s="83">
        <v>134215.13142100003</v>
      </c>
      <c r="O107" s="85">
        <v>105.23</v>
      </c>
      <c r="P107" s="83">
        <v>141.23457189100003</v>
      </c>
      <c r="Q107" s="84">
        <f t="shared" si="1"/>
        <v>5.2127640975616089E-3</v>
      </c>
      <c r="R107" s="84">
        <f>P107/'סכום נכסי הקרן'!$C$42</f>
        <v>5.42574140625762E-4</v>
      </c>
    </row>
    <row r="108" spans="2:18">
      <c r="B108" s="76" t="s">
        <v>1609</v>
      </c>
      <c r="C108" s="86" t="s">
        <v>1387</v>
      </c>
      <c r="D108" s="73">
        <v>9017</v>
      </c>
      <c r="E108" s="73"/>
      <c r="F108" s="73" t="s">
        <v>1416</v>
      </c>
      <c r="G108" s="93">
        <v>44651</v>
      </c>
      <c r="H108" s="73" t="s">
        <v>1386</v>
      </c>
      <c r="I108" s="83">
        <v>7.8800000000119788</v>
      </c>
      <c r="J108" s="86" t="s">
        <v>306</v>
      </c>
      <c r="K108" s="86" t="s">
        <v>121</v>
      </c>
      <c r="L108" s="87">
        <v>1.797E-2</v>
      </c>
      <c r="M108" s="87">
        <v>3.6600000000048705E-2</v>
      </c>
      <c r="N108" s="83">
        <v>328842.06567500008</v>
      </c>
      <c r="O108" s="85">
        <v>92.42</v>
      </c>
      <c r="P108" s="83">
        <v>303.91583417200002</v>
      </c>
      <c r="Q108" s="84">
        <f t="shared" si="1"/>
        <v>1.1217094567149978E-2</v>
      </c>
      <c r="R108" s="84">
        <f>P108/'סכום נכסי הקרן'!$C$42</f>
        <v>1.1675390121598289E-3</v>
      </c>
    </row>
    <row r="109" spans="2:18">
      <c r="B109" s="76" t="s">
        <v>1609</v>
      </c>
      <c r="C109" s="86" t="s">
        <v>1387</v>
      </c>
      <c r="D109" s="73">
        <v>9080</v>
      </c>
      <c r="E109" s="73"/>
      <c r="F109" s="73" t="s">
        <v>1416</v>
      </c>
      <c r="G109" s="93">
        <v>44705</v>
      </c>
      <c r="H109" s="73" t="s">
        <v>1386</v>
      </c>
      <c r="I109" s="83">
        <v>7.4199999999941291</v>
      </c>
      <c r="J109" s="86" t="s">
        <v>306</v>
      </c>
      <c r="K109" s="86" t="s">
        <v>121</v>
      </c>
      <c r="L109" s="87">
        <v>2.3184999999999997E-2</v>
      </c>
      <c r="M109" s="87">
        <v>2.550000000000506E-2</v>
      </c>
      <c r="N109" s="83">
        <v>95383.769121000019</v>
      </c>
      <c r="O109" s="85">
        <v>103.58</v>
      </c>
      <c r="P109" s="83">
        <v>98.798510049000001</v>
      </c>
      <c r="Q109" s="84">
        <f t="shared" si="1"/>
        <v>3.6465103351145255E-3</v>
      </c>
      <c r="R109" s="84">
        <f>P109/'סכום נכסי הקרן'!$C$42</f>
        <v>3.7954953923259512E-4</v>
      </c>
    </row>
    <row r="110" spans="2:18">
      <c r="B110" s="76" t="s">
        <v>1609</v>
      </c>
      <c r="C110" s="86" t="s">
        <v>1387</v>
      </c>
      <c r="D110" s="73">
        <v>9019</v>
      </c>
      <c r="E110" s="73"/>
      <c r="F110" s="73" t="s">
        <v>1416</v>
      </c>
      <c r="G110" s="93">
        <v>44651</v>
      </c>
      <c r="H110" s="73" t="s">
        <v>1386</v>
      </c>
      <c r="I110" s="83">
        <v>7.4699999999931164</v>
      </c>
      <c r="J110" s="86" t="s">
        <v>306</v>
      </c>
      <c r="K110" s="86" t="s">
        <v>121</v>
      </c>
      <c r="L110" s="87">
        <v>1.8769999999999998E-2</v>
      </c>
      <c r="M110" s="87">
        <v>3.869999999999519E-2</v>
      </c>
      <c r="N110" s="83">
        <v>203135.09865200002</v>
      </c>
      <c r="O110" s="85">
        <v>92.26</v>
      </c>
      <c r="P110" s="83">
        <v>187.41244710700005</v>
      </c>
      <c r="Q110" s="84">
        <f t="shared" si="1"/>
        <v>6.9171227882469178E-3</v>
      </c>
      <c r="R110" s="84">
        <f>P110/'סכום נכסי הקרן'!$C$42</f>
        <v>7.1997348857423321E-4</v>
      </c>
    </row>
    <row r="111" spans="2:18">
      <c r="B111" s="76" t="s">
        <v>1610</v>
      </c>
      <c r="C111" s="86" t="s">
        <v>1387</v>
      </c>
      <c r="D111" s="73">
        <v>4100</v>
      </c>
      <c r="E111" s="73"/>
      <c r="F111" s="73" t="s">
        <v>380</v>
      </c>
      <c r="G111" s="93">
        <v>42052</v>
      </c>
      <c r="H111" s="73" t="s">
        <v>119</v>
      </c>
      <c r="I111" s="83">
        <v>4.1800000000195467</v>
      </c>
      <c r="J111" s="86" t="s">
        <v>478</v>
      </c>
      <c r="K111" s="86" t="s">
        <v>121</v>
      </c>
      <c r="L111" s="87">
        <v>2.9779E-2</v>
      </c>
      <c r="M111" s="87">
        <v>1.9800000000055849E-2</v>
      </c>
      <c r="N111" s="83">
        <v>36726.857350000006</v>
      </c>
      <c r="O111" s="85">
        <v>117.01</v>
      </c>
      <c r="P111" s="83">
        <v>42.974098212000001</v>
      </c>
      <c r="Q111" s="84">
        <f t="shared" si="1"/>
        <v>1.5861119079079752E-3</v>
      </c>
      <c r="R111" s="84">
        <f>P111/'סכום נכסי הקרן'!$C$42</f>
        <v>1.6509155013786546E-4</v>
      </c>
    </row>
    <row r="112" spans="2:18">
      <c r="B112" s="76" t="s">
        <v>1611</v>
      </c>
      <c r="C112" s="86" t="s">
        <v>1388</v>
      </c>
      <c r="D112" s="73" t="s">
        <v>1452</v>
      </c>
      <c r="E112" s="73"/>
      <c r="F112" s="73" t="s">
        <v>380</v>
      </c>
      <c r="G112" s="93">
        <v>41767</v>
      </c>
      <c r="H112" s="73" t="s">
        <v>119</v>
      </c>
      <c r="I112" s="83">
        <v>4.4899999999646489</v>
      </c>
      <c r="J112" s="86" t="s">
        <v>478</v>
      </c>
      <c r="K112" s="86" t="s">
        <v>121</v>
      </c>
      <c r="L112" s="87">
        <v>5.3499999999999999E-2</v>
      </c>
      <c r="M112" s="87">
        <v>2.4699999998939477E-2</v>
      </c>
      <c r="N112" s="83">
        <v>2223.2048980000004</v>
      </c>
      <c r="O112" s="85">
        <v>127.24</v>
      </c>
      <c r="P112" s="83">
        <v>2.8288058900000004</v>
      </c>
      <c r="Q112" s="84">
        <f t="shared" si="1"/>
        <v>1.0440714043968776E-4</v>
      </c>
      <c r="R112" s="84">
        <f>P112/'סכום נכסי הקרן'!$C$42</f>
        <v>1.0867289107856525E-5</v>
      </c>
    </row>
    <row r="113" spans="2:18">
      <c r="B113" s="76" t="s">
        <v>1611</v>
      </c>
      <c r="C113" s="86" t="s">
        <v>1388</v>
      </c>
      <c r="D113" s="73" t="s">
        <v>1453</v>
      </c>
      <c r="E113" s="73"/>
      <c r="F113" s="73" t="s">
        <v>380</v>
      </c>
      <c r="G113" s="93">
        <v>41269</v>
      </c>
      <c r="H113" s="73" t="s">
        <v>119</v>
      </c>
      <c r="I113" s="83">
        <v>4.5299999998758151</v>
      </c>
      <c r="J113" s="86" t="s">
        <v>478</v>
      </c>
      <c r="K113" s="86" t="s">
        <v>121</v>
      </c>
      <c r="L113" s="87">
        <v>5.3499999999999999E-2</v>
      </c>
      <c r="M113" s="87">
        <v>1.84999999993859E-2</v>
      </c>
      <c r="N113" s="83">
        <v>11041.677415000002</v>
      </c>
      <c r="O113" s="85">
        <v>132.72999999999999</v>
      </c>
      <c r="P113" s="83">
        <v>14.655618394000001</v>
      </c>
      <c r="Q113" s="84">
        <f t="shared" si="1"/>
        <v>5.4091771135729254E-4</v>
      </c>
      <c r="R113" s="84">
        <f>P113/'סכום נכסי הקרן'!$C$42</f>
        <v>5.6301792464812049E-5</v>
      </c>
    </row>
    <row r="114" spans="2:18">
      <c r="B114" s="76" t="s">
        <v>1611</v>
      </c>
      <c r="C114" s="86" t="s">
        <v>1388</v>
      </c>
      <c r="D114" s="73" t="s">
        <v>1454</v>
      </c>
      <c r="E114" s="73"/>
      <c r="F114" s="73" t="s">
        <v>380</v>
      </c>
      <c r="G114" s="93">
        <v>41767</v>
      </c>
      <c r="H114" s="73" t="s">
        <v>119</v>
      </c>
      <c r="I114" s="83">
        <v>5.1599999996386376</v>
      </c>
      <c r="J114" s="86" t="s">
        <v>478</v>
      </c>
      <c r="K114" s="86" t="s">
        <v>121</v>
      </c>
      <c r="L114" s="87">
        <v>5.3499999999999999E-2</v>
      </c>
      <c r="M114" s="87">
        <v>2.8699999999548292E-2</v>
      </c>
      <c r="N114" s="83">
        <v>1739.8995950000003</v>
      </c>
      <c r="O114" s="85">
        <v>127.24</v>
      </c>
      <c r="P114" s="83">
        <v>2.2138482300000004</v>
      </c>
      <c r="Q114" s="84">
        <f t="shared" si="1"/>
        <v>8.17099412437112E-5</v>
      </c>
      <c r="R114" s="84">
        <f>P114/'סכום נכסי הקרן'!$C$42</f>
        <v>8.5048355001574354E-6</v>
      </c>
    </row>
    <row r="115" spans="2:18">
      <c r="B115" s="76" t="s">
        <v>1611</v>
      </c>
      <c r="C115" s="86" t="s">
        <v>1388</v>
      </c>
      <c r="D115" s="73" t="s">
        <v>1455</v>
      </c>
      <c r="E115" s="73"/>
      <c r="F115" s="73" t="s">
        <v>380</v>
      </c>
      <c r="G115" s="93">
        <v>41767</v>
      </c>
      <c r="H115" s="73" t="s">
        <v>119</v>
      </c>
      <c r="I115" s="83">
        <v>4.4900000005585392</v>
      </c>
      <c r="J115" s="86" t="s">
        <v>478</v>
      </c>
      <c r="K115" s="86" t="s">
        <v>121</v>
      </c>
      <c r="L115" s="87">
        <v>5.3499999999999999E-2</v>
      </c>
      <c r="M115" s="87">
        <v>2.4700000002615945E-2</v>
      </c>
      <c r="N115" s="83">
        <v>2223.2047970000003</v>
      </c>
      <c r="O115" s="85">
        <v>127.24</v>
      </c>
      <c r="P115" s="83">
        <v>2.8288057580000006</v>
      </c>
      <c r="Q115" s="84">
        <f t="shared" si="1"/>
        <v>1.0440713556775837E-4</v>
      </c>
      <c r="R115" s="84">
        <f>P115/'סכום נכסי הקרן'!$C$42</f>
        <v>1.0867288600758401E-5</v>
      </c>
    </row>
    <row r="116" spans="2:18">
      <c r="B116" s="76" t="s">
        <v>1611</v>
      </c>
      <c r="C116" s="86" t="s">
        <v>1388</v>
      </c>
      <c r="D116" s="73" t="s">
        <v>1456</v>
      </c>
      <c r="E116" s="73"/>
      <c r="F116" s="73" t="s">
        <v>380</v>
      </c>
      <c r="G116" s="93">
        <v>41269</v>
      </c>
      <c r="H116" s="73" t="s">
        <v>119</v>
      </c>
      <c r="I116" s="83">
        <v>4.5299999999743124</v>
      </c>
      <c r="J116" s="86" t="s">
        <v>478</v>
      </c>
      <c r="K116" s="86" t="s">
        <v>121</v>
      </c>
      <c r="L116" s="87">
        <v>5.3499999999999999E-2</v>
      </c>
      <c r="M116" s="87">
        <v>1.8499999999999999E-2</v>
      </c>
      <c r="N116" s="83">
        <v>11731.781601000002</v>
      </c>
      <c r="O116" s="85">
        <v>132.72999999999999</v>
      </c>
      <c r="P116" s="83">
        <v>15.571593680000001</v>
      </c>
      <c r="Q116" s="84">
        <f t="shared" si="1"/>
        <v>5.7472503644197172E-4</v>
      </c>
      <c r="R116" s="84">
        <f>P116/'סכום נכסי הקרן'!$C$42</f>
        <v>5.9820651176115694E-5</v>
      </c>
    </row>
    <row r="117" spans="2:18">
      <c r="B117" s="76" t="s">
        <v>1611</v>
      </c>
      <c r="C117" s="86" t="s">
        <v>1388</v>
      </c>
      <c r="D117" s="73" t="s">
        <v>1457</v>
      </c>
      <c r="E117" s="73"/>
      <c r="F117" s="73" t="s">
        <v>380</v>
      </c>
      <c r="G117" s="93">
        <v>41281</v>
      </c>
      <c r="H117" s="73" t="s">
        <v>119</v>
      </c>
      <c r="I117" s="83">
        <v>4.5300000000622109</v>
      </c>
      <c r="J117" s="86" t="s">
        <v>478</v>
      </c>
      <c r="K117" s="86" t="s">
        <v>121</v>
      </c>
      <c r="L117" s="87">
        <v>5.3499999999999999E-2</v>
      </c>
      <c r="M117" s="87">
        <v>1.8600000000326359E-2</v>
      </c>
      <c r="N117" s="83">
        <v>14780.352383000001</v>
      </c>
      <c r="O117" s="85">
        <v>132.68</v>
      </c>
      <c r="P117" s="83">
        <v>19.610571426000003</v>
      </c>
      <c r="Q117" s="84">
        <f t="shared" si="1"/>
        <v>7.2379787252808286E-4</v>
      </c>
      <c r="R117" s="84">
        <f>P117/'סכום נכסי הקרן'!$C$42</f>
        <v>7.5336999972314193E-5</v>
      </c>
    </row>
    <row r="118" spans="2:18">
      <c r="B118" s="76" t="s">
        <v>1611</v>
      </c>
      <c r="C118" s="86" t="s">
        <v>1388</v>
      </c>
      <c r="D118" s="73" t="s">
        <v>1458</v>
      </c>
      <c r="E118" s="73"/>
      <c r="F118" s="73" t="s">
        <v>380</v>
      </c>
      <c r="G118" s="93">
        <v>41767</v>
      </c>
      <c r="H118" s="73" t="s">
        <v>119</v>
      </c>
      <c r="I118" s="83">
        <v>4.4899999997169333</v>
      </c>
      <c r="J118" s="86" t="s">
        <v>478</v>
      </c>
      <c r="K118" s="86" t="s">
        <v>121</v>
      </c>
      <c r="L118" s="87">
        <v>5.3499999999999999E-2</v>
      </c>
      <c r="M118" s="87">
        <v>2.4699999997530697E-2</v>
      </c>
      <c r="N118" s="83">
        <v>2609.8491300000005</v>
      </c>
      <c r="O118" s="85">
        <v>127.24</v>
      </c>
      <c r="P118" s="83">
        <v>3.3207720060000008</v>
      </c>
      <c r="Q118" s="84">
        <f t="shared" si="1"/>
        <v>1.2256489935356634E-4</v>
      </c>
      <c r="R118" s="84">
        <f>P118/'סכום נכסי הקרן'!$C$42</f>
        <v>1.2757251947915971E-5</v>
      </c>
    </row>
    <row r="119" spans="2:18">
      <c r="B119" s="76" t="s">
        <v>1611</v>
      </c>
      <c r="C119" s="86" t="s">
        <v>1388</v>
      </c>
      <c r="D119" s="73" t="s">
        <v>1459</v>
      </c>
      <c r="E119" s="73"/>
      <c r="F119" s="73" t="s">
        <v>380</v>
      </c>
      <c r="G119" s="93">
        <v>41281</v>
      </c>
      <c r="H119" s="73" t="s">
        <v>119</v>
      </c>
      <c r="I119" s="83">
        <v>4.5300000000325635</v>
      </c>
      <c r="J119" s="86" t="s">
        <v>478</v>
      </c>
      <c r="K119" s="86" t="s">
        <v>121</v>
      </c>
      <c r="L119" s="87">
        <v>5.3499999999999999E-2</v>
      </c>
      <c r="M119" s="87">
        <v>1.860000000036811E-2</v>
      </c>
      <c r="N119" s="83">
        <v>10646.864029</v>
      </c>
      <c r="O119" s="85">
        <v>132.68</v>
      </c>
      <c r="P119" s="83">
        <v>14.126259118000002</v>
      </c>
      <c r="Q119" s="84">
        <f t="shared" si="1"/>
        <v>5.2137982490571165E-4</v>
      </c>
      <c r="R119" s="84">
        <f>P119/'סכום נכסי הקרן'!$C$42</f>
        <v>5.4268178099629286E-5</v>
      </c>
    </row>
    <row r="120" spans="2:18">
      <c r="B120" s="76" t="s">
        <v>1611</v>
      </c>
      <c r="C120" s="86" t="s">
        <v>1388</v>
      </c>
      <c r="D120" s="73" t="s">
        <v>1460</v>
      </c>
      <c r="E120" s="73"/>
      <c r="F120" s="73" t="s">
        <v>380</v>
      </c>
      <c r="G120" s="93">
        <v>41767</v>
      </c>
      <c r="H120" s="73" t="s">
        <v>119</v>
      </c>
      <c r="I120" s="83">
        <v>4.4900000008797889</v>
      </c>
      <c r="J120" s="86" t="s">
        <v>478</v>
      </c>
      <c r="K120" s="86" t="s">
        <v>121</v>
      </c>
      <c r="L120" s="87">
        <v>5.3499999999999999E-2</v>
      </c>
      <c r="M120" s="87">
        <v>2.4700000004214115E-2</v>
      </c>
      <c r="N120" s="83">
        <v>2126.0563980000002</v>
      </c>
      <c r="O120" s="85">
        <v>127.24</v>
      </c>
      <c r="P120" s="83">
        <v>2.7051941380000004</v>
      </c>
      <c r="Q120" s="84">
        <f t="shared" si="1"/>
        <v>9.984480917592619E-5</v>
      </c>
      <c r="R120" s="84">
        <f>P120/'סכום נכסי הקרן'!$C$42</f>
        <v>1.03924157166276E-5</v>
      </c>
    </row>
    <row r="121" spans="2:18">
      <c r="B121" s="76" t="s">
        <v>1611</v>
      </c>
      <c r="C121" s="86" t="s">
        <v>1388</v>
      </c>
      <c r="D121" s="73" t="s">
        <v>1461</v>
      </c>
      <c r="E121" s="73"/>
      <c r="F121" s="73" t="s">
        <v>380</v>
      </c>
      <c r="G121" s="93">
        <v>41281</v>
      </c>
      <c r="H121" s="73" t="s">
        <v>119</v>
      </c>
      <c r="I121" s="83">
        <v>4.5300000000695544</v>
      </c>
      <c r="J121" s="86" t="s">
        <v>478</v>
      </c>
      <c r="K121" s="86" t="s">
        <v>121</v>
      </c>
      <c r="L121" s="87">
        <v>5.3499999999999999E-2</v>
      </c>
      <c r="M121" s="87">
        <v>1.8600000000683747E-2</v>
      </c>
      <c r="N121" s="83">
        <v>12786.675302000001</v>
      </c>
      <c r="O121" s="85">
        <v>132.68</v>
      </c>
      <c r="P121" s="83">
        <v>16.965360694000001</v>
      </c>
      <c r="Q121" s="84">
        <f t="shared" si="1"/>
        <v>6.2616696424808995E-4</v>
      </c>
      <c r="R121" s="84">
        <f>P121/'סכום נכסי הקרן'!$C$42</f>
        <v>6.5175019654941193E-5</v>
      </c>
    </row>
    <row r="122" spans="2:18">
      <c r="B122" s="76" t="s">
        <v>1612</v>
      </c>
      <c r="C122" s="86" t="s">
        <v>1387</v>
      </c>
      <c r="D122" s="73">
        <v>9533</v>
      </c>
      <c r="E122" s="73"/>
      <c r="F122" s="73" t="s">
        <v>1416</v>
      </c>
      <c r="G122" s="93">
        <v>45015</v>
      </c>
      <c r="H122" s="73" t="s">
        <v>1386</v>
      </c>
      <c r="I122" s="83">
        <v>4.1300000000148307</v>
      </c>
      <c r="J122" s="86" t="s">
        <v>448</v>
      </c>
      <c r="K122" s="86" t="s">
        <v>121</v>
      </c>
      <c r="L122" s="87">
        <v>3.3593000000000005E-2</v>
      </c>
      <c r="M122" s="87">
        <v>3.1700000000090899E-2</v>
      </c>
      <c r="N122" s="83">
        <v>102238.32427900001</v>
      </c>
      <c r="O122" s="85">
        <v>102.23</v>
      </c>
      <c r="P122" s="83">
        <v>104.51823756500002</v>
      </c>
      <c r="Q122" s="84">
        <f t="shared" si="1"/>
        <v>3.8576172181109267E-3</v>
      </c>
      <c r="R122" s="84">
        <f>P122/'סכום נכסי הקרן'!$C$42</f>
        <v>4.0152274451835411E-4</v>
      </c>
    </row>
    <row r="123" spans="2:18">
      <c r="B123" s="76" t="s">
        <v>1613</v>
      </c>
      <c r="C123" s="86" t="s">
        <v>1388</v>
      </c>
      <c r="D123" s="73" t="s">
        <v>1462</v>
      </c>
      <c r="E123" s="73"/>
      <c r="F123" s="73" t="s">
        <v>1416</v>
      </c>
      <c r="G123" s="93">
        <v>44748</v>
      </c>
      <c r="H123" s="73" t="s">
        <v>1386</v>
      </c>
      <c r="I123" s="83">
        <v>1.8600000000000003</v>
      </c>
      <c r="J123" s="86" t="s">
        <v>306</v>
      </c>
      <c r="K123" s="86" t="s">
        <v>121</v>
      </c>
      <c r="L123" s="87">
        <v>7.5660000000000005E-2</v>
      </c>
      <c r="M123" s="87">
        <v>8.4800000000000028E-2</v>
      </c>
      <c r="N123" s="83">
        <v>1135084.9068720003</v>
      </c>
      <c r="O123" s="85">
        <v>100.5</v>
      </c>
      <c r="P123" s="83">
        <v>1140.7617768</v>
      </c>
      <c r="Q123" s="84">
        <f t="shared" si="1"/>
        <v>4.2103869855342153E-2</v>
      </c>
      <c r="R123" s="84">
        <f>P123/'סכום נכסי הקרן'!$C$42</f>
        <v>4.3824102867933779E-3</v>
      </c>
    </row>
    <row r="124" spans="2:18">
      <c r="B124" s="76" t="s">
        <v>1614</v>
      </c>
      <c r="C124" s="86" t="s">
        <v>1388</v>
      </c>
      <c r="D124" s="73">
        <v>7127</v>
      </c>
      <c r="E124" s="73"/>
      <c r="F124" s="73" t="s">
        <v>1416</v>
      </c>
      <c r="G124" s="93">
        <v>43631</v>
      </c>
      <c r="H124" s="73" t="s">
        <v>1386</v>
      </c>
      <c r="I124" s="83">
        <v>5.0000000000132632</v>
      </c>
      <c r="J124" s="86" t="s">
        <v>306</v>
      </c>
      <c r="K124" s="86" t="s">
        <v>121</v>
      </c>
      <c r="L124" s="87">
        <v>3.1E-2</v>
      </c>
      <c r="M124" s="87">
        <v>2.7400000000106103E-2</v>
      </c>
      <c r="N124" s="83">
        <v>67031.850654000009</v>
      </c>
      <c r="O124" s="85">
        <v>112.48</v>
      </c>
      <c r="P124" s="83">
        <v>75.397421930000007</v>
      </c>
      <c r="Q124" s="84">
        <f t="shared" si="1"/>
        <v>2.7828099651743526E-3</v>
      </c>
      <c r="R124" s="84">
        <f>P124/'סכום נכסי הקרן'!$C$42</f>
        <v>2.8965069147970126E-4</v>
      </c>
    </row>
    <row r="125" spans="2:18">
      <c r="B125" s="76" t="s">
        <v>1614</v>
      </c>
      <c r="C125" s="86" t="s">
        <v>1388</v>
      </c>
      <c r="D125" s="73">
        <v>7128</v>
      </c>
      <c r="E125" s="73"/>
      <c r="F125" s="73" t="s">
        <v>1416</v>
      </c>
      <c r="G125" s="93">
        <v>43634</v>
      </c>
      <c r="H125" s="73" t="s">
        <v>1386</v>
      </c>
      <c r="I125" s="83">
        <v>5.0199999999763607</v>
      </c>
      <c r="J125" s="86" t="s">
        <v>306</v>
      </c>
      <c r="K125" s="86" t="s">
        <v>121</v>
      </c>
      <c r="L125" s="87">
        <v>2.4900000000000002E-2</v>
      </c>
      <c r="M125" s="87">
        <v>2.749999999992014E-2</v>
      </c>
      <c r="N125" s="83">
        <v>28197.260115000005</v>
      </c>
      <c r="O125" s="85">
        <v>111.02</v>
      </c>
      <c r="P125" s="83">
        <v>31.304595887000001</v>
      </c>
      <c r="Q125" s="84">
        <f t="shared" si="1"/>
        <v>1.1554074285322138E-3</v>
      </c>
      <c r="R125" s="84">
        <f>P125/'סכום נכסי הקרן'!$C$42</f>
        <v>1.2026137781714152E-4</v>
      </c>
    </row>
    <row r="126" spans="2:18">
      <c r="B126" s="76" t="s">
        <v>1614</v>
      </c>
      <c r="C126" s="86" t="s">
        <v>1388</v>
      </c>
      <c r="D126" s="73">
        <v>7130</v>
      </c>
      <c r="E126" s="73"/>
      <c r="F126" s="73" t="s">
        <v>1416</v>
      </c>
      <c r="G126" s="93">
        <v>43634</v>
      </c>
      <c r="H126" s="73" t="s">
        <v>1386</v>
      </c>
      <c r="I126" s="83">
        <v>5.290000000094027</v>
      </c>
      <c r="J126" s="86" t="s">
        <v>306</v>
      </c>
      <c r="K126" s="86" t="s">
        <v>121</v>
      </c>
      <c r="L126" s="87">
        <v>3.6000000000000004E-2</v>
      </c>
      <c r="M126" s="87">
        <v>2.7700000000586505E-2</v>
      </c>
      <c r="N126" s="83">
        <v>18593.758007000004</v>
      </c>
      <c r="O126" s="85">
        <v>115.54</v>
      </c>
      <c r="P126" s="83">
        <v>21.483228162000003</v>
      </c>
      <c r="Q126" s="84">
        <f t="shared" si="1"/>
        <v>7.929149284286131E-4</v>
      </c>
      <c r="R126" s="84">
        <f>P126/'סכום נכסי הקרן'!$C$42</f>
        <v>8.2531096330013356E-5</v>
      </c>
    </row>
    <row r="127" spans="2:18">
      <c r="B127" s="76" t="s">
        <v>1606</v>
      </c>
      <c r="C127" s="86" t="s">
        <v>1387</v>
      </c>
      <c r="D127" s="73">
        <v>9922</v>
      </c>
      <c r="E127" s="73"/>
      <c r="F127" s="73" t="s">
        <v>380</v>
      </c>
      <c r="G127" s="93">
        <v>40489</v>
      </c>
      <c r="H127" s="73" t="s">
        <v>119</v>
      </c>
      <c r="I127" s="83">
        <v>1.8599999999750918</v>
      </c>
      <c r="J127" s="86" t="s">
        <v>306</v>
      </c>
      <c r="K127" s="86" t="s">
        <v>121</v>
      </c>
      <c r="L127" s="87">
        <v>5.7000000000000002E-2</v>
      </c>
      <c r="M127" s="87">
        <v>2.3499999999733127E-2</v>
      </c>
      <c r="N127" s="83">
        <v>18013.406252000004</v>
      </c>
      <c r="O127" s="85">
        <v>124.81</v>
      </c>
      <c r="P127" s="83">
        <v>22.482532496000005</v>
      </c>
      <c r="Q127" s="84">
        <f t="shared" si="1"/>
        <v>8.2979780834298105E-4</v>
      </c>
      <c r="R127" s="84">
        <f>P127/'סכום נכסי הקרן'!$C$42</f>
        <v>8.6370076283605031E-5</v>
      </c>
    </row>
    <row r="128" spans="2:18">
      <c r="B128" s="76" t="s">
        <v>1615</v>
      </c>
      <c r="C128" s="86" t="s">
        <v>1388</v>
      </c>
      <c r="D128" s="73" t="s">
        <v>1463</v>
      </c>
      <c r="E128" s="73"/>
      <c r="F128" s="73" t="s">
        <v>416</v>
      </c>
      <c r="G128" s="93">
        <v>43801</v>
      </c>
      <c r="H128" s="73" t="s">
        <v>303</v>
      </c>
      <c r="I128" s="83">
        <v>4.7100000000056061</v>
      </c>
      <c r="J128" s="86" t="s">
        <v>312</v>
      </c>
      <c r="K128" s="86" t="s">
        <v>122</v>
      </c>
      <c r="L128" s="87">
        <v>2.3629999999999998E-2</v>
      </c>
      <c r="M128" s="87">
        <v>5.9000000000059533E-2</v>
      </c>
      <c r="N128" s="83">
        <v>118053.45173300002</v>
      </c>
      <c r="O128" s="85">
        <v>84.99</v>
      </c>
      <c r="P128" s="83">
        <v>403.19070509400001</v>
      </c>
      <c r="Q128" s="84">
        <f t="shared" si="1"/>
        <v>1.488118669419413E-2</v>
      </c>
      <c r="R128" s="84">
        <f>P128/'סכום נכסי הקרן'!$C$42</f>
        <v>1.5489185643123144E-3</v>
      </c>
    </row>
    <row r="129" spans="2:18">
      <c r="B129" s="76" t="s">
        <v>1616</v>
      </c>
      <c r="C129" s="86" t="s">
        <v>1388</v>
      </c>
      <c r="D129" s="73">
        <v>9365</v>
      </c>
      <c r="E129" s="73"/>
      <c r="F129" s="73" t="s">
        <v>290</v>
      </c>
      <c r="G129" s="93">
        <v>44906</v>
      </c>
      <c r="H129" s="73" t="s">
        <v>1386</v>
      </c>
      <c r="I129" s="83">
        <v>2.1899999993084349</v>
      </c>
      <c r="J129" s="86" t="s">
        <v>306</v>
      </c>
      <c r="K129" s="86" t="s">
        <v>121</v>
      </c>
      <c r="L129" s="87">
        <v>7.6799999999999993E-2</v>
      </c>
      <c r="M129" s="87">
        <v>8.0699999960392177E-2</v>
      </c>
      <c r="N129" s="83">
        <v>795.77531599999998</v>
      </c>
      <c r="O129" s="85">
        <v>99.94</v>
      </c>
      <c r="P129" s="83">
        <v>0.79529784500000023</v>
      </c>
      <c r="Q129" s="84">
        <f t="shared" si="1"/>
        <v>2.9353295002611876E-5</v>
      </c>
      <c r="R129" s="84">
        <f>P129/'סכום נכסי הקרן'!$C$42</f>
        <v>3.0552579231480141E-6</v>
      </c>
    </row>
    <row r="130" spans="2:18">
      <c r="B130" s="76" t="s">
        <v>1616</v>
      </c>
      <c r="C130" s="86" t="s">
        <v>1388</v>
      </c>
      <c r="D130" s="73">
        <v>9509</v>
      </c>
      <c r="E130" s="73"/>
      <c r="F130" s="73" t="s">
        <v>290</v>
      </c>
      <c r="G130" s="93">
        <v>44991</v>
      </c>
      <c r="H130" s="73" t="s">
        <v>1386</v>
      </c>
      <c r="I130" s="83">
        <v>2.1900000000370623</v>
      </c>
      <c r="J130" s="86" t="s">
        <v>306</v>
      </c>
      <c r="K130" s="86" t="s">
        <v>121</v>
      </c>
      <c r="L130" s="87">
        <v>7.6799999999999993E-2</v>
      </c>
      <c r="M130" s="87">
        <v>7.6600000000902627E-2</v>
      </c>
      <c r="N130" s="83">
        <v>39355.66384400001</v>
      </c>
      <c r="O130" s="85">
        <v>100.78</v>
      </c>
      <c r="P130" s="83">
        <v>39.662642187000003</v>
      </c>
      <c r="Q130" s="84">
        <f t="shared" si="1"/>
        <v>1.4638908479603007E-3</v>
      </c>
      <c r="R130" s="84">
        <f>P130/'סכום נכסי הקרן'!$C$42</f>
        <v>1.5237008695128098E-4</v>
      </c>
    </row>
    <row r="131" spans="2:18">
      <c r="B131" s="76" t="s">
        <v>1616</v>
      </c>
      <c r="C131" s="86" t="s">
        <v>1388</v>
      </c>
      <c r="D131" s="73">
        <v>9316</v>
      </c>
      <c r="E131" s="73"/>
      <c r="F131" s="73" t="s">
        <v>290</v>
      </c>
      <c r="G131" s="93">
        <v>44885</v>
      </c>
      <c r="H131" s="73" t="s">
        <v>1386</v>
      </c>
      <c r="I131" s="83">
        <v>2.1900000000021596</v>
      </c>
      <c r="J131" s="86" t="s">
        <v>306</v>
      </c>
      <c r="K131" s="86" t="s">
        <v>121</v>
      </c>
      <c r="L131" s="87">
        <v>7.6799999999999993E-2</v>
      </c>
      <c r="M131" s="87">
        <v>8.4000000000052338E-2</v>
      </c>
      <c r="N131" s="83">
        <v>307883.77159400005</v>
      </c>
      <c r="O131" s="85">
        <v>99.28</v>
      </c>
      <c r="P131" s="83">
        <v>305.66704228600003</v>
      </c>
      <c r="Q131" s="84">
        <f t="shared" si="1"/>
        <v>1.1281729129791361E-2</v>
      </c>
      <c r="R131" s="84">
        <f>P131/'סכום נכסי הקרן'!$C$42</f>
        <v>1.1742665451199862E-3</v>
      </c>
    </row>
    <row r="132" spans="2:18">
      <c r="B132" s="76" t="s">
        <v>1617</v>
      </c>
      <c r="C132" s="86" t="s">
        <v>1388</v>
      </c>
      <c r="D132" s="73" t="s">
        <v>1464</v>
      </c>
      <c r="E132" s="73"/>
      <c r="F132" s="73" t="s">
        <v>422</v>
      </c>
      <c r="G132" s="93">
        <v>45015</v>
      </c>
      <c r="H132" s="73" t="s">
        <v>119</v>
      </c>
      <c r="I132" s="83">
        <v>5.2700000000078555</v>
      </c>
      <c r="J132" s="86" t="s">
        <v>312</v>
      </c>
      <c r="K132" s="86" t="s">
        <v>121</v>
      </c>
      <c r="L132" s="87">
        <v>4.4999999999999998E-2</v>
      </c>
      <c r="M132" s="87">
        <v>3.6000000000055772E-2</v>
      </c>
      <c r="N132" s="83">
        <v>202107.12349800003</v>
      </c>
      <c r="O132" s="85">
        <v>106.46</v>
      </c>
      <c r="P132" s="83">
        <v>215.16323035300002</v>
      </c>
      <c r="Q132" s="84">
        <f t="shared" si="1"/>
        <v>7.941364124111944E-3</v>
      </c>
      <c r="R132" s="84">
        <f>P132/'סכום נכסי הקרן'!$C$42</f>
        <v>8.2658235331459294E-4</v>
      </c>
    </row>
    <row r="133" spans="2:18">
      <c r="B133" s="76" t="s">
        <v>1618</v>
      </c>
      <c r="C133" s="86" t="s">
        <v>1388</v>
      </c>
      <c r="D133" s="73" t="s">
        <v>1465</v>
      </c>
      <c r="E133" s="73"/>
      <c r="F133" s="73" t="s">
        <v>422</v>
      </c>
      <c r="G133" s="93">
        <v>44074</v>
      </c>
      <c r="H133" s="73" t="s">
        <v>119</v>
      </c>
      <c r="I133" s="83">
        <v>8.9399999999455861</v>
      </c>
      <c r="J133" s="86" t="s">
        <v>478</v>
      </c>
      <c r="K133" s="86" t="s">
        <v>121</v>
      </c>
      <c r="L133" s="87">
        <v>2.35E-2</v>
      </c>
      <c r="M133" s="87">
        <v>3.7799999999713479E-2</v>
      </c>
      <c r="N133" s="83">
        <v>78043.29302100002</v>
      </c>
      <c r="O133" s="85">
        <v>97.49</v>
      </c>
      <c r="P133" s="83">
        <v>76.084404731000021</v>
      </c>
      <c r="Q133" s="84">
        <f t="shared" si="1"/>
        <v>2.8081655083161475E-3</v>
      </c>
      <c r="R133" s="84">
        <f>P133/'סכום נכסי הקרן'!$C$42</f>
        <v>2.9228984064754755E-4</v>
      </c>
    </row>
    <row r="134" spans="2:18">
      <c r="B134" s="76" t="s">
        <v>1618</v>
      </c>
      <c r="C134" s="86" t="s">
        <v>1388</v>
      </c>
      <c r="D134" s="73" t="s">
        <v>1466</v>
      </c>
      <c r="E134" s="73"/>
      <c r="F134" s="73" t="s">
        <v>422</v>
      </c>
      <c r="G134" s="93">
        <v>44189</v>
      </c>
      <c r="H134" s="73" t="s">
        <v>119</v>
      </c>
      <c r="I134" s="83">
        <v>8.8400000001358237</v>
      </c>
      <c r="J134" s="86" t="s">
        <v>478</v>
      </c>
      <c r="K134" s="86" t="s">
        <v>121</v>
      </c>
      <c r="L134" s="87">
        <v>2.4700000000000003E-2</v>
      </c>
      <c r="M134" s="87">
        <v>4.0300000001071722E-2</v>
      </c>
      <c r="N134" s="83">
        <v>9760.7089130000022</v>
      </c>
      <c r="O134" s="85">
        <v>96.55</v>
      </c>
      <c r="P134" s="83">
        <v>9.4239639330000031</v>
      </c>
      <c r="Q134" s="84">
        <f t="shared" si="1"/>
        <v>3.4782490001506724E-4</v>
      </c>
      <c r="R134" s="84">
        <f>P134/'סכום נכסי הקרן'!$C$42</f>
        <v>3.6203594231742662E-5</v>
      </c>
    </row>
    <row r="135" spans="2:18">
      <c r="B135" s="76" t="s">
        <v>1618</v>
      </c>
      <c r="C135" s="86" t="s">
        <v>1388</v>
      </c>
      <c r="D135" s="73" t="s">
        <v>1467</v>
      </c>
      <c r="E135" s="73"/>
      <c r="F135" s="73" t="s">
        <v>422</v>
      </c>
      <c r="G135" s="93">
        <v>44322</v>
      </c>
      <c r="H135" s="73" t="s">
        <v>119</v>
      </c>
      <c r="I135" s="83">
        <v>8.7100000000943574</v>
      </c>
      <c r="J135" s="86" t="s">
        <v>478</v>
      </c>
      <c r="K135" s="86" t="s">
        <v>121</v>
      </c>
      <c r="L135" s="87">
        <v>2.5600000000000001E-2</v>
      </c>
      <c r="M135" s="87">
        <v>4.4100000000444457E-2</v>
      </c>
      <c r="N135" s="83">
        <v>44922.330488000007</v>
      </c>
      <c r="O135" s="85">
        <v>93.66</v>
      </c>
      <c r="P135" s="83">
        <v>42.074253193000004</v>
      </c>
      <c r="Q135" s="84">
        <f t="shared" si="1"/>
        <v>1.5528999276852226E-3</v>
      </c>
      <c r="R135" s="84">
        <f>P135/'סכום נכסי הקרן'!$C$42</f>
        <v>1.6163465830647239E-4</v>
      </c>
    </row>
    <row r="136" spans="2:18">
      <c r="B136" s="76" t="s">
        <v>1618</v>
      </c>
      <c r="C136" s="86" t="s">
        <v>1388</v>
      </c>
      <c r="D136" s="73" t="s">
        <v>1468</v>
      </c>
      <c r="E136" s="73"/>
      <c r="F136" s="73" t="s">
        <v>422</v>
      </c>
      <c r="G136" s="93">
        <v>44418</v>
      </c>
      <c r="H136" s="73" t="s">
        <v>119</v>
      </c>
      <c r="I136" s="83">
        <v>8.8299999999661996</v>
      </c>
      <c r="J136" s="86" t="s">
        <v>478</v>
      </c>
      <c r="K136" s="86" t="s">
        <v>121</v>
      </c>
      <c r="L136" s="87">
        <v>2.2700000000000001E-2</v>
      </c>
      <c r="M136" s="87">
        <v>4.2199999999936774E-2</v>
      </c>
      <c r="N136" s="83">
        <v>44800.948874000002</v>
      </c>
      <c r="O136" s="85">
        <v>91.79</v>
      </c>
      <c r="P136" s="83">
        <v>41.122790833000003</v>
      </c>
      <c r="Q136" s="84">
        <f t="shared" si="1"/>
        <v>1.5177828259446021E-3</v>
      </c>
      <c r="R136" s="84">
        <f>P136/'סכום נכסי הקרן'!$C$42</f>
        <v>1.5797947059001743E-4</v>
      </c>
    </row>
    <row r="137" spans="2:18">
      <c r="B137" s="76" t="s">
        <v>1618</v>
      </c>
      <c r="C137" s="86" t="s">
        <v>1388</v>
      </c>
      <c r="D137" s="73" t="s">
        <v>1469</v>
      </c>
      <c r="E137" s="73"/>
      <c r="F137" s="73" t="s">
        <v>422</v>
      </c>
      <c r="G137" s="93">
        <v>44530</v>
      </c>
      <c r="H137" s="73" t="s">
        <v>119</v>
      </c>
      <c r="I137" s="83">
        <v>8.8900000000095947</v>
      </c>
      <c r="J137" s="86" t="s">
        <v>478</v>
      </c>
      <c r="K137" s="86" t="s">
        <v>121</v>
      </c>
      <c r="L137" s="87">
        <v>1.7899999999999999E-2</v>
      </c>
      <c r="M137" s="87">
        <v>4.4900000000095946E-2</v>
      </c>
      <c r="N137" s="83">
        <v>36960.960817000007</v>
      </c>
      <c r="O137" s="85">
        <v>84.61</v>
      </c>
      <c r="P137" s="83">
        <v>31.272670130000002</v>
      </c>
      <c r="Q137" s="84">
        <f t="shared" si="1"/>
        <v>1.1542290949439935E-3</v>
      </c>
      <c r="R137" s="84">
        <f>P137/'סכום נכסי הקרן'!$C$42</f>
        <v>1.201387301542062E-4</v>
      </c>
    </row>
    <row r="138" spans="2:18">
      <c r="B138" s="76" t="s">
        <v>1618</v>
      </c>
      <c r="C138" s="86" t="s">
        <v>1388</v>
      </c>
      <c r="D138" s="73" t="s">
        <v>1470</v>
      </c>
      <c r="E138" s="73"/>
      <c r="F138" s="73" t="s">
        <v>422</v>
      </c>
      <c r="G138" s="93">
        <v>44612</v>
      </c>
      <c r="H138" s="73" t="s">
        <v>119</v>
      </c>
      <c r="I138" s="83">
        <v>8.7099999999023545</v>
      </c>
      <c r="J138" s="86" t="s">
        <v>478</v>
      </c>
      <c r="K138" s="86" t="s">
        <v>121</v>
      </c>
      <c r="L138" s="87">
        <v>2.3599999999999999E-2</v>
      </c>
      <c r="M138" s="87">
        <v>4.5999999999373396E-2</v>
      </c>
      <c r="N138" s="83">
        <v>43283.436995999997</v>
      </c>
      <c r="O138" s="85">
        <v>88.49</v>
      </c>
      <c r="P138" s="83">
        <v>38.301514594000011</v>
      </c>
      <c r="Q138" s="84">
        <f t="shared" si="1"/>
        <v>1.4136535940500706E-3</v>
      </c>
      <c r="R138" s="84">
        <f>P138/'סכום נכסי הקרן'!$C$42</f>
        <v>1.4714110778445247E-4</v>
      </c>
    </row>
    <row r="139" spans="2:18">
      <c r="B139" s="76" t="s">
        <v>1618</v>
      </c>
      <c r="C139" s="86" t="s">
        <v>1388</v>
      </c>
      <c r="D139" s="73" t="s">
        <v>1471</v>
      </c>
      <c r="E139" s="73"/>
      <c r="F139" s="73" t="s">
        <v>422</v>
      </c>
      <c r="G139" s="93">
        <v>44662</v>
      </c>
      <c r="H139" s="73" t="s">
        <v>119</v>
      </c>
      <c r="I139" s="83">
        <v>8.7599999999322176</v>
      </c>
      <c r="J139" s="86" t="s">
        <v>478</v>
      </c>
      <c r="K139" s="86" t="s">
        <v>121</v>
      </c>
      <c r="L139" s="87">
        <v>2.4E-2</v>
      </c>
      <c r="M139" s="87">
        <v>4.3899999999717575E-2</v>
      </c>
      <c r="N139" s="83">
        <v>49291.503391000006</v>
      </c>
      <c r="O139" s="85">
        <v>89.79</v>
      </c>
      <c r="P139" s="83">
        <v>44.258837075000002</v>
      </c>
      <c r="Q139" s="84">
        <f t="shared" ref="Q139:Q202" si="2">IFERROR(P139/$P$10,0)</f>
        <v>1.6335297641036741E-3</v>
      </c>
      <c r="R139" s="84">
        <f>P139/'סכום נכסי הקרן'!$C$42</f>
        <v>1.7002707035212799E-4</v>
      </c>
    </row>
    <row r="140" spans="2:18">
      <c r="B140" s="76" t="s">
        <v>1619</v>
      </c>
      <c r="C140" s="86" t="s">
        <v>1387</v>
      </c>
      <c r="D140" s="73">
        <v>7490</v>
      </c>
      <c r="E140" s="73"/>
      <c r="F140" s="73" t="s">
        <v>290</v>
      </c>
      <c r="G140" s="93">
        <v>43899</v>
      </c>
      <c r="H140" s="73" t="s">
        <v>1386</v>
      </c>
      <c r="I140" s="83">
        <v>3.2399999999956512</v>
      </c>
      <c r="J140" s="86" t="s">
        <v>117</v>
      </c>
      <c r="K140" s="86" t="s">
        <v>121</v>
      </c>
      <c r="L140" s="87">
        <v>2.3889999999999998E-2</v>
      </c>
      <c r="M140" s="87">
        <v>5.1099999999885348E-2</v>
      </c>
      <c r="N140" s="83">
        <v>110234.11018900001</v>
      </c>
      <c r="O140" s="85">
        <v>91.78</v>
      </c>
      <c r="P140" s="83">
        <v>101.172861056</v>
      </c>
      <c r="Q140" s="84">
        <f t="shared" si="2"/>
        <v>3.7341442020819627E-3</v>
      </c>
      <c r="R140" s="84">
        <f>P140/'סכום נכסי הקרן'!$C$42</f>
        <v>3.8867097062094649E-4</v>
      </c>
    </row>
    <row r="141" spans="2:18">
      <c r="B141" s="76" t="s">
        <v>1619</v>
      </c>
      <c r="C141" s="86" t="s">
        <v>1387</v>
      </c>
      <c r="D141" s="73">
        <v>7491</v>
      </c>
      <c r="E141" s="73"/>
      <c r="F141" s="73" t="s">
        <v>290</v>
      </c>
      <c r="G141" s="93">
        <v>43899</v>
      </c>
      <c r="H141" s="73" t="s">
        <v>1386</v>
      </c>
      <c r="I141" s="83">
        <v>3.3799999999968287</v>
      </c>
      <c r="J141" s="86" t="s">
        <v>117</v>
      </c>
      <c r="K141" s="86" t="s">
        <v>121</v>
      </c>
      <c r="L141" s="87">
        <v>1.2969999999999999E-2</v>
      </c>
      <c r="M141" s="87">
        <v>2.2299999999994716E-2</v>
      </c>
      <c r="N141" s="83">
        <v>70831.11009100001</v>
      </c>
      <c r="O141" s="85">
        <v>106.87</v>
      </c>
      <c r="P141" s="83">
        <v>75.697212448000016</v>
      </c>
      <c r="Q141" s="84">
        <f t="shared" si="2"/>
        <v>2.7938748002787907E-3</v>
      </c>
      <c r="R141" s="84">
        <f>P141/'סכום נכסי הקרן'!$C$42</f>
        <v>2.9080238246083823E-4</v>
      </c>
    </row>
    <row r="142" spans="2:18">
      <c r="B142" s="76" t="s">
        <v>1620</v>
      </c>
      <c r="C142" s="86" t="s">
        <v>1388</v>
      </c>
      <c r="D142" s="73" t="s">
        <v>1472</v>
      </c>
      <c r="E142" s="73"/>
      <c r="F142" s="73" t="s">
        <v>422</v>
      </c>
      <c r="G142" s="93">
        <v>43924</v>
      </c>
      <c r="H142" s="73" t="s">
        <v>119</v>
      </c>
      <c r="I142" s="83">
        <v>8.0699999997813592</v>
      </c>
      <c r="J142" s="86" t="s">
        <v>478</v>
      </c>
      <c r="K142" s="86" t="s">
        <v>121</v>
      </c>
      <c r="L142" s="87">
        <v>3.1400000000000004E-2</v>
      </c>
      <c r="M142" s="87">
        <v>2.9099999999013974E-2</v>
      </c>
      <c r="N142" s="83">
        <v>10622.974072000003</v>
      </c>
      <c r="O142" s="85">
        <v>109.79</v>
      </c>
      <c r="P142" s="83">
        <v>11.662962965000002</v>
      </c>
      <c r="Q142" s="84">
        <f t="shared" si="2"/>
        <v>4.3046312104137767E-4</v>
      </c>
      <c r="R142" s="84">
        <f>P142/'סכום נכסי הקרן'!$C$42</f>
        <v>4.4805050372289262E-5</v>
      </c>
    </row>
    <row r="143" spans="2:18">
      <c r="B143" s="76" t="s">
        <v>1620</v>
      </c>
      <c r="C143" s="86" t="s">
        <v>1388</v>
      </c>
      <c r="D143" s="73" t="s">
        <v>1473</v>
      </c>
      <c r="E143" s="73"/>
      <c r="F143" s="73" t="s">
        <v>422</v>
      </c>
      <c r="G143" s="93">
        <v>44015</v>
      </c>
      <c r="H143" s="73" t="s">
        <v>119</v>
      </c>
      <c r="I143" s="83">
        <v>7.7899999999090035</v>
      </c>
      <c r="J143" s="86" t="s">
        <v>478</v>
      </c>
      <c r="K143" s="86" t="s">
        <v>121</v>
      </c>
      <c r="L143" s="87">
        <v>3.1E-2</v>
      </c>
      <c r="M143" s="87">
        <v>4.0599999999772506E-2</v>
      </c>
      <c r="N143" s="83">
        <v>8757.3765870000007</v>
      </c>
      <c r="O143" s="85">
        <v>100.39</v>
      </c>
      <c r="P143" s="83">
        <v>8.7915298200000009</v>
      </c>
      <c r="Q143" s="84">
        <f t="shared" si="2"/>
        <v>3.244826701758751E-4</v>
      </c>
      <c r="R143" s="84">
        <f>P143/'סכום נכסי הקרן'!$C$42</f>
        <v>3.3774002165373687E-5</v>
      </c>
    </row>
    <row r="144" spans="2:18">
      <c r="B144" s="76" t="s">
        <v>1620</v>
      </c>
      <c r="C144" s="86" t="s">
        <v>1388</v>
      </c>
      <c r="D144" s="73" t="s">
        <v>1474</v>
      </c>
      <c r="E144" s="73"/>
      <c r="F144" s="73" t="s">
        <v>422</v>
      </c>
      <c r="G144" s="93">
        <v>44108</v>
      </c>
      <c r="H144" s="73" t="s">
        <v>119</v>
      </c>
      <c r="I144" s="83">
        <v>7.690000000119654</v>
      </c>
      <c r="J144" s="86" t="s">
        <v>478</v>
      </c>
      <c r="K144" s="86" t="s">
        <v>121</v>
      </c>
      <c r="L144" s="87">
        <v>3.1E-2</v>
      </c>
      <c r="M144" s="87">
        <v>4.5000000001087767E-2</v>
      </c>
      <c r="N144" s="83">
        <v>14204.506427000002</v>
      </c>
      <c r="O144" s="85">
        <v>97.08</v>
      </c>
      <c r="P144" s="83">
        <v>13.789734615</v>
      </c>
      <c r="Q144" s="84">
        <f t="shared" si="2"/>
        <v>5.0895919146093426E-4</v>
      </c>
      <c r="R144" s="84">
        <f>P144/'סכום נכסי הקרן'!$C$42</f>
        <v>5.2975367914629725E-5</v>
      </c>
    </row>
    <row r="145" spans="2:18">
      <c r="B145" s="76" t="s">
        <v>1620</v>
      </c>
      <c r="C145" s="86" t="s">
        <v>1388</v>
      </c>
      <c r="D145" s="73" t="s">
        <v>1475</v>
      </c>
      <c r="E145" s="73"/>
      <c r="F145" s="73" t="s">
        <v>422</v>
      </c>
      <c r="G145" s="93">
        <v>44200</v>
      </c>
      <c r="H145" s="73" t="s">
        <v>119</v>
      </c>
      <c r="I145" s="83">
        <v>7.5899999999511474</v>
      </c>
      <c r="J145" s="86" t="s">
        <v>478</v>
      </c>
      <c r="K145" s="86" t="s">
        <v>121</v>
      </c>
      <c r="L145" s="87">
        <v>3.1E-2</v>
      </c>
      <c r="M145" s="87">
        <v>4.8800000000172414E-2</v>
      </c>
      <c r="N145" s="83">
        <v>7369.4890800000021</v>
      </c>
      <c r="O145" s="85">
        <v>94.44</v>
      </c>
      <c r="P145" s="83">
        <v>6.9597453260000011</v>
      </c>
      <c r="Q145" s="84">
        <f t="shared" si="2"/>
        <v>2.5687414970567048E-4</v>
      </c>
      <c r="R145" s="84">
        <f>P145/'סכום נכסי הקרן'!$C$42</f>
        <v>2.6736922756723746E-5</v>
      </c>
    </row>
    <row r="146" spans="2:18">
      <c r="B146" s="76" t="s">
        <v>1620</v>
      </c>
      <c r="C146" s="86" t="s">
        <v>1388</v>
      </c>
      <c r="D146" s="73" t="s">
        <v>1476</v>
      </c>
      <c r="E146" s="73"/>
      <c r="F146" s="73" t="s">
        <v>422</v>
      </c>
      <c r="G146" s="93">
        <v>44290</v>
      </c>
      <c r="H146" s="73" t="s">
        <v>119</v>
      </c>
      <c r="I146" s="83">
        <v>7.5400000000167742</v>
      </c>
      <c r="J146" s="86" t="s">
        <v>478</v>
      </c>
      <c r="K146" s="86" t="s">
        <v>121</v>
      </c>
      <c r="L146" s="87">
        <v>3.1E-2</v>
      </c>
      <c r="M146" s="87">
        <v>5.1299999999687325E-2</v>
      </c>
      <c r="N146" s="83">
        <v>14154.929730000002</v>
      </c>
      <c r="O146" s="85">
        <v>92.64</v>
      </c>
      <c r="P146" s="83">
        <v>13.113127257000004</v>
      </c>
      <c r="Q146" s="84">
        <f t="shared" si="2"/>
        <v>4.8398659093752688E-4</v>
      </c>
      <c r="R146" s="84">
        <f>P146/'סכום נכסי הקרן'!$C$42</f>
        <v>5.0376077592914177E-5</v>
      </c>
    </row>
    <row r="147" spans="2:18">
      <c r="B147" s="76" t="s">
        <v>1620</v>
      </c>
      <c r="C147" s="86" t="s">
        <v>1388</v>
      </c>
      <c r="D147" s="73" t="s">
        <v>1477</v>
      </c>
      <c r="E147" s="73"/>
      <c r="F147" s="73" t="s">
        <v>422</v>
      </c>
      <c r="G147" s="93">
        <v>44496</v>
      </c>
      <c r="H147" s="73" t="s">
        <v>119</v>
      </c>
      <c r="I147" s="83">
        <v>7.0500000000523126</v>
      </c>
      <c r="J147" s="86" t="s">
        <v>478</v>
      </c>
      <c r="K147" s="86" t="s">
        <v>121</v>
      </c>
      <c r="L147" s="87">
        <v>3.1E-2</v>
      </c>
      <c r="M147" s="87">
        <v>7.2400000000096568E-2</v>
      </c>
      <c r="N147" s="83">
        <v>15856.549310000004</v>
      </c>
      <c r="O147" s="85">
        <v>78.36</v>
      </c>
      <c r="P147" s="83">
        <v>12.425191687000002</v>
      </c>
      <c r="Q147" s="84">
        <f t="shared" si="2"/>
        <v>4.5859588246779628E-4</v>
      </c>
      <c r="R147" s="84">
        <f>P147/'סכום נכסי הקרן'!$C$42</f>
        <v>4.7733268217694696E-5</v>
      </c>
    </row>
    <row r="148" spans="2:18">
      <c r="B148" s="76" t="s">
        <v>1620</v>
      </c>
      <c r="C148" s="86" t="s">
        <v>1388</v>
      </c>
      <c r="D148" s="73" t="s">
        <v>1478</v>
      </c>
      <c r="E148" s="73"/>
      <c r="F148" s="73" t="s">
        <v>422</v>
      </c>
      <c r="G148" s="93">
        <v>44615</v>
      </c>
      <c r="H148" s="73" t="s">
        <v>119</v>
      </c>
      <c r="I148" s="83">
        <v>7.2899999999609051</v>
      </c>
      <c r="J148" s="86" t="s">
        <v>478</v>
      </c>
      <c r="K148" s="86" t="s">
        <v>121</v>
      </c>
      <c r="L148" s="87">
        <v>3.1E-2</v>
      </c>
      <c r="M148" s="87">
        <v>6.1799999999714549E-2</v>
      </c>
      <c r="N148" s="83">
        <v>19248.403805000005</v>
      </c>
      <c r="O148" s="85">
        <v>83.72</v>
      </c>
      <c r="P148" s="83">
        <v>16.114763747000001</v>
      </c>
      <c r="Q148" s="84">
        <f t="shared" si="2"/>
        <v>5.9477265924577736E-4</v>
      </c>
      <c r="R148" s="84">
        <f>P148/'סכום נכסי הקרן'!$C$42</f>
        <v>6.1907321800526332E-5</v>
      </c>
    </row>
    <row r="149" spans="2:18">
      <c r="B149" s="76" t="s">
        <v>1620</v>
      </c>
      <c r="C149" s="86" t="s">
        <v>1388</v>
      </c>
      <c r="D149" s="73" t="s">
        <v>1479</v>
      </c>
      <c r="E149" s="73"/>
      <c r="F149" s="73" t="s">
        <v>422</v>
      </c>
      <c r="G149" s="93">
        <v>44753</v>
      </c>
      <c r="H149" s="73" t="s">
        <v>119</v>
      </c>
      <c r="I149" s="83">
        <v>7.8000000000144531</v>
      </c>
      <c r="J149" s="86" t="s">
        <v>478</v>
      </c>
      <c r="K149" s="86" t="s">
        <v>121</v>
      </c>
      <c r="L149" s="87">
        <v>3.2599999999999997E-2</v>
      </c>
      <c r="M149" s="87">
        <v>3.8999999999891594E-2</v>
      </c>
      <c r="N149" s="83">
        <v>28414.310991999999</v>
      </c>
      <c r="O149" s="85">
        <v>97.4</v>
      </c>
      <c r="P149" s="83">
        <v>27.675539337000007</v>
      </c>
      <c r="Q149" s="84">
        <f t="shared" si="2"/>
        <v>1.0214641918404172E-3</v>
      </c>
      <c r="R149" s="84">
        <f>P149/'סכום נכסי הקרן'!$C$42</f>
        <v>1.063198037922054E-4</v>
      </c>
    </row>
    <row r="150" spans="2:18">
      <c r="B150" s="76" t="s">
        <v>1620</v>
      </c>
      <c r="C150" s="86" t="s">
        <v>1388</v>
      </c>
      <c r="D150" s="73" t="s">
        <v>1480</v>
      </c>
      <c r="E150" s="73"/>
      <c r="F150" s="73" t="s">
        <v>422</v>
      </c>
      <c r="G150" s="93">
        <v>44959</v>
      </c>
      <c r="H150" s="73" t="s">
        <v>119</v>
      </c>
      <c r="I150" s="83">
        <v>7.6499999999107473</v>
      </c>
      <c r="J150" s="86" t="s">
        <v>478</v>
      </c>
      <c r="K150" s="86" t="s">
        <v>121</v>
      </c>
      <c r="L150" s="87">
        <v>3.8100000000000002E-2</v>
      </c>
      <c r="M150" s="87">
        <v>4.119999999943473E-2</v>
      </c>
      <c r="N150" s="83">
        <v>13748.859854000002</v>
      </c>
      <c r="O150" s="85">
        <v>97.79</v>
      </c>
      <c r="P150" s="83">
        <v>13.445010248000003</v>
      </c>
      <c r="Q150" s="84">
        <f t="shared" si="2"/>
        <v>4.9623591287699745E-4</v>
      </c>
      <c r="R150" s="84">
        <f>P150/'סכום נכסי הקרן'!$C$42</f>
        <v>5.165105670191806E-5</v>
      </c>
    </row>
    <row r="151" spans="2:18">
      <c r="B151" s="76" t="s">
        <v>1620</v>
      </c>
      <c r="C151" s="86" t="s">
        <v>1388</v>
      </c>
      <c r="D151" s="73" t="s">
        <v>1481</v>
      </c>
      <c r="E151" s="73"/>
      <c r="F151" s="73" t="s">
        <v>422</v>
      </c>
      <c r="G151" s="93">
        <v>43011</v>
      </c>
      <c r="H151" s="73" t="s">
        <v>119</v>
      </c>
      <c r="I151" s="83">
        <v>7.790000000266863</v>
      </c>
      <c r="J151" s="86" t="s">
        <v>478</v>
      </c>
      <c r="K151" s="86" t="s">
        <v>121</v>
      </c>
      <c r="L151" s="87">
        <v>3.9E-2</v>
      </c>
      <c r="M151" s="87">
        <v>3.4900000001552474E-2</v>
      </c>
      <c r="N151" s="83">
        <v>8743.9133430000002</v>
      </c>
      <c r="O151" s="85">
        <v>112.71</v>
      </c>
      <c r="P151" s="83">
        <v>9.8552649030000019</v>
      </c>
      <c r="Q151" s="84">
        <f t="shared" si="2"/>
        <v>3.6374359599408457E-4</v>
      </c>
      <c r="R151" s="84">
        <f>P151/'סכום נכסי הקרן'!$C$42</f>
        <v>3.786050266439901E-5</v>
      </c>
    </row>
    <row r="152" spans="2:18">
      <c r="B152" s="76" t="s">
        <v>1620</v>
      </c>
      <c r="C152" s="86" t="s">
        <v>1388</v>
      </c>
      <c r="D152" s="73" t="s">
        <v>1482</v>
      </c>
      <c r="E152" s="73"/>
      <c r="F152" s="73" t="s">
        <v>422</v>
      </c>
      <c r="G152" s="93">
        <v>43104</v>
      </c>
      <c r="H152" s="73" t="s">
        <v>119</v>
      </c>
      <c r="I152" s="83">
        <v>7.600000000171323</v>
      </c>
      <c r="J152" s="86" t="s">
        <v>478</v>
      </c>
      <c r="K152" s="86" t="s">
        <v>121</v>
      </c>
      <c r="L152" s="87">
        <v>3.8199999999999998E-2</v>
      </c>
      <c r="M152" s="87">
        <v>4.3200000001076884E-2</v>
      </c>
      <c r="N152" s="83">
        <v>15536.984831000003</v>
      </c>
      <c r="O152" s="85">
        <v>105.19</v>
      </c>
      <c r="P152" s="83">
        <v>16.343355207000002</v>
      </c>
      <c r="Q152" s="84">
        <f t="shared" si="2"/>
        <v>6.0320963993501552E-4</v>
      </c>
      <c r="R152" s="84">
        <f>P152/'סכום נכסי הקרן'!$C$42</f>
        <v>6.2785490745305723E-5</v>
      </c>
    </row>
    <row r="153" spans="2:18">
      <c r="B153" s="76" t="s">
        <v>1620</v>
      </c>
      <c r="C153" s="86" t="s">
        <v>1388</v>
      </c>
      <c r="D153" s="73" t="s">
        <v>1483</v>
      </c>
      <c r="E153" s="73"/>
      <c r="F153" s="73" t="s">
        <v>422</v>
      </c>
      <c r="G153" s="93">
        <v>43194</v>
      </c>
      <c r="H153" s="73" t="s">
        <v>119</v>
      </c>
      <c r="I153" s="83">
        <v>7.7899999999489804</v>
      </c>
      <c r="J153" s="86" t="s">
        <v>478</v>
      </c>
      <c r="K153" s="86" t="s">
        <v>121</v>
      </c>
      <c r="L153" s="87">
        <v>3.7900000000000003E-2</v>
      </c>
      <c r="M153" s="87">
        <v>3.5499999999418205E-2</v>
      </c>
      <c r="N153" s="83">
        <v>10024.423295000002</v>
      </c>
      <c r="O153" s="85">
        <v>111.45</v>
      </c>
      <c r="P153" s="83">
        <v>11.172220183000002</v>
      </c>
      <c r="Q153" s="84">
        <f t="shared" si="2"/>
        <v>4.1235051361887369E-4</v>
      </c>
      <c r="R153" s="84">
        <f>P153/'סכום נכסי הקרן'!$C$42</f>
        <v>4.2919787156301045E-5</v>
      </c>
    </row>
    <row r="154" spans="2:18">
      <c r="B154" s="76" t="s">
        <v>1620</v>
      </c>
      <c r="C154" s="86" t="s">
        <v>1388</v>
      </c>
      <c r="D154" s="73" t="s">
        <v>1484</v>
      </c>
      <c r="E154" s="73"/>
      <c r="F154" s="73" t="s">
        <v>422</v>
      </c>
      <c r="G154" s="93">
        <v>43285</v>
      </c>
      <c r="H154" s="73" t="s">
        <v>119</v>
      </c>
      <c r="I154" s="83">
        <v>7.7500000000333902</v>
      </c>
      <c r="J154" s="86" t="s">
        <v>478</v>
      </c>
      <c r="K154" s="86" t="s">
        <v>121</v>
      </c>
      <c r="L154" s="87">
        <v>4.0099999999999997E-2</v>
      </c>
      <c r="M154" s="87">
        <v>3.5600000000320549E-2</v>
      </c>
      <c r="N154" s="83">
        <v>13373.259983000002</v>
      </c>
      <c r="O154" s="85">
        <v>111.97</v>
      </c>
      <c r="P154" s="83">
        <v>14.974038242000004</v>
      </c>
      <c r="Q154" s="84">
        <f t="shared" si="2"/>
        <v>5.5267012813019472E-4</v>
      </c>
      <c r="R154" s="84">
        <f>P154/'סכום נכסי הקרן'!$C$42</f>
        <v>5.7525050857382693E-5</v>
      </c>
    </row>
    <row r="155" spans="2:18">
      <c r="B155" s="76" t="s">
        <v>1620</v>
      </c>
      <c r="C155" s="86" t="s">
        <v>1388</v>
      </c>
      <c r="D155" s="73" t="s">
        <v>1485</v>
      </c>
      <c r="E155" s="73"/>
      <c r="F155" s="73" t="s">
        <v>422</v>
      </c>
      <c r="G155" s="93">
        <v>43377</v>
      </c>
      <c r="H155" s="73" t="s">
        <v>119</v>
      </c>
      <c r="I155" s="83">
        <v>7.7200000000503062</v>
      </c>
      <c r="J155" s="86" t="s">
        <v>478</v>
      </c>
      <c r="K155" s="86" t="s">
        <v>121</v>
      </c>
      <c r="L155" s="87">
        <v>3.9699999999999999E-2</v>
      </c>
      <c r="M155" s="87">
        <v>3.7200000000163158E-2</v>
      </c>
      <c r="N155" s="83">
        <v>26737.468508000005</v>
      </c>
      <c r="O155" s="85">
        <v>110.03</v>
      </c>
      <c r="P155" s="83">
        <v>29.419237716000008</v>
      </c>
      <c r="Q155" s="84">
        <f t="shared" si="2"/>
        <v>1.0858215810074445E-3</v>
      </c>
      <c r="R155" s="84">
        <f>P155/'סכום נכסי הקרן'!$C$42</f>
        <v>1.1301848696042158E-4</v>
      </c>
    </row>
    <row r="156" spans="2:18">
      <c r="B156" s="76" t="s">
        <v>1620</v>
      </c>
      <c r="C156" s="86" t="s">
        <v>1388</v>
      </c>
      <c r="D156" s="73" t="s">
        <v>1486</v>
      </c>
      <c r="E156" s="73"/>
      <c r="F156" s="73" t="s">
        <v>422</v>
      </c>
      <c r="G156" s="93">
        <v>43469</v>
      </c>
      <c r="H156" s="73" t="s">
        <v>119</v>
      </c>
      <c r="I156" s="83">
        <v>7.81000000004975</v>
      </c>
      <c r="J156" s="86" t="s">
        <v>478</v>
      </c>
      <c r="K156" s="86" t="s">
        <v>121</v>
      </c>
      <c r="L156" s="87">
        <v>4.1700000000000001E-2</v>
      </c>
      <c r="M156" s="87">
        <v>3.2100000000314932E-2</v>
      </c>
      <c r="N156" s="83">
        <v>18887.517752000003</v>
      </c>
      <c r="O156" s="85">
        <v>116</v>
      </c>
      <c r="P156" s="83">
        <v>21.909519511000003</v>
      </c>
      <c r="Q156" s="84">
        <f t="shared" si="2"/>
        <v>8.0864872653070444E-4</v>
      </c>
      <c r="R156" s="84">
        <f>P156/'סכום נכסי הקרן'!$C$42</f>
        <v>8.4168759539828423E-5</v>
      </c>
    </row>
    <row r="157" spans="2:18">
      <c r="B157" s="76" t="s">
        <v>1620</v>
      </c>
      <c r="C157" s="86" t="s">
        <v>1388</v>
      </c>
      <c r="D157" s="73" t="s">
        <v>1487</v>
      </c>
      <c r="E157" s="73"/>
      <c r="F157" s="73" t="s">
        <v>422</v>
      </c>
      <c r="G157" s="93">
        <v>43559</v>
      </c>
      <c r="H157" s="73" t="s">
        <v>119</v>
      </c>
      <c r="I157" s="83">
        <v>7.8099999999387659</v>
      </c>
      <c r="J157" s="86" t="s">
        <v>478</v>
      </c>
      <c r="K157" s="86" t="s">
        <v>121</v>
      </c>
      <c r="L157" s="87">
        <v>3.7200000000000004E-2</v>
      </c>
      <c r="M157" s="87">
        <v>3.4999999999797242E-2</v>
      </c>
      <c r="N157" s="83">
        <v>44848.672498</v>
      </c>
      <c r="O157" s="85">
        <v>109.97</v>
      </c>
      <c r="P157" s="83">
        <v>49.320087842000007</v>
      </c>
      <c r="Q157" s="84">
        <f t="shared" si="2"/>
        <v>1.8203332211732034E-3</v>
      </c>
      <c r="R157" s="84">
        <f>P157/'סכום נכסי הקרן'!$C$42</f>
        <v>1.8947063681484829E-4</v>
      </c>
    </row>
    <row r="158" spans="2:18">
      <c r="B158" s="76" t="s">
        <v>1620</v>
      </c>
      <c r="C158" s="86" t="s">
        <v>1388</v>
      </c>
      <c r="D158" s="73" t="s">
        <v>1488</v>
      </c>
      <c r="E158" s="73"/>
      <c r="F158" s="73" t="s">
        <v>422</v>
      </c>
      <c r="G158" s="93">
        <v>43742</v>
      </c>
      <c r="H158" s="73" t="s">
        <v>119</v>
      </c>
      <c r="I158" s="83">
        <v>7.6800000000621731</v>
      </c>
      <c r="J158" s="86" t="s">
        <v>478</v>
      </c>
      <c r="K158" s="86" t="s">
        <v>121</v>
      </c>
      <c r="L158" s="87">
        <v>3.1E-2</v>
      </c>
      <c r="M158" s="87">
        <v>4.530000000030289E-2</v>
      </c>
      <c r="N158" s="83">
        <v>52213.392864000009</v>
      </c>
      <c r="O158" s="85">
        <v>96.11</v>
      </c>
      <c r="P158" s="83">
        <v>50.18229301600001</v>
      </c>
      <c r="Q158" s="84">
        <f t="shared" si="2"/>
        <v>1.8521559690711314E-3</v>
      </c>
      <c r="R158" s="84">
        <f>P158/'סכום נכסי הקרן'!$C$42</f>
        <v>1.9278292944308083E-4</v>
      </c>
    </row>
    <row r="159" spans="2:18">
      <c r="B159" s="76" t="s">
        <v>1620</v>
      </c>
      <c r="C159" s="86" t="s">
        <v>1388</v>
      </c>
      <c r="D159" s="73" t="s">
        <v>1489</v>
      </c>
      <c r="E159" s="73"/>
      <c r="F159" s="73" t="s">
        <v>422</v>
      </c>
      <c r="G159" s="93">
        <v>42935</v>
      </c>
      <c r="H159" s="73" t="s">
        <v>119</v>
      </c>
      <c r="I159" s="83">
        <v>7.77000000006195</v>
      </c>
      <c r="J159" s="86" t="s">
        <v>478</v>
      </c>
      <c r="K159" s="86" t="s">
        <v>121</v>
      </c>
      <c r="L159" s="87">
        <v>4.0800000000000003E-2</v>
      </c>
      <c r="M159" s="87">
        <v>3.470000000021501E-2</v>
      </c>
      <c r="N159" s="83">
        <v>40956.749395000006</v>
      </c>
      <c r="O159" s="85">
        <v>114.69</v>
      </c>
      <c r="P159" s="83">
        <v>46.97329721700001</v>
      </c>
      <c r="Q159" s="84">
        <f t="shared" si="2"/>
        <v>1.7337165681065919E-3</v>
      </c>
      <c r="R159" s="84">
        <f>P159/'סכום נכסי הקרן'!$C$42</f>
        <v>1.8045508283582207E-4</v>
      </c>
    </row>
    <row r="160" spans="2:18">
      <c r="B160" s="76" t="s">
        <v>1600</v>
      </c>
      <c r="C160" s="86" t="s">
        <v>1388</v>
      </c>
      <c r="D160" s="73" t="s">
        <v>1490</v>
      </c>
      <c r="E160" s="73"/>
      <c r="F160" s="73" t="s">
        <v>290</v>
      </c>
      <c r="G160" s="93">
        <v>40742</v>
      </c>
      <c r="H160" s="73" t="s">
        <v>1386</v>
      </c>
      <c r="I160" s="83">
        <v>5.2799999999884992</v>
      </c>
      <c r="J160" s="86" t="s">
        <v>306</v>
      </c>
      <c r="K160" s="86" t="s">
        <v>121</v>
      </c>
      <c r="L160" s="87">
        <v>0.06</v>
      </c>
      <c r="M160" s="87">
        <v>1.8099999999967076E-2</v>
      </c>
      <c r="N160" s="83">
        <v>150493.28125900004</v>
      </c>
      <c r="O160" s="85">
        <v>143.30000000000001</v>
      </c>
      <c r="P160" s="83">
        <v>215.65687219100002</v>
      </c>
      <c r="Q160" s="84">
        <f t="shared" si="2"/>
        <v>7.9595837315050016E-3</v>
      </c>
      <c r="R160" s="84">
        <f>P160/'סכום נכסי הקרן'!$C$42</f>
        <v>8.2847875369619693E-4</v>
      </c>
    </row>
    <row r="161" spans="2:18">
      <c r="B161" s="76" t="s">
        <v>1600</v>
      </c>
      <c r="C161" s="86" t="s">
        <v>1388</v>
      </c>
      <c r="D161" s="73" t="s">
        <v>1491</v>
      </c>
      <c r="E161" s="73"/>
      <c r="F161" s="73" t="s">
        <v>290</v>
      </c>
      <c r="G161" s="93">
        <v>42201</v>
      </c>
      <c r="H161" s="73" t="s">
        <v>1386</v>
      </c>
      <c r="I161" s="83">
        <v>4.8699999997820589</v>
      </c>
      <c r="J161" s="86" t="s">
        <v>306</v>
      </c>
      <c r="K161" s="86" t="s">
        <v>121</v>
      </c>
      <c r="L161" s="87">
        <v>4.2030000000000005E-2</v>
      </c>
      <c r="M161" s="87">
        <v>3.0599999998610919E-2</v>
      </c>
      <c r="N161" s="83">
        <v>10608.325439000002</v>
      </c>
      <c r="O161" s="85">
        <v>118.08</v>
      </c>
      <c r="P161" s="83">
        <v>12.526310079000002</v>
      </c>
      <c r="Q161" s="84">
        <f t="shared" si="2"/>
        <v>4.6232801629567777E-4</v>
      </c>
      <c r="R161" s="84">
        <f>P161/'סכום נכסי הקרן'!$C$42</f>
        <v>4.8121729937132631E-5</v>
      </c>
    </row>
    <row r="162" spans="2:18">
      <c r="B162" s="76" t="s">
        <v>1621</v>
      </c>
      <c r="C162" s="86" t="s">
        <v>1388</v>
      </c>
      <c r="D162" s="73" t="s">
        <v>1492</v>
      </c>
      <c r="E162" s="73"/>
      <c r="F162" s="73" t="s">
        <v>290</v>
      </c>
      <c r="G162" s="93">
        <v>42521</v>
      </c>
      <c r="H162" s="73" t="s">
        <v>1386</v>
      </c>
      <c r="I162" s="83">
        <v>1.5100000001281457</v>
      </c>
      <c r="J162" s="86" t="s">
        <v>117</v>
      </c>
      <c r="K162" s="86" t="s">
        <v>121</v>
      </c>
      <c r="L162" s="87">
        <v>2.3E-2</v>
      </c>
      <c r="M162" s="87">
        <v>3.7500000001823214E-2</v>
      </c>
      <c r="N162" s="83">
        <v>8725.8495380000022</v>
      </c>
      <c r="O162" s="85">
        <v>110</v>
      </c>
      <c r="P162" s="83">
        <v>9.5984346270000032</v>
      </c>
      <c r="Q162" s="84">
        <f t="shared" si="2"/>
        <v>3.5426436138477889E-4</v>
      </c>
      <c r="R162" s="84">
        <f>P162/'סכום נכסי הקרן'!$C$42</f>
        <v>3.6873850002649014E-5</v>
      </c>
    </row>
    <row r="163" spans="2:18">
      <c r="B163" s="76" t="s">
        <v>1622</v>
      </c>
      <c r="C163" s="86" t="s">
        <v>1388</v>
      </c>
      <c r="D163" s="73" t="s">
        <v>1493</v>
      </c>
      <c r="E163" s="73"/>
      <c r="F163" s="73" t="s">
        <v>422</v>
      </c>
      <c r="G163" s="93">
        <v>44592</v>
      </c>
      <c r="H163" s="73" t="s">
        <v>119</v>
      </c>
      <c r="I163" s="83">
        <v>11.650000000218993</v>
      </c>
      <c r="J163" s="86" t="s">
        <v>478</v>
      </c>
      <c r="K163" s="86" t="s">
        <v>121</v>
      </c>
      <c r="L163" s="87">
        <v>2.7473999999999998E-2</v>
      </c>
      <c r="M163" s="87">
        <v>4.0100000000739107E-2</v>
      </c>
      <c r="N163" s="83">
        <v>16764.730209000005</v>
      </c>
      <c r="O163" s="85">
        <v>87.16</v>
      </c>
      <c r="P163" s="83">
        <v>14.612139192000004</v>
      </c>
      <c r="Q163" s="84">
        <f t="shared" si="2"/>
        <v>5.3931295679796889E-4</v>
      </c>
      <c r="R163" s="84">
        <f>P163/'סכום נכסי הקרן'!$C$42</f>
        <v>5.6134760481464173E-5</v>
      </c>
    </row>
    <row r="164" spans="2:18">
      <c r="B164" s="76" t="s">
        <v>1622</v>
      </c>
      <c r="C164" s="86" t="s">
        <v>1388</v>
      </c>
      <c r="D164" s="73" t="s">
        <v>1494</v>
      </c>
      <c r="E164" s="73"/>
      <c r="F164" s="73" t="s">
        <v>422</v>
      </c>
      <c r="G164" s="93">
        <v>44837</v>
      </c>
      <c r="H164" s="73" t="s">
        <v>119</v>
      </c>
      <c r="I164" s="83">
        <v>11.509999999942023</v>
      </c>
      <c r="J164" s="86" t="s">
        <v>478</v>
      </c>
      <c r="K164" s="86" t="s">
        <v>121</v>
      </c>
      <c r="L164" s="87">
        <v>3.9636999999999999E-2</v>
      </c>
      <c r="M164" s="87">
        <v>3.5799999999693445E-2</v>
      </c>
      <c r="N164" s="83">
        <v>14679.604165000002</v>
      </c>
      <c r="O164" s="85">
        <v>102.22</v>
      </c>
      <c r="P164" s="83">
        <v>15.005490837000002</v>
      </c>
      <c r="Q164" s="84">
        <f t="shared" si="2"/>
        <v>5.5383099799226831E-4</v>
      </c>
      <c r="R164" s="84">
        <f>P164/'סכום נכסי הקרן'!$C$42</f>
        <v>5.7645880796356445E-5</v>
      </c>
    </row>
    <row r="165" spans="2:18">
      <c r="B165" s="76" t="s">
        <v>1622</v>
      </c>
      <c r="C165" s="86" t="s">
        <v>1388</v>
      </c>
      <c r="D165" s="73" t="s">
        <v>1495</v>
      </c>
      <c r="E165" s="73"/>
      <c r="F165" s="73" t="s">
        <v>422</v>
      </c>
      <c r="G165" s="93">
        <v>45076</v>
      </c>
      <c r="H165" s="73" t="s">
        <v>119</v>
      </c>
      <c r="I165" s="83">
        <v>11.330000000113296</v>
      </c>
      <c r="J165" s="86" t="s">
        <v>478</v>
      </c>
      <c r="K165" s="86" t="s">
        <v>121</v>
      </c>
      <c r="L165" s="87">
        <v>4.4936999999999998E-2</v>
      </c>
      <c r="M165" s="87">
        <v>3.8400000000197033E-2</v>
      </c>
      <c r="N165" s="83">
        <v>17965.351158000005</v>
      </c>
      <c r="O165" s="85">
        <v>101.7</v>
      </c>
      <c r="P165" s="83">
        <v>18.270763520999999</v>
      </c>
      <c r="Q165" s="84">
        <f t="shared" si="2"/>
        <v>6.7434749751506306E-4</v>
      </c>
      <c r="R165" s="84">
        <f>P165/'סכום נכסי הקרן'!$C$42</f>
        <v>7.01899236373499E-5</v>
      </c>
    </row>
    <row r="166" spans="2:18">
      <c r="B166" s="76" t="s">
        <v>1623</v>
      </c>
      <c r="C166" s="86" t="s">
        <v>1387</v>
      </c>
      <c r="D166" s="73" t="s">
        <v>1496</v>
      </c>
      <c r="E166" s="73"/>
      <c r="F166" s="73" t="s">
        <v>422</v>
      </c>
      <c r="G166" s="93">
        <v>42432</v>
      </c>
      <c r="H166" s="73" t="s">
        <v>119</v>
      </c>
      <c r="I166" s="83">
        <v>4.5199999999980838</v>
      </c>
      <c r="J166" s="86" t="s">
        <v>478</v>
      </c>
      <c r="K166" s="86" t="s">
        <v>121</v>
      </c>
      <c r="L166" s="87">
        <v>2.5399999999999999E-2</v>
      </c>
      <c r="M166" s="87">
        <v>2.0700000000012774E-2</v>
      </c>
      <c r="N166" s="83">
        <v>54321.272046000006</v>
      </c>
      <c r="O166" s="85">
        <v>115.29</v>
      </c>
      <c r="P166" s="83">
        <v>62.626994556000014</v>
      </c>
      <c r="Q166" s="84">
        <f t="shared" si="2"/>
        <v>2.3114719320397954E-3</v>
      </c>
      <c r="R166" s="84">
        <f>P166/'סכום נכסי הקרן'!$C$42</f>
        <v>2.4059114773555877E-4</v>
      </c>
    </row>
    <row r="167" spans="2:18">
      <c r="B167" s="76" t="s">
        <v>1624</v>
      </c>
      <c r="C167" s="86" t="s">
        <v>1388</v>
      </c>
      <c r="D167" s="73" t="s">
        <v>1497</v>
      </c>
      <c r="E167" s="73"/>
      <c r="F167" s="73" t="s">
        <v>422</v>
      </c>
      <c r="G167" s="93">
        <v>42242</v>
      </c>
      <c r="H167" s="73" t="s">
        <v>119</v>
      </c>
      <c r="I167" s="83">
        <v>3.1600000000146791</v>
      </c>
      <c r="J167" s="86" t="s">
        <v>426</v>
      </c>
      <c r="K167" s="86" t="s">
        <v>121</v>
      </c>
      <c r="L167" s="87">
        <v>2.3599999999999999E-2</v>
      </c>
      <c r="M167" s="87">
        <v>2.9800000000178239E-2</v>
      </c>
      <c r="N167" s="83">
        <v>87969.145141999994</v>
      </c>
      <c r="O167" s="85">
        <v>108.42</v>
      </c>
      <c r="P167" s="83">
        <v>95.376151235000009</v>
      </c>
      <c r="Q167" s="84">
        <f t="shared" si="2"/>
        <v>3.5201960133749381E-3</v>
      </c>
      <c r="R167" s="84">
        <f>P167/'סכום נכסי הקרן'!$C$42</f>
        <v>3.6640202607376223E-4</v>
      </c>
    </row>
    <row r="168" spans="2:18">
      <c r="B168" s="76" t="s">
        <v>1625</v>
      </c>
      <c r="C168" s="86" t="s">
        <v>1387</v>
      </c>
      <c r="D168" s="73">
        <v>7134</v>
      </c>
      <c r="E168" s="73"/>
      <c r="F168" s="73" t="s">
        <v>422</v>
      </c>
      <c r="G168" s="93">
        <v>43705</v>
      </c>
      <c r="H168" s="73" t="s">
        <v>119</v>
      </c>
      <c r="I168" s="83">
        <v>5.3899999998420656</v>
      </c>
      <c r="J168" s="86" t="s">
        <v>478</v>
      </c>
      <c r="K168" s="86" t="s">
        <v>121</v>
      </c>
      <c r="L168" s="87">
        <v>0.04</v>
      </c>
      <c r="M168" s="87">
        <v>3.4699999999418141E-2</v>
      </c>
      <c r="N168" s="83">
        <v>5317.4905040000003</v>
      </c>
      <c r="O168" s="85">
        <v>113.12</v>
      </c>
      <c r="P168" s="83">
        <v>6.0151452050000005</v>
      </c>
      <c r="Q168" s="84">
        <f t="shared" si="2"/>
        <v>2.2201032329706772E-4</v>
      </c>
      <c r="R168" s="84">
        <f>P168/'סכום נכסי הקרן'!$C$42</f>
        <v>2.3108097377608299E-5</v>
      </c>
    </row>
    <row r="169" spans="2:18">
      <c r="B169" s="76" t="s">
        <v>1625</v>
      </c>
      <c r="C169" s="86" t="s">
        <v>1387</v>
      </c>
      <c r="D169" s="73" t="s">
        <v>1498</v>
      </c>
      <c r="E169" s="73"/>
      <c r="F169" s="73" t="s">
        <v>422</v>
      </c>
      <c r="G169" s="93">
        <v>43256</v>
      </c>
      <c r="H169" s="73" t="s">
        <v>119</v>
      </c>
      <c r="I169" s="83">
        <v>5.3999999999760542</v>
      </c>
      <c r="J169" s="86" t="s">
        <v>478</v>
      </c>
      <c r="K169" s="86" t="s">
        <v>121</v>
      </c>
      <c r="L169" s="87">
        <v>0.04</v>
      </c>
      <c r="M169" s="87">
        <v>3.4099999999899232E-2</v>
      </c>
      <c r="N169" s="83">
        <v>87365.91529200002</v>
      </c>
      <c r="O169" s="85">
        <v>114.72</v>
      </c>
      <c r="P169" s="83">
        <v>100.22617496100001</v>
      </c>
      <c r="Q169" s="84">
        <f t="shared" si="2"/>
        <v>3.6992033853852882E-3</v>
      </c>
      <c r="R169" s="84">
        <f>P169/'סכום נכסי הקרן'!$C$42</f>
        <v>3.8503413165468127E-4</v>
      </c>
    </row>
    <row r="170" spans="2:18">
      <c r="B170" s="76" t="s">
        <v>1626</v>
      </c>
      <c r="C170" s="86" t="s">
        <v>1388</v>
      </c>
      <c r="D170" s="73" t="s">
        <v>1499</v>
      </c>
      <c r="E170" s="73"/>
      <c r="F170" s="73" t="s">
        <v>416</v>
      </c>
      <c r="G170" s="93">
        <v>44376</v>
      </c>
      <c r="H170" s="73" t="s">
        <v>303</v>
      </c>
      <c r="I170" s="83">
        <v>4.7199999999990849</v>
      </c>
      <c r="J170" s="86" t="s">
        <v>117</v>
      </c>
      <c r="K170" s="86" t="s">
        <v>121</v>
      </c>
      <c r="L170" s="87">
        <v>7.400000000000001E-2</v>
      </c>
      <c r="M170" s="87">
        <v>8.1699999999988837E-2</v>
      </c>
      <c r="N170" s="83">
        <v>1030090.5122720002</v>
      </c>
      <c r="O170" s="85">
        <v>97.55</v>
      </c>
      <c r="P170" s="83">
        <v>1004.8533356360001</v>
      </c>
      <c r="Q170" s="84">
        <f t="shared" si="2"/>
        <v>3.7087685551671606E-2</v>
      </c>
      <c r="R170" s="84">
        <f>P170/'סכום נכסי הקרן'!$C$42</f>
        <v>3.8602972893804319E-3</v>
      </c>
    </row>
    <row r="171" spans="2:18">
      <c r="B171" s="76" t="s">
        <v>1626</v>
      </c>
      <c r="C171" s="86" t="s">
        <v>1388</v>
      </c>
      <c r="D171" s="73" t="s">
        <v>1500</v>
      </c>
      <c r="E171" s="73"/>
      <c r="F171" s="73" t="s">
        <v>416</v>
      </c>
      <c r="G171" s="93">
        <v>44431</v>
      </c>
      <c r="H171" s="73" t="s">
        <v>303</v>
      </c>
      <c r="I171" s="83">
        <v>4.7200000000092164</v>
      </c>
      <c r="J171" s="86" t="s">
        <v>117</v>
      </c>
      <c r="K171" s="86" t="s">
        <v>121</v>
      </c>
      <c r="L171" s="87">
        <v>7.400000000000001E-2</v>
      </c>
      <c r="M171" s="87">
        <v>8.1400000000155515E-2</v>
      </c>
      <c r="N171" s="83">
        <v>177801.18641900003</v>
      </c>
      <c r="O171" s="85">
        <v>97.64</v>
      </c>
      <c r="P171" s="83">
        <v>173.60508549500003</v>
      </c>
      <c r="Q171" s="84">
        <f t="shared" si="2"/>
        <v>6.4075130097811222E-3</v>
      </c>
      <c r="R171" s="84">
        <f>P171/'סכום נכסי הקרן'!$C$42</f>
        <v>6.6693040386320551E-4</v>
      </c>
    </row>
    <row r="172" spans="2:18">
      <c r="B172" s="76" t="s">
        <v>1626</v>
      </c>
      <c r="C172" s="86" t="s">
        <v>1388</v>
      </c>
      <c r="D172" s="73" t="s">
        <v>1501</v>
      </c>
      <c r="E172" s="73"/>
      <c r="F172" s="73" t="s">
        <v>416</v>
      </c>
      <c r="G172" s="93">
        <v>44859</v>
      </c>
      <c r="H172" s="73" t="s">
        <v>303</v>
      </c>
      <c r="I172" s="83">
        <v>4.7399999999975133</v>
      </c>
      <c r="J172" s="86" t="s">
        <v>117</v>
      </c>
      <c r="K172" s="86" t="s">
        <v>121</v>
      </c>
      <c r="L172" s="87">
        <v>7.400000000000001E-2</v>
      </c>
      <c r="M172" s="87">
        <v>7.3499999999946997E-2</v>
      </c>
      <c r="N172" s="83">
        <v>541159.30629900016</v>
      </c>
      <c r="O172" s="85">
        <v>101.11</v>
      </c>
      <c r="P172" s="83">
        <v>547.16619611400017</v>
      </c>
      <c r="Q172" s="84">
        <f t="shared" si="2"/>
        <v>2.0195114158760515E-2</v>
      </c>
      <c r="R172" s="84">
        <f>P172/'סכום נכסי הקרן'!$C$42</f>
        <v>2.102022363654284E-3</v>
      </c>
    </row>
    <row r="173" spans="2:18">
      <c r="B173" s="76" t="s">
        <v>1627</v>
      </c>
      <c r="C173" s="86" t="s">
        <v>1388</v>
      </c>
      <c r="D173" s="73" t="s">
        <v>1502</v>
      </c>
      <c r="E173" s="73"/>
      <c r="F173" s="73" t="s">
        <v>416</v>
      </c>
      <c r="G173" s="93">
        <v>42516</v>
      </c>
      <c r="H173" s="73" t="s">
        <v>303</v>
      </c>
      <c r="I173" s="83">
        <v>3.5299999999816856</v>
      </c>
      <c r="J173" s="86" t="s">
        <v>312</v>
      </c>
      <c r="K173" s="86" t="s">
        <v>121</v>
      </c>
      <c r="L173" s="87">
        <v>2.3269999999999999E-2</v>
      </c>
      <c r="M173" s="87">
        <v>3.2699999999855123E-2</v>
      </c>
      <c r="N173" s="83">
        <v>67297.816403000004</v>
      </c>
      <c r="O173" s="85">
        <v>108.72</v>
      </c>
      <c r="P173" s="83">
        <v>73.166183377999999</v>
      </c>
      <c r="Q173" s="84">
        <f t="shared" si="2"/>
        <v>2.7004581722582573E-3</v>
      </c>
      <c r="R173" s="84">
        <f>P173/'סכום נכסי הקרן'!$C$42</f>
        <v>2.8107904840624201E-4</v>
      </c>
    </row>
    <row r="174" spans="2:18">
      <c r="B174" s="76" t="s">
        <v>1628</v>
      </c>
      <c r="C174" s="86" t="s">
        <v>1387</v>
      </c>
      <c r="D174" s="73" t="s">
        <v>1503</v>
      </c>
      <c r="E174" s="73"/>
      <c r="F174" s="73" t="s">
        <v>290</v>
      </c>
      <c r="G174" s="93">
        <v>42978</v>
      </c>
      <c r="H174" s="73" t="s">
        <v>1386</v>
      </c>
      <c r="I174" s="83">
        <v>0.89000000000430168</v>
      </c>
      <c r="J174" s="86" t="s">
        <v>117</v>
      </c>
      <c r="K174" s="86" t="s">
        <v>121</v>
      </c>
      <c r="L174" s="87">
        <v>2.76E-2</v>
      </c>
      <c r="M174" s="87">
        <v>6.2799999999706466E-2</v>
      </c>
      <c r="N174" s="83">
        <v>40349.341859000007</v>
      </c>
      <c r="O174" s="85">
        <v>97.94</v>
      </c>
      <c r="P174" s="83">
        <v>39.518145647000004</v>
      </c>
      <c r="Q174" s="84">
        <f t="shared" si="2"/>
        <v>1.4585576893303075E-3</v>
      </c>
      <c r="R174" s="84">
        <f>P174/'סכום נכסי הקרן'!$C$42</f>
        <v>1.5181498146284292E-4</v>
      </c>
    </row>
    <row r="175" spans="2:18">
      <c r="B175" s="76" t="s">
        <v>1629</v>
      </c>
      <c r="C175" s="86" t="s">
        <v>1388</v>
      </c>
      <c r="D175" s="73" t="s">
        <v>1504</v>
      </c>
      <c r="E175" s="73"/>
      <c r="F175" s="73" t="s">
        <v>422</v>
      </c>
      <c r="G175" s="93">
        <v>42794</v>
      </c>
      <c r="H175" s="73" t="s">
        <v>119</v>
      </c>
      <c r="I175" s="83">
        <v>5.3200000000026657</v>
      </c>
      <c r="J175" s="86" t="s">
        <v>478</v>
      </c>
      <c r="K175" s="86" t="s">
        <v>121</v>
      </c>
      <c r="L175" s="87">
        <v>2.8999999999999998E-2</v>
      </c>
      <c r="M175" s="87">
        <v>2.2600000000025447E-2</v>
      </c>
      <c r="N175" s="83">
        <v>141480.13286700004</v>
      </c>
      <c r="O175" s="85">
        <v>116.65</v>
      </c>
      <c r="P175" s="83">
        <v>165.03656838300003</v>
      </c>
      <c r="Q175" s="84">
        <f t="shared" si="2"/>
        <v>6.0912614166142073E-3</v>
      </c>
      <c r="R175" s="84">
        <f>P175/'סכום נכסי הקרן'!$C$42</f>
        <v>6.3401313901626335E-4</v>
      </c>
    </row>
    <row r="176" spans="2:18">
      <c r="B176" s="76" t="s">
        <v>1630</v>
      </c>
      <c r="C176" s="86" t="s">
        <v>1388</v>
      </c>
      <c r="D176" s="73" t="s">
        <v>1505</v>
      </c>
      <c r="E176" s="73"/>
      <c r="F176" s="73" t="s">
        <v>422</v>
      </c>
      <c r="G176" s="93">
        <v>44728</v>
      </c>
      <c r="H176" s="73" t="s">
        <v>119</v>
      </c>
      <c r="I176" s="83">
        <v>9.4700000000817415</v>
      </c>
      <c r="J176" s="86" t="s">
        <v>478</v>
      </c>
      <c r="K176" s="86" t="s">
        <v>121</v>
      </c>
      <c r="L176" s="87">
        <v>2.6314999999999998E-2</v>
      </c>
      <c r="M176" s="87">
        <v>2.8700000000398226E-2</v>
      </c>
      <c r="N176" s="83">
        <v>18496.619059000004</v>
      </c>
      <c r="O176" s="85">
        <v>103.18</v>
      </c>
      <c r="P176" s="83">
        <v>19.084812152000001</v>
      </c>
      <c r="Q176" s="84">
        <f t="shared" si="2"/>
        <v>7.0439285695170955E-4</v>
      </c>
      <c r="R176" s="84">
        <f>P176/'סכום נכסי הקרן'!$C$42</f>
        <v>7.3317215563672858E-5</v>
      </c>
    </row>
    <row r="177" spans="2:18">
      <c r="B177" s="76" t="s">
        <v>1630</v>
      </c>
      <c r="C177" s="86" t="s">
        <v>1388</v>
      </c>
      <c r="D177" s="73" t="s">
        <v>1506</v>
      </c>
      <c r="E177" s="73"/>
      <c r="F177" s="73" t="s">
        <v>422</v>
      </c>
      <c r="G177" s="93">
        <v>44923</v>
      </c>
      <c r="H177" s="73" t="s">
        <v>119</v>
      </c>
      <c r="I177" s="83">
        <v>9.1899999992287871</v>
      </c>
      <c r="J177" s="86" t="s">
        <v>478</v>
      </c>
      <c r="K177" s="86" t="s">
        <v>121</v>
      </c>
      <c r="L177" s="87">
        <v>3.0750000000000003E-2</v>
      </c>
      <c r="M177" s="87">
        <v>3.3699999997297461E-2</v>
      </c>
      <c r="N177" s="83">
        <v>6019.6123909999997</v>
      </c>
      <c r="O177" s="85">
        <v>100.81</v>
      </c>
      <c r="P177" s="83">
        <v>6.0683711720000009</v>
      </c>
      <c r="Q177" s="84">
        <f t="shared" si="2"/>
        <v>2.2397481687764606E-4</v>
      </c>
      <c r="R177" s="84">
        <f>P177/'סכום נכסי הקרן'!$C$42</f>
        <v>2.3312573044701253E-5</v>
      </c>
    </row>
    <row r="178" spans="2:18">
      <c r="B178" s="76" t="s">
        <v>1621</v>
      </c>
      <c r="C178" s="86" t="s">
        <v>1388</v>
      </c>
      <c r="D178" s="73" t="s">
        <v>1507</v>
      </c>
      <c r="E178" s="73"/>
      <c r="F178" s="73" t="s">
        <v>290</v>
      </c>
      <c r="G178" s="93">
        <v>42474</v>
      </c>
      <c r="H178" s="73" t="s">
        <v>1386</v>
      </c>
      <c r="I178" s="83">
        <v>0.50999999999401424</v>
      </c>
      <c r="J178" s="86" t="s">
        <v>117</v>
      </c>
      <c r="K178" s="86" t="s">
        <v>121</v>
      </c>
      <c r="L178" s="87">
        <v>6.8499999999999991E-2</v>
      </c>
      <c r="M178" s="87">
        <v>6.6000000000523751E-2</v>
      </c>
      <c r="N178" s="83">
        <v>26597.097403000003</v>
      </c>
      <c r="O178" s="85">
        <v>100.5</v>
      </c>
      <c r="P178" s="83">
        <v>26.730070416000004</v>
      </c>
      <c r="Q178" s="84">
        <f t="shared" si="2"/>
        <v>9.8656829927841212E-4</v>
      </c>
      <c r="R178" s="84">
        <f>P178/'סכום נכסי הקרן'!$C$42</f>
        <v>1.0268764078543218E-4</v>
      </c>
    </row>
    <row r="179" spans="2:18">
      <c r="B179" s="76" t="s">
        <v>1621</v>
      </c>
      <c r="C179" s="86" t="s">
        <v>1388</v>
      </c>
      <c r="D179" s="73" t="s">
        <v>1508</v>
      </c>
      <c r="E179" s="73"/>
      <c r="F179" s="73" t="s">
        <v>290</v>
      </c>
      <c r="G179" s="93">
        <v>42562</v>
      </c>
      <c r="H179" s="73" t="s">
        <v>1386</v>
      </c>
      <c r="I179" s="83">
        <v>1.4999999999628419</v>
      </c>
      <c r="J179" s="86" t="s">
        <v>117</v>
      </c>
      <c r="K179" s="86" t="s">
        <v>121</v>
      </c>
      <c r="L179" s="87">
        <v>3.3700000000000001E-2</v>
      </c>
      <c r="M179" s="87">
        <v>6.7399999999033886E-2</v>
      </c>
      <c r="N179" s="83">
        <v>14094.487573000002</v>
      </c>
      <c r="O179" s="85">
        <v>95.47</v>
      </c>
      <c r="P179" s="83">
        <v>13.456006695000003</v>
      </c>
      <c r="Q179" s="84">
        <f t="shared" si="2"/>
        <v>4.966417758562585E-4</v>
      </c>
      <c r="R179" s="84">
        <f>P179/'סכום נכסי הקרן'!$C$42</f>
        <v>5.1693301229593381E-5</v>
      </c>
    </row>
    <row r="180" spans="2:18">
      <c r="B180" s="76" t="s">
        <v>1621</v>
      </c>
      <c r="C180" s="86" t="s">
        <v>1388</v>
      </c>
      <c r="D180" s="73" t="s">
        <v>1509</v>
      </c>
      <c r="E180" s="73"/>
      <c r="F180" s="73" t="s">
        <v>290</v>
      </c>
      <c r="G180" s="93">
        <v>42717</v>
      </c>
      <c r="H180" s="73" t="s">
        <v>1386</v>
      </c>
      <c r="I180" s="83">
        <v>1.6500000000671562</v>
      </c>
      <c r="J180" s="86" t="s">
        <v>117</v>
      </c>
      <c r="K180" s="86" t="s">
        <v>121</v>
      </c>
      <c r="L180" s="87">
        <v>3.85E-2</v>
      </c>
      <c r="M180" s="87">
        <v>6.649999999731375E-2</v>
      </c>
      <c r="N180" s="83">
        <v>3104.8047780000006</v>
      </c>
      <c r="O180" s="85">
        <v>95.92</v>
      </c>
      <c r="P180" s="83">
        <v>2.978128652000001</v>
      </c>
      <c r="Q180" s="84">
        <f t="shared" si="2"/>
        <v>1.099184279543557E-4</v>
      </c>
      <c r="R180" s="84">
        <f>P180/'סכום נכסי הקרן'!$C$42</f>
        <v>1.1440935263916269E-5</v>
      </c>
    </row>
    <row r="181" spans="2:18">
      <c r="B181" s="76" t="s">
        <v>1621</v>
      </c>
      <c r="C181" s="86" t="s">
        <v>1388</v>
      </c>
      <c r="D181" s="73" t="s">
        <v>1510</v>
      </c>
      <c r="E181" s="73"/>
      <c r="F181" s="73" t="s">
        <v>290</v>
      </c>
      <c r="G181" s="93">
        <v>42710</v>
      </c>
      <c r="H181" s="73" t="s">
        <v>1386</v>
      </c>
      <c r="I181" s="83">
        <v>1.6499999999269896</v>
      </c>
      <c r="J181" s="86" t="s">
        <v>117</v>
      </c>
      <c r="K181" s="86" t="s">
        <v>121</v>
      </c>
      <c r="L181" s="87">
        <v>3.8399999999999997E-2</v>
      </c>
      <c r="M181" s="87">
        <v>6.6399999997933237E-2</v>
      </c>
      <c r="N181" s="83">
        <v>9282.5071650000027</v>
      </c>
      <c r="O181" s="85">
        <v>95.91</v>
      </c>
      <c r="P181" s="83">
        <v>8.9028524810000018</v>
      </c>
      <c r="Q181" s="84">
        <f t="shared" si="2"/>
        <v>3.2859142883698875E-4</v>
      </c>
      <c r="R181" s="84">
        <f>P181/'סכום נכסי הקרן'!$C$42</f>
        <v>3.4201665139924028E-5</v>
      </c>
    </row>
    <row r="182" spans="2:18">
      <c r="B182" s="76" t="s">
        <v>1621</v>
      </c>
      <c r="C182" s="86" t="s">
        <v>1388</v>
      </c>
      <c r="D182" s="73" t="s">
        <v>1511</v>
      </c>
      <c r="E182" s="73"/>
      <c r="F182" s="73" t="s">
        <v>290</v>
      </c>
      <c r="G182" s="93">
        <v>42474</v>
      </c>
      <c r="H182" s="73" t="s">
        <v>1386</v>
      </c>
      <c r="I182" s="83">
        <v>0.51000000000633239</v>
      </c>
      <c r="J182" s="86" t="s">
        <v>117</v>
      </c>
      <c r="K182" s="86" t="s">
        <v>121</v>
      </c>
      <c r="L182" s="87">
        <v>3.1800000000000002E-2</v>
      </c>
      <c r="M182" s="87">
        <v>7.3399999998800536E-2</v>
      </c>
      <c r="N182" s="83">
        <v>27346.166117000001</v>
      </c>
      <c r="O182" s="85">
        <v>98.17</v>
      </c>
      <c r="P182" s="83">
        <v>26.845730533000008</v>
      </c>
      <c r="Q182" s="84">
        <f t="shared" si="2"/>
        <v>9.9083714717694712E-4</v>
      </c>
      <c r="R182" s="84">
        <f>P182/'סכום נכסי הקרן'!$C$42</f>
        <v>1.0313196675849764E-4</v>
      </c>
    </row>
    <row r="183" spans="2:18">
      <c r="B183" s="76" t="s">
        <v>1631</v>
      </c>
      <c r="C183" s="86" t="s">
        <v>1387</v>
      </c>
      <c r="D183" s="73">
        <v>7355</v>
      </c>
      <c r="E183" s="73"/>
      <c r="F183" s="73" t="s">
        <v>290</v>
      </c>
      <c r="G183" s="93">
        <v>43842</v>
      </c>
      <c r="H183" s="73" t="s">
        <v>1386</v>
      </c>
      <c r="I183" s="83">
        <v>0.28000000000546249</v>
      </c>
      <c r="J183" s="86" t="s">
        <v>117</v>
      </c>
      <c r="K183" s="86" t="s">
        <v>121</v>
      </c>
      <c r="L183" s="87">
        <v>2.0838000000000002E-2</v>
      </c>
      <c r="M183" s="87">
        <v>6.7100000000723775E-2</v>
      </c>
      <c r="N183" s="83">
        <v>29526.993750000005</v>
      </c>
      <c r="O183" s="85">
        <v>99.2</v>
      </c>
      <c r="P183" s="83">
        <v>29.290779028000003</v>
      </c>
      <c r="Q183" s="84">
        <f t="shared" si="2"/>
        <v>1.0810803563351802E-3</v>
      </c>
      <c r="R183" s="84">
        <f>P183/'סכום נכסי הקרן'!$C$42</f>
        <v>1.125249933255819E-4</v>
      </c>
    </row>
    <row r="184" spans="2:18">
      <c r="B184" s="76" t="s">
        <v>1632</v>
      </c>
      <c r="C184" s="86" t="s">
        <v>1388</v>
      </c>
      <c r="D184" s="73" t="s">
        <v>1512</v>
      </c>
      <c r="E184" s="73"/>
      <c r="F184" s="73" t="s">
        <v>422</v>
      </c>
      <c r="G184" s="93">
        <v>45015</v>
      </c>
      <c r="H184" s="73" t="s">
        <v>119</v>
      </c>
      <c r="I184" s="83">
        <v>5.4100000000049064</v>
      </c>
      <c r="J184" s="86" t="s">
        <v>312</v>
      </c>
      <c r="K184" s="86" t="s">
        <v>121</v>
      </c>
      <c r="L184" s="87">
        <v>4.5499999999999999E-2</v>
      </c>
      <c r="M184" s="87">
        <v>3.6400000000021034E-2</v>
      </c>
      <c r="N184" s="83">
        <v>428055.27231500007</v>
      </c>
      <c r="O184" s="85">
        <v>106.63</v>
      </c>
      <c r="P184" s="83">
        <v>456.43533923600006</v>
      </c>
      <c r="Q184" s="84">
        <f t="shared" si="2"/>
        <v>1.684636925202725E-2</v>
      </c>
      <c r="R184" s="84">
        <f>P184/'סכום נכסי הקרן'!$C$42</f>
        <v>1.7534659440772663E-3</v>
      </c>
    </row>
    <row r="185" spans="2:18">
      <c r="B185" s="76" t="s">
        <v>1630</v>
      </c>
      <c r="C185" s="86" t="s">
        <v>1388</v>
      </c>
      <c r="D185" s="73" t="s">
        <v>1513</v>
      </c>
      <c r="E185" s="73"/>
      <c r="F185" s="73" t="s">
        <v>422</v>
      </c>
      <c r="G185" s="93">
        <v>44143</v>
      </c>
      <c r="H185" s="73" t="s">
        <v>119</v>
      </c>
      <c r="I185" s="83">
        <v>6.5600000000163634</v>
      </c>
      <c r="J185" s="86" t="s">
        <v>478</v>
      </c>
      <c r="K185" s="86" t="s">
        <v>121</v>
      </c>
      <c r="L185" s="87">
        <v>2.5243000000000002E-2</v>
      </c>
      <c r="M185" s="87">
        <v>3.0600000000055978E-2</v>
      </c>
      <c r="N185" s="83">
        <v>43170.020715000006</v>
      </c>
      <c r="O185" s="85">
        <v>107.6</v>
      </c>
      <c r="P185" s="83">
        <v>46.450944028999999</v>
      </c>
      <c r="Q185" s="84">
        <f t="shared" si="2"/>
        <v>1.7144372662458919E-3</v>
      </c>
      <c r="R185" s="84">
        <f>P185/'סכום נכסי הקרן'!$C$42</f>
        <v>1.7844838342584359E-4</v>
      </c>
    </row>
    <row r="186" spans="2:18">
      <c r="B186" s="76" t="s">
        <v>1630</v>
      </c>
      <c r="C186" s="86" t="s">
        <v>1388</v>
      </c>
      <c r="D186" s="73" t="s">
        <v>1514</v>
      </c>
      <c r="E186" s="73"/>
      <c r="F186" s="73" t="s">
        <v>422</v>
      </c>
      <c r="G186" s="93">
        <v>43779</v>
      </c>
      <c r="H186" s="73" t="s">
        <v>119</v>
      </c>
      <c r="I186" s="83">
        <v>7.0500000002316492</v>
      </c>
      <c r="J186" s="86" t="s">
        <v>478</v>
      </c>
      <c r="K186" s="86" t="s">
        <v>121</v>
      </c>
      <c r="L186" s="87">
        <v>2.5243000000000002E-2</v>
      </c>
      <c r="M186" s="87">
        <v>3.4300000001100332E-2</v>
      </c>
      <c r="N186" s="83">
        <v>13290.300786000002</v>
      </c>
      <c r="O186" s="85">
        <v>103.94</v>
      </c>
      <c r="P186" s="83">
        <v>13.813938536000004</v>
      </c>
      <c r="Q186" s="84">
        <f t="shared" si="2"/>
        <v>5.0985252323317487E-4</v>
      </c>
      <c r="R186" s="84">
        <f>P186/'סכום נכסי הקרן'!$C$42</f>
        <v>5.3068350967295374E-5</v>
      </c>
    </row>
    <row r="187" spans="2:18">
      <c r="B187" s="76" t="s">
        <v>1630</v>
      </c>
      <c r="C187" s="86" t="s">
        <v>1388</v>
      </c>
      <c r="D187" s="73" t="s">
        <v>1515</v>
      </c>
      <c r="E187" s="73"/>
      <c r="F187" s="73" t="s">
        <v>422</v>
      </c>
      <c r="G187" s="93">
        <v>43835</v>
      </c>
      <c r="H187" s="73" t="s">
        <v>119</v>
      </c>
      <c r="I187" s="83">
        <v>7.0399999998175469</v>
      </c>
      <c r="J187" s="86" t="s">
        <v>478</v>
      </c>
      <c r="K187" s="86" t="s">
        <v>121</v>
      </c>
      <c r="L187" s="87">
        <v>2.5243000000000002E-2</v>
      </c>
      <c r="M187" s="87">
        <v>3.4599999999218055E-2</v>
      </c>
      <c r="N187" s="83">
        <v>7400.8266660000008</v>
      </c>
      <c r="O187" s="85">
        <v>103.68</v>
      </c>
      <c r="P187" s="83">
        <v>7.6731770600000013</v>
      </c>
      <c r="Q187" s="84">
        <f t="shared" si="2"/>
        <v>2.8320588477069754E-4</v>
      </c>
      <c r="R187" s="84">
        <f>P187/'סכום נכסי הקרן'!$C$42</f>
        <v>2.9477679533109486E-5</v>
      </c>
    </row>
    <row r="188" spans="2:18">
      <c r="B188" s="76" t="s">
        <v>1630</v>
      </c>
      <c r="C188" s="86" t="s">
        <v>1388</v>
      </c>
      <c r="D188" s="73" t="s">
        <v>1516</v>
      </c>
      <c r="E188" s="73"/>
      <c r="F188" s="73" t="s">
        <v>422</v>
      </c>
      <c r="G188" s="93">
        <v>43227</v>
      </c>
      <c r="H188" s="73" t="s">
        <v>119</v>
      </c>
      <c r="I188" s="83">
        <v>7.090000000548403</v>
      </c>
      <c r="J188" s="86" t="s">
        <v>478</v>
      </c>
      <c r="K188" s="86" t="s">
        <v>121</v>
      </c>
      <c r="L188" s="87">
        <v>2.7806000000000001E-2</v>
      </c>
      <c r="M188" s="87">
        <v>3.0200000003518062E-2</v>
      </c>
      <c r="N188" s="83">
        <v>4371.4563260000014</v>
      </c>
      <c r="O188" s="85">
        <v>110.54</v>
      </c>
      <c r="P188" s="83">
        <v>4.8322075150000012</v>
      </c>
      <c r="Q188" s="84">
        <f t="shared" si="2"/>
        <v>1.7834980138998495E-4</v>
      </c>
      <c r="R188" s="84">
        <f>P188/'סכום נכסי הקרן'!$C$42</f>
        <v>1.8563661890092416E-5</v>
      </c>
    </row>
    <row r="189" spans="2:18">
      <c r="B189" s="76" t="s">
        <v>1630</v>
      </c>
      <c r="C189" s="86" t="s">
        <v>1388</v>
      </c>
      <c r="D189" s="73" t="s">
        <v>1517</v>
      </c>
      <c r="E189" s="73"/>
      <c r="F189" s="73" t="s">
        <v>422</v>
      </c>
      <c r="G189" s="93">
        <v>43279</v>
      </c>
      <c r="H189" s="73" t="s">
        <v>119</v>
      </c>
      <c r="I189" s="83">
        <v>7.1200000005804913</v>
      </c>
      <c r="J189" s="86" t="s">
        <v>478</v>
      </c>
      <c r="K189" s="86" t="s">
        <v>121</v>
      </c>
      <c r="L189" s="87">
        <v>2.7797000000000002E-2</v>
      </c>
      <c r="M189" s="87">
        <v>2.8900000001610505E-2</v>
      </c>
      <c r="N189" s="83">
        <v>5112.5527690000008</v>
      </c>
      <c r="O189" s="85">
        <v>110.52</v>
      </c>
      <c r="P189" s="83">
        <v>5.6503933810000007</v>
      </c>
      <c r="Q189" s="84">
        <f t="shared" si="2"/>
        <v>2.0854786019607345E-4</v>
      </c>
      <c r="R189" s="84">
        <f>P189/'סכום נכסי הקרן'!$C$42</f>
        <v>2.1706847635433165E-5</v>
      </c>
    </row>
    <row r="190" spans="2:18">
      <c r="B190" s="76" t="s">
        <v>1630</v>
      </c>
      <c r="C190" s="86" t="s">
        <v>1388</v>
      </c>
      <c r="D190" s="73" t="s">
        <v>1518</v>
      </c>
      <c r="E190" s="73"/>
      <c r="F190" s="73" t="s">
        <v>422</v>
      </c>
      <c r="G190" s="93">
        <v>43321</v>
      </c>
      <c r="H190" s="73" t="s">
        <v>119</v>
      </c>
      <c r="I190" s="83">
        <v>7.120000000000001</v>
      </c>
      <c r="J190" s="86" t="s">
        <v>478</v>
      </c>
      <c r="K190" s="86" t="s">
        <v>121</v>
      </c>
      <c r="L190" s="87">
        <v>2.8528999999999999E-2</v>
      </c>
      <c r="M190" s="87">
        <v>2.8500000000156765E-2</v>
      </c>
      <c r="N190" s="83">
        <v>28639.786258000004</v>
      </c>
      <c r="O190" s="85">
        <v>111.37</v>
      </c>
      <c r="P190" s="83">
        <v>31.896128950000005</v>
      </c>
      <c r="Q190" s="84">
        <f t="shared" si="2"/>
        <v>1.1772400596794007E-3</v>
      </c>
      <c r="R190" s="84">
        <f>P190/'סכום נכסי הקרן'!$C$42</f>
        <v>1.2253384226413718E-4</v>
      </c>
    </row>
    <row r="191" spans="2:18">
      <c r="B191" s="76" t="s">
        <v>1630</v>
      </c>
      <c r="C191" s="86" t="s">
        <v>1388</v>
      </c>
      <c r="D191" s="73" t="s">
        <v>1519</v>
      </c>
      <c r="E191" s="73"/>
      <c r="F191" s="73" t="s">
        <v>422</v>
      </c>
      <c r="G191" s="93">
        <v>43138</v>
      </c>
      <c r="H191" s="73" t="s">
        <v>119</v>
      </c>
      <c r="I191" s="83">
        <v>7.0299999999438603</v>
      </c>
      <c r="J191" s="86" t="s">
        <v>478</v>
      </c>
      <c r="K191" s="86" t="s">
        <v>121</v>
      </c>
      <c r="L191" s="87">
        <v>2.6242999999999999E-2</v>
      </c>
      <c r="M191" s="87">
        <v>3.4599999999772681E-2</v>
      </c>
      <c r="N191" s="83">
        <v>27409.692494000003</v>
      </c>
      <c r="O191" s="85">
        <v>105.93</v>
      </c>
      <c r="P191" s="83">
        <v>29.035086021000001</v>
      </c>
      <c r="Q191" s="84">
        <f t="shared" si="2"/>
        <v>1.0716430966823819E-3</v>
      </c>
      <c r="R191" s="84">
        <f>P191/'סכום נכסי הקרן'!$C$42</f>
        <v>1.115427096560841E-4</v>
      </c>
    </row>
    <row r="192" spans="2:18">
      <c r="B192" s="76" t="s">
        <v>1630</v>
      </c>
      <c r="C192" s="86" t="s">
        <v>1388</v>
      </c>
      <c r="D192" s="73" t="s">
        <v>1520</v>
      </c>
      <c r="E192" s="73"/>
      <c r="F192" s="73" t="s">
        <v>422</v>
      </c>
      <c r="G192" s="93">
        <v>43417</v>
      </c>
      <c r="H192" s="73" t="s">
        <v>119</v>
      </c>
      <c r="I192" s="83">
        <v>7.0499999999931564</v>
      </c>
      <c r="J192" s="86" t="s">
        <v>478</v>
      </c>
      <c r="K192" s="86" t="s">
        <v>121</v>
      </c>
      <c r="L192" s="87">
        <v>3.0796999999999998E-2</v>
      </c>
      <c r="M192" s="87">
        <v>2.9699999999876797E-2</v>
      </c>
      <c r="N192" s="83">
        <v>32607.696065000007</v>
      </c>
      <c r="O192" s="85">
        <v>112.01</v>
      </c>
      <c r="P192" s="83">
        <v>36.523878085000007</v>
      </c>
      <c r="Q192" s="84">
        <f t="shared" si="2"/>
        <v>1.3480435975133766E-3</v>
      </c>
      <c r="R192" s="84">
        <f>P192/'סכום נכסי הקרן'!$C$42</f>
        <v>1.403120461156139E-4</v>
      </c>
    </row>
    <row r="193" spans="2:18">
      <c r="B193" s="76" t="s">
        <v>1630</v>
      </c>
      <c r="C193" s="86" t="s">
        <v>1388</v>
      </c>
      <c r="D193" s="73" t="s">
        <v>1521</v>
      </c>
      <c r="E193" s="73"/>
      <c r="F193" s="73" t="s">
        <v>422</v>
      </c>
      <c r="G193" s="93">
        <v>43485</v>
      </c>
      <c r="H193" s="73" t="s">
        <v>119</v>
      </c>
      <c r="I193" s="83">
        <v>7.1099999999905856</v>
      </c>
      <c r="J193" s="86" t="s">
        <v>478</v>
      </c>
      <c r="K193" s="86" t="s">
        <v>121</v>
      </c>
      <c r="L193" s="87">
        <v>3.0190999999999999E-2</v>
      </c>
      <c r="M193" s="87">
        <v>2.7699999999982884E-2</v>
      </c>
      <c r="N193" s="83">
        <v>41206.294954000005</v>
      </c>
      <c r="O193" s="85">
        <v>113.41</v>
      </c>
      <c r="P193" s="83">
        <v>46.732062404000004</v>
      </c>
      <c r="Q193" s="84">
        <f t="shared" si="2"/>
        <v>1.7248129395158606E-3</v>
      </c>
      <c r="R193" s="84">
        <f>P193/'סכום נכסי הקרן'!$C$42</f>
        <v>1.7952834252288007E-4</v>
      </c>
    </row>
    <row r="194" spans="2:18">
      <c r="B194" s="76" t="s">
        <v>1630</v>
      </c>
      <c r="C194" s="86" t="s">
        <v>1388</v>
      </c>
      <c r="D194" s="73" t="s">
        <v>1522</v>
      </c>
      <c r="E194" s="73"/>
      <c r="F194" s="73" t="s">
        <v>422</v>
      </c>
      <c r="G194" s="93">
        <v>43613</v>
      </c>
      <c r="H194" s="73" t="s">
        <v>119</v>
      </c>
      <c r="I194" s="83">
        <v>7.1300000003322692</v>
      </c>
      <c r="J194" s="86" t="s">
        <v>478</v>
      </c>
      <c r="K194" s="86" t="s">
        <v>121</v>
      </c>
      <c r="L194" s="87">
        <v>2.5243000000000002E-2</v>
      </c>
      <c r="M194" s="87">
        <v>3.0400000001553466E-2</v>
      </c>
      <c r="N194" s="83">
        <v>10875.766245999999</v>
      </c>
      <c r="O194" s="85">
        <v>106.54</v>
      </c>
      <c r="P194" s="83">
        <v>11.587041455000001</v>
      </c>
      <c r="Q194" s="84">
        <f t="shared" si="2"/>
        <v>4.2766096774235328E-4</v>
      </c>
      <c r="R194" s="84">
        <f>P194/'סכום נכסי הקרן'!$C$42</f>
        <v>4.4513386316585877E-5</v>
      </c>
    </row>
    <row r="195" spans="2:18">
      <c r="B195" s="76" t="s">
        <v>1630</v>
      </c>
      <c r="C195" s="86" t="s">
        <v>1388</v>
      </c>
      <c r="D195" s="73" t="s">
        <v>1523</v>
      </c>
      <c r="E195" s="73"/>
      <c r="F195" s="73" t="s">
        <v>422</v>
      </c>
      <c r="G195" s="93">
        <v>43657</v>
      </c>
      <c r="H195" s="73" t="s">
        <v>119</v>
      </c>
      <c r="I195" s="83">
        <v>7.0400000002757599</v>
      </c>
      <c r="J195" s="86" t="s">
        <v>478</v>
      </c>
      <c r="K195" s="86" t="s">
        <v>121</v>
      </c>
      <c r="L195" s="87">
        <v>2.5243000000000002E-2</v>
      </c>
      <c r="M195" s="87">
        <v>3.4600000000870816E-2</v>
      </c>
      <c r="N195" s="83">
        <v>10730.083176000002</v>
      </c>
      <c r="O195" s="85">
        <v>102.74</v>
      </c>
      <c r="P195" s="83">
        <v>11.024086974000001</v>
      </c>
      <c r="Q195" s="84">
        <f t="shared" si="2"/>
        <v>4.06883130787652E-4</v>
      </c>
      <c r="R195" s="84">
        <f>P195/'סכום נכסי הקרן'!$C$42</f>
        <v>4.235071084945076E-5</v>
      </c>
    </row>
    <row r="196" spans="2:18">
      <c r="B196" s="76" t="s">
        <v>1630</v>
      </c>
      <c r="C196" s="86" t="s">
        <v>1388</v>
      </c>
      <c r="D196" s="73" t="s">
        <v>1524</v>
      </c>
      <c r="E196" s="73"/>
      <c r="F196" s="73" t="s">
        <v>422</v>
      </c>
      <c r="G196" s="93">
        <v>43541</v>
      </c>
      <c r="H196" s="73" t="s">
        <v>119</v>
      </c>
      <c r="I196" s="83">
        <v>7.1200000008012632</v>
      </c>
      <c r="J196" s="86" t="s">
        <v>478</v>
      </c>
      <c r="K196" s="86" t="s">
        <v>121</v>
      </c>
      <c r="L196" s="87">
        <v>2.7271E-2</v>
      </c>
      <c r="M196" s="87">
        <v>2.900000000231134E-2</v>
      </c>
      <c r="N196" s="83">
        <v>3538.5788430000002</v>
      </c>
      <c r="O196" s="85">
        <v>110.04</v>
      </c>
      <c r="P196" s="83">
        <v>3.8938522490000005</v>
      </c>
      <c r="Q196" s="84">
        <f t="shared" si="2"/>
        <v>1.4371646356149838E-4</v>
      </c>
      <c r="R196" s="84">
        <f>P196/'סכום נכסי הקרן'!$C$42</f>
        <v>1.495882707355376E-5</v>
      </c>
    </row>
    <row r="197" spans="2:18">
      <c r="B197" s="76" t="s">
        <v>1633</v>
      </c>
      <c r="C197" s="86" t="s">
        <v>1387</v>
      </c>
      <c r="D197" s="73">
        <v>22333</v>
      </c>
      <c r="E197" s="73"/>
      <c r="F197" s="73" t="s">
        <v>416</v>
      </c>
      <c r="G197" s="93">
        <v>41639</v>
      </c>
      <c r="H197" s="73" t="s">
        <v>303</v>
      </c>
      <c r="I197" s="83">
        <v>0.25</v>
      </c>
      <c r="J197" s="86" t="s">
        <v>116</v>
      </c>
      <c r="K197" s="86" t="s">
        <v>121</v>
      </c>
      <c r="L197" s="87">
        <v>3.7000000000000005E-2</v>
      </c>
      <c r="M197" s="87">
        <v>6.4900000000847238E-2</v>
      </c>
      <c r="N197" s="83">
        <v>32991.916801000007</v>
      </c>
      <c r="O197" s="85">
        <v>111.62</v>
      </c>
      <c r="P197" s="83">
        <v>36.825579312000002</v>
      </c>
      <c r="Q197" s="84">
        <f t="shared" si="2"/>
        <v>1.3591789541278294E-3</v>
      </c>
      <c r="R197" s="84">
        <f>P197/'סכום נכסי הקרן'!$C$42</f>
        <v>1.4147107737668213E-4</v>
      </c>
    </row>
    <row r="198" spans="2:18">
      <c r="B198" s="76" t="s">
        <v>1633</v>
      </c>
      <c r="C198" s="86" t="s">
        <v>1387</v>
      </c>
      <c r="D198" s="73">
        <v>22334</v>
      </c>
      <c r="E198" s="73"/>
      <c r="F198" s="73" t="s">
        <v>416</v>
      </c>
      <c r="G198" s="93">
        <v>42004</v>
      </c>
      <c r="H198" s="73" t="s">
        <v>303</v>
      </c>
      <c r="I198" s="83">
        <v>0.71999999997970643</v>
      </c>
      <c r="J198" s="86" t="s">
        <v>116</v>
      </c>
      <c r="K198" s="86" t="s">
        <v>121</v>
      </c>
      <c r="L198" s="87">
        <v>3.7000000000000005E-2</v>
      </c>
      <c r="M198" s="87">
        <v>0.10349999999961951</v>
      </c>
      <c r="N198" s="83">
        <v>21994.611241000002</v>
      </c>
      <c r="O198" s="85">
        <v>107.54</v>
      </c>
      <c r="P198" s="83">
        <v>23.653006834000003</v>
      </c>
      <c r="Q198" s="84">
        <f t="shared" si="2"/>
        <v>8.7299832592554886E-4</v>
      </c>
      <c r="R198" s="84">
        <f>P198/'סכום נכסי הקרן'!$C$42</f>
        <v>9.0866631904242874E-5</v>
      </c>
    </row>
    <row r="199" spans="2:18">
      <c r="B199" s="76" t="s">
        <v>1633</v>
      </c>
      <c r="C199" s="86" t="s">
        <v>1387</v>
      </c>
      <c r="D199" s="73" t="s">
        <v>1525</v>
      </c>
      <c r="E199" s="73"/>
      <c r="F199" s="73" t="s">
        <v>416</v>
      </c>
      <c r="G199" s="93">
        <v>42759</v>
      </c>
      <c r="H199" s="73" t="s">
        <v>303</v>
      </c>
      <c r="I199" s="83">
        <v>1.6499999999954018</v>
      </c>
      <c r="J199" s="86" t="s">
        <v>116</v>
      </c>
      <c r="K199" s="86" t="s">
        <v>121</v>
      </c>
      <c r="L199" s="87">
        <v>7.0499999999999993E-2</v>
      </c>
      <c r="M199" s="87">
        <v>7.1900000000077527E-2</v>
      </c>
      <c r="N199" s="83">
        <v>74026.461571000007</v>
      </c>
      <c r="O199" s="85">
        <v>102.82</v>
      </c>
      <c r="P199" s="83">
        <v>76.113621138999989</v>
      </c>
      <c r="Q199" s="84">
        <f t="shared" si="2"/>
        <v>2.8092438437452342E-3</v>
      </c>
      <c r="R199" s="84">
        <f>P199/'סכום נכסי הקרן'!$C$42</f>
        <v>2.9240207993323032E-4</v>
      </c>
    </row>
    <row r="200" spans="2:18">
      <c r="B200" s="76" t="s">
        <v>1633</v>
      </c>
      <c r="C200" s="86" t="s">
        <v>1387</v>
      </c>
      <c r="D200" s="73" t="s">
        <v>1526</v>
      </c>
      <c r="E200" s="73"/>
      <c r="F200" s="73" t="s">
        <v>416</v>
      </c>
      <c r="G200" s="93">
        <v>42759</v>
      </c>
      <c r="H200" s="73" t="s">
        <v>303</v>
      </c>
      <c r="I200" s="83">
        <v>1.6999999999931736</v>
      </c>
      <c r="J200" s="86" t="s">
        <v>116</v>
      </c>
      <c r="K200" s="86" t="s">
        <v>121</v>
      </c>
      <c r="L200" s="87">
        <v>3.8800000000000001E-2</v>
      </c>
      <c r="M200" s="87">
        <v>5.579999999971328E-2</v>
      </c>
      <c r="N200" s="83">
        <v>74026.461571000007</v>
      </c>
      <c r="O200" s="85">
        <v>98.94</v>
      </c>
      <c r="P200" s="83">
        <v>73.241782294999993</v>
      </c>
      <c r="Q200" s="84">
        <f t="shared" si="2"/>
        <v>2.7032484191154946E-3</v>
      </c>
      <c r="R200" s="84">
        <f>P200/'סכום נכסי הקרן'!$C$42</f>
        <v>2.8136947317175314E-4</v>
      </c>
    </row>
    <row r="201" spans="2:18">
      <c r="B201" s="76" t="s">
        <v>1634</v>
      </c>
      <c r="C201" s="86" t="s">
        <v>1387</v>
      </c>
      <c r="D201" s="73">
        <v>7561</v>
      </c>
      <c r="E201" s="73"/>
      <c r="F201" s="73" t="s">
        <v>443</v>
      </c>
      <c r="G201" s="93">
        <v>43920</v>
      </c>
      <c r="H201" s="73" t="s">
        <v>119</v>
      </c>
      <c r="I201" s="83">
        <v>4.3500000000101728</v>
      </c>
      <c r="J201" s="86" t="s">
        <v>142</v>
      </c>
      <c r="K201" s="86" t="s">
        <v>121</v>
      </c>
      <c r="L201" s="87">
        <v>4.8917999999999996E-2</v>
      </c>
      <c r="M201" s="87">
        <v>5.5500000000112737E-2</v>
      </c>
      <c r="N201" s="83">
        <v>184410.52958199999</v>
      </c>
      <c r="O201" s="85">
        <v>98.62</v>
      </c>
      <c r="P201" s="83">
        <v>181.865657989</v>
      </c>
      <c r="Q201" s="84">
        <f t="shared" si="2"/>
        <v>6.7123988117875925E-3</v>
      </c>
      <c r="R201" s="84">
        <f>P201/'סכום נכסי הקרן'!$C$42</f>
        <v>6.9866465251068165E-4</v>
      </c>
    </row>
    <row r="202" spans="2:18">
      <c r="B202" s="76" t="s">
        <v>1634</v>
      </c>
      <c r="C202" s="86" t="s">
        <v>1387</v>
      </c>
      <c r="D202" s="73">
        <v>8991</v>
      </c>
      <c r="E202" s="73"/>
      <c r="F202" s="73" t="s">
        <v>443</v>
      </c>
      <c r="G202" s="93">
        <v>44636</v>
      </c>
      <c r="H202" s="73" t="s">
        <v>119</v>
      </c>
      <c r="I202" s="83">
        <v>4.7400000000078881</v>
      </c>
      <c r="J202" s="86" t="s">
        <v>142</v>
      </c>
      <c r="K202" s="86" t="s">
        <v>121</v>
      </c>
      <c r="L202" s="87">
        <v>4.2824000000000001E-2</v>
      </c>
      <c r="M202" s="87">
        <v>7.4500000000100333E-2</v>
      </c>
      <c r="N202" s="83">
        <v>164908.57785100004</v>
      </c>
      <c r="O202" s="85">
        <v>87.63</v>
      </c>
      <c r="P202" s="83">
        <v>144.50938603900002</v>
      </c>
      <c r="Q202" s="84">
        <f t="shared" si="2"/>
        <v>5.3336327587422145E-3</v>
      </c>
      <c r="R202" s="84">
        <f>P202/'סכום נכסי הקרן'!$C$42</f>
        <v>5.551548384554087E-4</v>
      </c>
    </row>
    <row r="203" spans="2:18">
      <c r="B203" s="76" t="s">
        <v>1634</v>
      </c>
      <c r="C203" s="86" t="s">
        <v>1387</v>
      </c>
      <c r="D203" s="73">
        <v>9112</v>
      </c>
      <c r="E203" s="73"/>
      <c r="F203" s="73" t="s">
        <v>443</v>
      </c>
      <c r="G203" s="93">
        <v>44722</v>
      </c>
      <c r="H203" s="73" t="s">
        <v>119</v>
      </c>
      <c r="I203" s="83">
        <v>4.6900000000020174</v>
      </c>
      <c r="J203" s="86" t="s">
        <v>142</v>
      </c>
      <c r="K203" s="86" t="s">
        <v>121</v>
      </c>
      <c r="L203" s="87">
        <v>5.2750000000000005E-2</v>
      </c>
      <c r="M203" s="87">
        <v>6.9900000000020168E-2</v>
      </c>
      <c r="N203" s="83">
        <v>263399.01281400007</v>
      </c>
      <c r="O203" s="85">
        <v>94.1</v>
      </c>
      <c r="P203" s="83">
        <v>247.85847195000002</v>
      </c>
      <c r="Q203" s="84">
        <f t="shared" ref="Q203:Q246" si="3">IFERROR(P203/$P$10,0)</f>
        <v>9.1480982776269808E-3</v>
      </c>
      <c r="R203" s="84">
        <f>P203/'סכום נכסי הקרן'!$C$42</f>
        <v>9.5218610864536814E-4</v>
      </c>
    </row>
    <row r="204" spans="2:18">
      <c r="B204" s="76" t="s">
        <v>1634</v>
      </c>
      <c r="C204" s="86" t="s">
        <v>1387</v>
      </c>
      <c r="D204" s="73">
        <v>9247</v>
      </c>
      <c r="E204" s="73"/>
      <c r="F204" s="73" t="s">
        <v>443</v>
      </c>
      <c r="G204" s="93">
        <v>44816</v>
      </c>
      <c r="H204" s="73" t="s">
        <v>119</v>
      </c>
      <c r="I204" s="83">
        <v>4.6300000000011039</v>
      </c>
      <c r="J204" s="86" t="s">
        <v>142</v>
      </c>
      <c r="K204" s="86" t="s">
        <v>121</v>
      </c>
      <c r="L204" s="87">
        <v>5.6036999999999997E-2</v>
      </c>
      <c r="M204" s="87">
        <v>7.9199999999990625E-2</v>
      </c>
      <c r="N204" s="83">
        <v>325457.01596700004</v>
      </c>
      <c r="O204" s="85">
        <v>91.86</v>
      </c>
      <c r="P204" s="83">
        <v>298.96481620900005</v>
      </c>
      <c r="Q204" s="84">
        <f t="shared" si="3"/>
        <v>1.103435964369351E-2</v>
      </c>
      <c r="R204" s="84">
        <f>P204/'סכום נכסי הקרן'!$C$42</f>
        <v>1.1485189218198332E-3</v>
      </c>
    </row>
    <row r="205" spans="2:18">
      <c r="B205" s="76" t="s">
        <v>1634</v>
      </c>
      <c r="C205" s="86" t="s">
        <v>1387</v>
      </c>
      <c r="D205" s="73">
        <v>9486</v>
      </c>
      <c r="E205" s="73"/>
      <c r="F205" s="73" t="s">
        <v>443</v>
      </c>
      <c r="G205" s="93">
        <v>44976</v>
      </c>
      <c r="H205" s="73" t="s">
        <v>119</v>
      </c>
      <c r="I205" s="83">
        <v>4.64000000000288</v>
      </c>
      <c r="J205" s="86" t="s">
        <v>142</v>
      </c>
      <c r="K205" s="86" t="s">
        <v>121</v>
      </c>
      <c r="L205" s="87">
        <v>6.1999000000000005E-2</v>
      </c>
      <c r="M205" s="87">
        <v>6.520000000004883E-2</v>
      </c>
      <c r="N205" s="83">
        <v>317897.00511500007</v>
      </c>
      <c r="O205" s="85">
        <v>100.49</v>
      </c>
      <c r="P205" s="83">
        <v>319.45471349700006</v>
      </c>
      <c r="Q205" s="84">
        <f t="shared" si="3"/>
        <v>1.1790612163990332E-2</v>
      </c>
      <c r="R205" s="84">
        <f>P205/'סכום נכסי הקרן'!$C$42</f>
        <v>1.2272339861535623E-3</v>
      </c>
    </row>
    <row r="206" spans="2:18">
      <c r="B206" s="76" t="s">
        <v>1634</v>
      </c>
      <c r="C206" s="86" t="s">
        <v>1387</v>
      </c>
      <c r="D206" s="73">
        <v>9567</v>
      </c>
      <c r="E206" s="73"/>
      <c r="F206" s="73" t="s">
        <v>443</v>
      </c>
      <c r="G206" s="93">
        <v>45056</v>
      </c>
      <c r="H206" s="73" t="s">
        <v>119</v>
      </c>
      <c r="I206" s="83">
        <v>4.630000000001866</v>
      </c>
      <c r="J206" s="86" t="s">
        <v>142</v>
      </c>
      <c r="K206" s="86" t="s">
        <v>121</v>
      </c>
      <c r="L206" s="87">
        <v>6.3411999999999996E-2</v>
      </c>
      <c r="M206" s="87">
        <v>6.5600000000022973E-2</v>
      </c>
      <c r="N206" s="83">
        <v>346450.06000000006</v>
      </c>
      <c r="O206" s="85">
        <v>100.59</v>
      </c>
      <c r="P206" s="83">
        <v>348.49412864499999</v>
      </c>
      <c r="Q206" s="84">
        <f t="shared" si="3"/>
        <v>1.286241504249877E-2</v>
      </c>
      <c r="R206" s="84">
        <f>P206/'סכום נכסי הקרן'!$C$42</f>
        <v>1.3387933268110379E-3</v>
      </c>
    </row>
    <row r="207" spans="2:18">
      <c r="B207" s="76" t="s">
        <v>1634</v>
      </c>
      <c r="C207" s="86" t="s">
        <v>1387</v>
      </c>
      <c r="D207" s="73">
        <v>7894</v>
      </c>
      <c r="E207" s="73"/>
      <c r="F207" s="73" t="s">
        <v>443</v>
      </c>
      <c r="G207" s="93">
        <v>44068</v>
      </c>
      <c r="H207" s="73" t="s">
        <v>119</v>
      </c>
      <c r="I207" s="83">
        <v>4.3000000000052108</v>
      </c>
      <c r="J207" s="86" t="s">
        <v>142</v>
      </c>
      <c r="K207" s="86" t="s">
        <v>121</v>
      </c>
      <c r="L207" s="87">
        <v>4.5102999999999997E-2</v>
      </c>
      <c r="M207" s="87">
        <v>6.7200000000087148E-2</v>
      </c>
      <c r="N207" s="83">
        <v>228544.20374500004</v>
      </c>
      <c r="O207" s="85">
        <v>92.38</v>
      </c>
      <c r="P207" s="83">
        <v>211.12913760300003</v>
      </c>
      <c r="Q207" s="84">
        <f t="shared" si="3"/>
        <v>7.7924715861739753E-3</v>
      </c>
      <c r="R207" s="84">
        <f>P207/'סכום נכסי הקרן'!$C$42</f>
        <v>8.1108477097529782E-4</v>
      </c>
    </row>
    <row r="208" spans="2:18">
      <c r="B208" s="76" t="s">
        <v>1634</v>
      </c>
      <c r="C208" s="86" t="s">
        <v>1387</v>
      </c>
      <c r="D208" s="73">
        <v>8076</v>
      </c>
      <c r="E208" s="73"/>
      <c r="F208" s="73" t="s">
        <v>443</v>
      </c>
      <c r="G208" s="93">
        <v>44160</v>
      </c>
      <c r="H208" s="73" t="s">
        <v>119</v>
      </c>
      <c r="I208" s="83">
        <v>4.1699999999955422</v>
      </c>
      <c r="J208" s="86" t="s">
        <v>142</v>
      </c>
      <c r="K208" s="86" t="s">
        <v>121</v>
      </c>
      <c r="L208" s="87">
        <v>4.5465999999999999E-2</v>
      </c>
      <c r="M208" s="87">
        <v>8.7399999999855121E-2</v>
      </c>
      <c r="N208" s="83">
        <v>209907.48587400003</v>
      </c>
      <c r="O208" s="85">
        <v>85.49</v>
      </c>
      <c r="P208" s="83">
        <v>179.44990824000001</v>
      </c>
      <c r="Q208" s="84">
        <f t="shared" si="3"/>
        <v>6.6232369770351266E-3</v>
      </c>
      <c r="R208" s="84">
        <f>P208/'סכום נכסי הקרן'!$C$42</f>
        <v>6.8938418154326059E-4</v>
      </c>
    </row>
    <row r="209" spans="2:18">
      <c r="B209" s="76" t="s">
        <v>1634</v>
      </c>
      <c r="C209" s="86" t="s">
        <v>1387</v>
      </c>
      <c r="D209" s="73">
        <v>9311</v>
      </c>
      <c r="E209" s="73"/>
      <c r="F209" s="73" t="s">
        <v>443</v>
      </c>
      <c r="G209" s="93">
        <v>44880</v>
      </c>
      <c r="H209" s="73" t="s">
        <v>119</v>
      </c>
      <c r="I209" s="83">
        <v>3.9799999999908144</v>
      </c>
      <c r="J209" s="86" t="s">
        <v>142</v>
      </c>
      <c r="K209" s="86" t="s">
        <v>121</v>
      </c>
      <c r="L209" s="87">
        <v>7.2695999999999997E-2</v>
      </c>
      <c r="M209" s="87">
        <v>9.3099999999779429E-2</v>
      </c>
      <c r="N209" s="83">
        <v>186138.16768700004</v>
      </c>
      <c r="O209" s="85">
        <v>94.75</v>
      </c>
      <c r="P209" s="83">
        <v>176.36591411900002</v>
      </c>
      <c r="Q209" s="84">
        <f t="shared" si="3"/>
        <v>6.5094112074958752E-3</v>
      </c>
      <c r="R209" s="84">
        <f>P209/'סכום נכסי הקרן'!$C$42</f>
        <v>6.7753654793986878E-4</v>
      </c>
    </row>
    <row r="210" spans="2:18">
      <c r="B210" s="76" t="s">
        <v>1635</v>
      </c>
      <c r="C210" s="86" t="s">
        <v>1387</v>
      </c>
      <c r="D210" s="73">
        <v>8811</v>
      </c>
      <c r="E210" s="73"/>
      <c r="F210" s="73" t="s">
        <v>606</v>
      </c>
      <c r="G210" s="93">
        <v>44550</v>
      </c>
      <c r="H210" s="73" t="s">
        <v>1386</v>
      </c>
      <c r="I210" s="83">
        <v>5.0999999999924182</v>
      </c>
      <c r="J210" s="86" t="s">
        <v>306</v>
      </c>
      <c r="K210" s="86" t="s">
        <v>121</v>
      </c>
      <c r="L210" s="87">
        <v>7.85E-2</v>
      </c>
      <c r="M210" s="87">
        <v>8.2699999999885559E-2</v>
      </c>
      <c r="N210" s="83">
        <v>280034.20377600007</v>
      </c>
      <c r="O210" s="85">
        <v>98.91</v>
      </c>
      <c r="P210" s="83">
        <v>276.98173387100007</v>
      </c>
      <c r="Q210" s="84">
        <f t="shared" si="3"/>
        <v>1.0222995819447236E-2</v>
      </c>
      <c r="R210" s="84">
        <f>P210/'סכום נכסי הקרן'!$C$42</f>
        <v>1.0640675594646523E-3</v>
      </c>
    </row>
    <row r="211" spans="2:18">
      <c r="B211" s="76" t="s">
        <v>1636</v>
      </c>
      <c r="C211" s="86" t="s">
        <v>1388</v>
      </c>
      <c r="D211" s="73" t="s">
        <v>1527</v>
      </c>
      <c r="E211" s="73"/>
      <c r="F211" s="73" t="s">
        <v>606</v>
      </c>
      <c r="G211" s="93">
        <v>42732</v>
      </c>
      <c r="H211" s="73" t="s">
        <v>1386</v>
      </c>
      <c r="I211" s="83">
        <v>2.1200000000168662</v>
      </c>
      <c r="J211" s="86" t="s">
        <v>117</v>
      </c>
      <c r="K211" s="86" t="s">
        <v>121</v>
      </c>
      <c r="L211" s="87">
        <v>2.1613000000000004E-2</v>
      </c>
      <c r="M211" s="87">
        <v>2.7700000000279102E-2</v>
      </c>
      <c r="N211" s="83">
        <v>45091.699794000007</v>
      </c>
      <c r="O211" s="85">
        <v>110.45</v>
      </c>
      <c r="P211" s="83">
        <v>49.803781693000005</v>
      </c>
      <c r="Q211" s="84">
        <f t="shared" si="3"/>
        <v>1.8381856627315636E-3</v>
      </c>
      <c r="R211" s="84">
        <f>P211/'סכום נכסי הקרן'!$C$42</f>
        <v>1.913288204877158E-4</v>
      </c>
    </row>
    <row r="212" spans="2:18">
      <c r="B212" s="76" t="s">
        <v>1637</v>
      </c>
      <c r="C212" s="86" t="s">
        <v>1388</v>
      </c>
      <c r="D212" s="73" t="s">
        <v>1528</v>
      </c>
      <c r="E212" s="73"/>
      <c r="F212" s="73" t="s">
        <v>443</v>
      </c>
      <c r="G212" s="93">
        <v>45103</v>
      </c>
      <c r="H212" s="73" t="s">
        <v>119</v>
      </c>
      <c r="I212" s="83">
        <v>2.1699999999994231</v>
      </c>
      <c r="J212" s="86" t="s">
        <v>117</v>
      </c>
      <c r="K212" s="86" t="s">
        <v>121</v>
      </c>
      <c r="L212" s="87">
        <v>6.7500000000000004E-2</v>
      </c>
      <c r="M212" s="87">
        <v>7.2499999999975515E-2</v>
      </c>
      <c r="N212" s="83">
        <v>924884.77822200011</v>
      </c>
      <c r="O212" s="85">
        <v>99.4</v>
      </c>
      <c r="P212" s="83">
        <v>919.33561510900029</v>
      </c>
      <c r="Q212" s="84">
        <f t="shared" si="3"/>
        <v>3.3931349979581707E-2</v>
      </c>
      <c r="R212" s="84">
        <f>P212/'סכום נכסי הקרן'!$C$42</f>
        <v>3.5317679278936373E-3</v>
      </c>
    </row>
    <row r="213" spans="2:18">
      <c r="B213" s="76" t="s">
        <v>1638</v>
      </c>
      <c r="C213" s="86" t="s">
        <v>1388</v>
      </c>
      <c r="D213" s="73" t="s">
        <v>1529</v>
      </c>
      <c r="E213" s="73"/>
      <c r="F213" s="73" t="s">
        <v>458</v>
      </c>
      <c r="G213" s="93">
        <v>44294</v>
      </c>
      <c r="H213" s="73" t="s">
        <v>119</v>
      </c>
      <c r="I213" s="83">
        <v>7.5700000000402099</v>
      </c>
      <c r="J213" s="86" t="s">
        <v>478</v>
      </c>
      <c r="K213" s="86" t="s">
        <v>121</v>
      </c>
      <c r="L213" s="87">
        <v>0.03</v>
      </c>
      <c r="M213" s="87">
        <v>5.4400000000318138E-2</v>
      </c>
      <c r="N213" s="83">
        <v>48858.945168000006</v>
      </c>
      <c r="O213" s="85">
        <v>92.64</v>
      </c>
      <c r="P213" s="83">
        <v>45.26292817400001</v>
      </c>
      <c r="Q213" s="84">
        <f t="shared" si="3"/>
        <v>1.6705893166018252E-3</v>
      </c>
      <c r="R213" s="84">
        <f>P213/'סכום נכסי הקרן'!$C$42</f>
        <v>1.7388443939326021E-4</v>
      </c>
    </row>
    <row r="214" spans="2:18">
      <c r="B214" s="76" t="s">
        <v>1639</v>
      </c>
      <c r="C214" s="86" t="s">
        <v>1388</v>
      </c>
      <c r="D214" s="73" t="s">
        <v>1530</v>
      </c>
      <c r="E214" s="73"/>
      <c r="F214" s="73" t="s">
        <v>458</v>
      </c>
      <c r="G214" s="93">
        <v>42326</v>
      </c>
      <c r="H214" s="73" t="s">
        <v>119</v>
      </c>
      <c r="I214" s="83">
        <v>5.950000000180327</v>
      </c>
      <c r="J214" s="86" t="s">
        <v>478</v>
      </c>
      <c r="K214" s="86" t="s">
        <v>121</v>
      </c>
      <c r="L214" s="87">
        <v>8.0500000000000002E-2</v>
      </c>
      <c r="M214" s="87">
        <v>9.8500000002581148E-2</v>
      </c>
      <c r="N214" s="83">
        <v>15153.242705000004</v>
      </c>
      <c r="O214" s="85">
        <v>93.32</v>
      </c>
      <c r="P214" s="83">
        <v>14.141032351000002</v>
      </c>
      <c r="Q214" s="84">
        <f t="shared" si="3"/>
        <v>5.2192508360233405E-4</v>
      </c>
      <c r="R214" s="84">
        <f>P214/'סכום נכסי הקרן'!$C$42</f>
        <v>5.432493172653464E-5</v>
      </c>
    </row>
    <row r="215" spans="2:18">
      <c r="B215" s="76" t="s">
        <v>1639</v>
      </c>
      <c r="C215" s="86" t="s">
        <v>1388</v>
      </c>
      <c r="D215" s="73" t="s">
        <v>1531</v>
      </c>
      <c r="E215" s="73"/>
      <c r="F215" s="73" t="s">
        <v>458</v>
      </c>
      <c r="G215" s="93">
        <v>42606</v>
      </c>
      <c r="H215" s="73" t="s">
        <v>119</v>
      </c>
      <c r="I215" s="83">
        <v>5.9399999999925948</v>
      </c>
      <c r="J215" s="86" t="s">
        <v>478</v>
      </c>
      <c r="K215" s="86" t="s">
        <v>121</v>
      </c>
      <c r="L215" s="87">
        <v>8.0500000000000002E-2</v>
      </c>
      <c r="M215" s="87">
        <v>9.8699999999979818E-2</v>
      </c>
      <c r="N215" s="83">
        <v>63738.747793000017</v>
      </c>
      <c r="O215" s="85">
        <v>93.23</v>
      </c>
      <c r="P215" s="83">
        <v>59.423743476000013</v>
      </c>
      <c r="Q215" s="84">
        <f t="shared" si="3"/>
        <v>2.1932445603578378E-3</v>
      </c>
      <c r="R215" s="84">
        <f>P215/'סכום נכסי הקרן'!$C$42</f>
        <v>2.2828537034218178E-4</v>
      </c>
    </row>
    <row r="216" spans="2:18">
      <c r="B216" s="76" t="s">
        <v>1639</v>
      </c>
      <c r="C216" s="86" t="s">
        <v>1388</v>
      </c>
      <c r="D216" s="73" t="s">
        <v>1532</v>
      </c>
      <c r="E216" s="73"/>
      <c r="F216" s="73" t="s">
        <v>458</v>
      </c>
      <c r="G216" s="93">
        <v>42648</v>
      </c>
      <c r="H216" s="73" t="s">
        <v>119</v>
      </c>
      <c r="I216" s="83">
        <v>5.9499999999807462</v>
      </c>
      <c r="J216" s="86" t="s">
        <v>478</v>
      </c>
      <c r="K216" s="86" t="s">
        <v>121</v>
      </c>
      <c r="L216" s="87">
        <v>8.0500000000000002E-2</v>
      </c>
      <c r="M216" s="87">
        <v>9.8599999999570934E-2</v>
      </c>
      <c r="N216" s="83">
        <v>58467.917902000008</v>
      </c>
      <c r="O216" s="85">
        <v>93.28</v>
      </c>
      <c r="P216" s="83">
        <v>54.538972619000013</v>
      </c>
      <c r="Q216" s="84">
        <f t="shared" si="3"/>
        <v>2.0129547219191555E-3</v>
      </c>
      <c r="R216" s="84">
        <f>P216/'סכום נכסי הקרן'!$C$42</f>
        <v>2.0951977835995811E-4</v>
      </c>
    </row>
    <row r="217" spans="2:18">
      <c r="B217" s="76" t="s">
        <v>1639</v>
      </c>
      <c r="C217" s="86" t="s">
        <v>1388</v>
      </c>
      <c r="D217" s="73" t="s">
        <v>1533</v>
      </c>
      <c r="E217" s="73"/>
      <c r="F217" s="73" t="s">
        <v>458</v>
      </c>
      <c r="G217" s="93">
        <v>42718</v>
      </c>
      <c r="H217" s="73" t="s">
        <v>119</v>
      </c>
      <c r="I217" s="83">
        <v>5.940000000014698</v>
      </c>
      <c r="J217" s="86" t="s">
        <v>478</v>
      </c>
      <c r="K217" s="86" t="s">
        <v>121</v>
      </c>
      <c r="L217" s="87">
        <v>8.0500000000000002E-2</v>
      </c>
      <c r="M217" s="87">
        <v>9.8600000000430427E-2</v>
      </c>
      <c r="N217" s="83">
        <v>40850.06386300001</v>
      </c>
      <c r="O217" s="85">
        <v>93.27</v>
      </c>
      <c r="P217" s="83">
        <v>38.100924276000008</v>
      </c>
      <c r="Q217" s="84">
        <f t="shared" si="3"/>
        <v>1.406250095076775E-3</v>
      </c>
      <c r="R217" s="84">
        <f>P217/'סכום נכסי הקרן'!$C$42</f>
        <v>1.4637050949573677E-4</v>
      </c>
    </row>
    <row r="218" spans="2:18">
      <c r="B218" s="76" t="s">
        <v>1639</v>
      </c>
      <c r="C218" s="86" t="s">
        <v>1388</v>
      </c>
      <c r="D218" s="73" t="s">
        <v>1534</v>
      </c>
      <c r="E218" s="73"/>
      <c r="F218" s="73" t="s">
        <v>458</v>
      </c>
      <c r="G218" s="93">
        <v>42900</v>
      </c>
      <c r="H218" s="73" t="s">
        <v>119</v>
      </c>
      <c r="I218" s="83">
        <v>5.9299999999457622</v>
      </c>
      <c r="J218" s="86" t="s">
        <v>478</v>
      </c>
      <c r="K218" s="86" t="s">
        <v>121</v>
      </c>
      <c r="L218" s="87">
        <v>8.0500000000000002E-2</v>
      </c>
      <c r="M218" s="87">
        <v>9.9199999999030841E-2</v>
      </c>
      <c r="N218" s="83">
        <v>48388.452514000004</v>
      </c>
      <c r="O218" s="85">
        <v>92.97</v>
      </c>
      <c r="P218" s="83">
        <v>44.986827908000009</v>
      </c>
      <c r="Q218" s="84">
        <f t="shared" si="3"/>
        <v>1.6603988544886057E-3</v>
      </c>
      <c r="R218" s="84">
        <f>P218/'סכום נכסי הקרן'!$C$42</f>
        <v>1.7282375812701113E-4</v>
      </c>
    </row>
    <row r="219" spans="2:18">
      <c r="B219" s="76" t="s">
        <v>1639</v>
      </c>
      <c r="C219" s="86" t="s">
        <v>1388</v>
      </c>
      <c r="D219" s="73" t="s">
        <v>1535</v>
      </c>
      <c r="E219" s="73"/>
      <c r="F219" s="73" t="s">
        <v>458</v>
      </c>
      <c r="G219" s="93">
        <v>43075</v>
      </c>
      <c r="H219" s="73" t="s">
        <v>119</v>
      </c>
      <c r="I219" s="83">
        <v>5.9299999998837949</v>
      </c>
      <c r="J219" s="86" t="s">
        <v>478</v>
      </c>
      <c r="K219" s="86" t="s">
        <v>121</v>
      </c>
      <c r="L219" s="87">
        <v>8.0500000000000002E-2</v>
      </c>
      <c r="M219" s="87">
        <v>9.93999999982354E-2</v>
      </c>
      <c r="N219" s="83">
        <v>30025.308902000008</v>
      </c>
      <c r="O219" s="85">
        <v>92.86</v>
      </c>
      <c r="P219" s="83">
        <v>27.881553568000005</v>
      </c>
      <c r="Q219" s="84">
        <f t="shared" si="3"/>
        <v>1.029067879610097E-3</v>
      </c>
      <c r="R219" s="84">
        <f>P219/'סכום נכסי הקרן'!$C$42</f>
        <v>1.0711123886964357E-4</v>
      </c>
    </row>
    <row r="220" spans="2:18">
      <c r="B220" s="76" t="s">
        <v>1639</v>
      </c>
      <c r="C220" s="86" t="s">
        <v>1388</v>
      </c>
      <c r="D220" s="73" t="s">
        <v>1536</v>
      </c>
      <c r="E220" s="73"/>
      <c r="F220" s="73" t="s">
        <v>458</v>
      </c>
      <c r="G220" s="93">
        <v>43292</v>
      </c>
      <c r="H220" s="73" t="s">
        <v>119</v>
      </c>
      <c r="I220" s="83">
        <v>5.9200000000042117</v>
      </c>
      <c r="J220" s="86" t="s">
        <v>478</v>
      </c>
      <c r="K220" s="86" t="s">
        <v>121</v>
      </c>
      <c r="L220" s="87">
        <v>8.0500000000000002E-2</v>
      </c>
      <c r="M220" s="87">
        <v>9.9500000000125044E-2</v>
      </c>
      <c r="N220" s="83">
        <v>81872.191833999997</v>
      </c>
      <c r="O220" s="85">
        <v>92.8</v>
      </c>
      <c r="P220" s="83">
        <v>75.977534579000007</v>
      </c>
      <c r="Q220" s="84">
        <f t="shared" si="3"/>
        <v>2.8042210853325414E-3</v>
      </c>
      <c r="R220" s="84">
        <f>P220/'סכום נכסי הקרן'!$C$42</f>
        <v>2.9187928266515283E-4</v>
      </c>
    </row>
    <row r="221" spans="2:18">
      <c r="B221" s="76" t="s">
        <v>1611</v>
      </c>
      <c r="C221" s="86" t="s">
        <v>1388</v>
      </c>
      <c r="D221" s="73" t="s">
        <v>1537</v>
      </c>
      <c r="E221" s="73"/>
      <c r="F221" s="73" t="s">
        <v>458</v>
      </c>
      <c r="G221" s="93">
        <v>44858</v>
      </c>
      <c r="H221" s="73" t="s">
        <v>119</v>
      </c>
      <c r="I221" s="83">
        <v>5.5899999997057144</v>
      </c>
      <c r="J221" s="86" t="s">
        <v>478</v>
      </c>
      <c r="K221" s="86" t="s">
        <v>121</v>
      </c>
      <c r="L221" s="87">
        <v>3.49E-2</v>
      </c>
      <c r="M221" s="87">
        <v>4.4799999998318372E-2</v>
      </c>
      <c r="N221" s="83">
        <v>6499.0334070000008</v>
      </c>
      <c r="O221" s="85">
        <v>98.82</v>
      </c>
      <c r="P221" s="83">
        <v>6.4223442710000009</v>
      </c>
      <c r="Q221" s="84">
        <f t="shared" si="3"/>
        <v>2.3703945280399607E-4</v>
      </c>
      <c r="R221" s="84">
        <f>P221/'סכום נכסי הקרן'!$C$42</f>
        <v>2.4672414671458091E-5</v>
      </c>
    </row>
    <row r="222" spans="2:18">
      <c r="B222" s="76" t="s">
        <v>1611</v>
      </c>
      <c r="C222" s="86" t="s">
        <v>1388</v>
      </c>
      <c r="D222" s="73" t="s">
        <v>1538</v>
      </c>
      <c r="E222" s="73"/>
      <c r="F222" s="73" t="s">
        <v>458</v>
      </c>
      <c r="G222" s="93">
        <v>44858</v>
      </c>
      <c r="H222" s="73" t="s">
        <v>119</v>
      </c>
      <c r="I222" s="83">
        <v>5.6099999997090872</v>
      </c>
      <c r="J222" s="86" t="s">
        <v>478</v>
      </c>
      <c r="K222" s="86" t="s">
        <v>121</v>
      </c>
      <c r="L222" s="87">
        <v>3.49E-2</v>
      </c>
      <c r="M222" s="87">
        <v>4.4699999998404669E-2</v>
      </c>
      <c r="N222" s="83">
        <v>5391.1300060000012</v>
      </c>
      <c r="O222" s="85">
        <v>98.83</v>
      </c>
      <c r="P222" s="83">
        <v>5.3280533549999998</v>
      </c>
      <c r="Q222" s="84">
        <f t="shared" si="3"/>
        <v>1.9665075531415639E-4</v>
      </c>
      <c r="R222" s="84">
        <f>P222/'סכום נכסי הקרן'!$C$42</f>
        <v>2.0468529281402873E-5</v>
      </c>
    </row>
    <row r="223" spans="2:18">
      <c r="B223" s="76" t="s">
        <v>1611</v>
      </c>
      <c r="C223" s="86" t="s">
        <v>1388</v>
      </c>
      <c r="D223" s="73" t="s">
        <v>1539</v>
      </c>
      <c r="E223" s="73"/>
      <c r="F223" s="73" t="s">
        <v>458</v>
      </c>
      <c r="G223" s="93">
        <v>44858</v>
      </c>
      <c r="H223" s="73" t="s">
        <v>119</v>
      </c>
      <c r="I223" s="83">
        <v>5.4900000003923628</v>
      </c>
      <c r="J223" s="86" t="s">
        <v>478</v>
      </c>
      <c r="K223" s="86" t="s">
        <v>121</v>
      </c>
      <c r="L223" s="87">
        <v>3.49E-2</v>
      </c>
      <c r="M223" s="87">
        <v>4.4900000003923628E-2</v>
      </c>
      <c r="N223" s="83">
        <v>6754.4919780000009</v>
      </c>
      <c r="O223" s="85">
        <v>98.86</v>
      </c>
      <c r="P223" s="83">
        <v>6.6774901620000007</v>
      </c>
      <c r="Q223" s="84">
        <f t="shared" si="3"/>
        <v>2.4645651919530165E-4</v>
      </c>
      <c r="R223" s="84">
        <f>P223/'סכום נכסי הקרן'!$C$42</f>
        <v>2.5652596511428256E-5</v>
      </c>
    </row>
    <row r="224" spans="2:18">
      <c r="B224" s="76" t="s">
        <v>1611</v>
      </c>
      <c r="C224" s="86" t="s">
        <v>1388</v>
      </c>
      <c r="D224" s="73" t="s">
        <v>1540</v>
      </c>
      <c r="E224" s="73"/>
      <c r="F224" s="73" t="s">
        <v>458</v>
      </c>
      <c r="G224" s="93">
        <v>44858</v>
      </c>
      <c r="H224" s="73" t="s">
        <v>119</v>
      </c>
      <c r="I224" s="83">
        <v>5.5200000002456777</v>
      </c>
      <c r="J224" s="86" t="s">
        <v>478</v>
      </c>
      <c r="K224" s="86" t="s">
        <v>121</v>
      </c>
      <c r="L224" s="87">
        <v>3.49E-2</v>
      </c>
      <c r="M224" s="87">
        <v>4.4800000002456777E-2</v>
      </c>
      <c r="N224" s="83">
        <v>8234.6251660000016</v>
      </c>
      <c r="O224" s="85">
        <v>98.86</v>
      </c>
      <c r="P224" s="83">
        <v>8.1407497000000006</v>
      </c>
      <c r="Q224" s="84">
        <f t="shared" si="3"/>
        <v>3.0046331571101397E-4</v>
      </c>
      <c r="R224" s="84">
        <f>P224/'סכום נכסי הקרן'!$C$42</f>
        <v>3.1273931116071124E-5</v>
      </c>
    </row>
    <row r="225" spans="2:18">
      <c r="B225" s="76" t="s">
        <v>1611</v>
      </c>
      <c r="C225" s="86" t="s">
        <v>1388</v>
      </c>
      <c r="D225" s="73" t="s">
        <v>1541</v>
      </c>
      <c r="E225" s="73"/>
      <c r="F225" s="73" t="s">
        <v>458</v>
      </c>
      <c r="G225" s="93">
        <v>44858</v>
      </c>
      <c r="H225" s="73" t="s">
        <v>119</v>
      </c>
      <c r="I225" s="83">
        <v>5.7400000001086271</v>
      </c>
      <c r="J225" s="86" t="s">
        <v>478</v>
      </c>
      <c r="K225" s="86" t="s">
        <v>121</v>
      </c>
      <c r="L225" s="87">
        <v>3.49E-2</v>
      </c>
      <c r="M225" s="87">
        <v>4.4600000000167117E-2</v>
      </c>
      <c r="N225" s="83">
        <v>4846.603180000001</v>
      </c>
      <c r="O225" s="85">
        <v>98.77</v>
      </c>
      <c r="P225" s="83">
        <v>4.7869895520000005</v>
      </c>
      <c r="Q225" s="84">
        <f t="shared" si="3"/>
        <v>1.7668087167302312E-4</v>
      </c>
      <c r="R225" s="84">
        <f>P225/'סכום נכסי הקרן'!$C$42</f>
        <v>1.838995019127049E-5</v>
      </c>
    </row>
    <row r="226" spans="2:18">
      <c r="B226" s="76" t="s">
        <v>1640</v>
      </c>
      <c r="C226" s="86" t="s">
        <v>1387</v>
      </c>
      <c r="D226" s="73">
        <v>9637</v>
      </c>
      <c r="E226" s="73"/>
      <c r="F226" s="73" t="s">
        <v>458</v>
      </c>
      <c r="G226" s="93">
        <v>45104</v>
      </c>
      <c r="H226" s="73" t="s">
        <v>119</v>
      </c>
      <c r="I226" s="83">
        <v>2.7400000000155535</v>
      </c>
      <c r="J226" s="86" t="s">
        <v>306</v>
      </c>
      <c r="K226" s="86" t="s">
        <v>121</v>
      </c>
      <c r="L226" s="87">
        <v>5.2159000000000004E-2</v>
      </c>
      <c r="M226" s="87">
        <v>5.6700000000297124E-2</v>
      </c>
      <c r="N226" s="83">
        <v>50593.650000000009</v>
      </c>
      <c r="O226" s="85">
        <v>99.12</v>
      </c>
      <c r="P226" s="83">
        <v>50.14842615300001</v>
      </c>
      <c r="Q226" s="84">
        <f t="shared" si="3"/>
        <v>1.8509059920635211E-3</v>
      </c>
      <c r="R226" s="84">
        <f>P226/'סכום נכסי הקרן'!$C$42</f>
        <v>1.9265282472550433E-4</v>
      </c>
    </row>
    <row r="227" spans="2:18">
      <c r="B227" s="76" t="s">
        <v>1641</v>
      </c>
      <c r="C227" s="86" t="s">
        <v>1387</v>
      </c>
      <c r="D227" s="73">
        <v>9577</v>
      </c>
      <c r="E227" s="73"/>
      <c r="F227" s="73" t="s">
        <v>458</v>
      </c>
      <c r="G227" s="93">
        <v>45063</v>
      </c>
      <c r="H227" s="73" t="s">
        <v>119</v>
      </c>
      <c r="I227" s="83">
        <v>3.789999999997387</v>
      </c>
      <c r="J227" s="86" t="s">
        <v>306</v>
      </c>
      <c r="K227" s="86" t="s">
        <v>121</v>
      </c>
      <c r="L227" s="87">
        <v>4.4344000000000001E-2</v>
      </c>
      <c r="M227" s="87">
        <v>4.4699999999921601E-2</v>
      </c>
      <c r="N227" s="83">
        <v>75890.47500000002</v>
      </c>
      <c r="O227" s="85">
        <v>100.84</v>
      </c>
      <c r="P227" s="83">
        <v>76.52795328000002</v>
      </c>
      <c r="Q227" s="84">
        <f t="shared" si="3"/>
        <v>2.8245362447498383E-3</v>
      </c>
      <c r="R227" s="84">
        <f>P227/'סכום נכסי הקרן'!$C$42</f>
        <v>2.9399380002220554E-4</v>
      </c>
    </row>
    <row r="228" spans="2:18">
      <c r="B228" s="76" t="s">
        <v>1642</v>
      </c>
      <c r="C228" s="86" t="s">
        <v>1387</v>
      </c>
      <c r="D228" s="73" t="s">
        <v>1542</v>
      </c>
      <c r="E228" s="73"/>
      <c r="F228" s="73" t="s">
        <v>458</v>
      </c>
      <c r="G228" s="93">
        <v>42372</v>
      </c>
      <c r="H228" s="73" t="s">
        <v>119</v>
      </c>
      <c r="I228" s="83">
        <v>9.6799999999750348</v>
      </c>
      <c r="J228" s="86" t="s">
        <v>117</v>
      </c>
      <c r="K228" s="86" t="s">
        <v>121</v>
      </c>
      <c r="L228" s="87">
        <v>6.7000000000000004E-2</v>
      </c>
      <c r="M228" s="87">
        <v>3.1099999999942788E-2</v>
      </c>
      <c r="N228" s="83">
        <v>61894.968937000005</v>
      </c>
      <c r="O228" s="85">
        <v>155.31</v>
      </c>
      <c r="P228" s="83">
        <v>96.129074005000021</v>
      </c>
      <c r="Q228" s="84">
        <f t="shared" si="3"/>
        <v>3.5479853055513729E-3</v>
      </c>
      <c r="R228" s="84">
        <f>P228/'סכום נכסי הקרן'!$C$42</f>
        <v>3.6929449368576874E-4</v>
      </c>
    </row>
    <row r="229" spans="2:18">
      <c r="B229" s="76" t="s">
        <v>1643</v>
      </c>
      <c r="C229" s="86" t="s">
        <v>1388</v>
      </c>
      <c r="D229" s="73" t="s">
        <v>1543</v>
      </c>
      <c r="E229" s="73"/>
      <c r="F229" s="73" t="s">
        <v>1544</v>
      </c>
      <c r="G229" s="93">
        <v>41816</v>
      </c>
      <c r="H229" s="73" t="s">
        <v>119</v>
      </c>
      <c r="I229" s="83">
        <v>5.8300000001325847</v>
      </c>
      <c r="J229" s="86" t="s">
        <v>478</v>
      </c>
      <c r="K229" s="86" t="s">
        <v>121</v>
      </c>
      <c r="L229" s="87">
        <v>4.4999999999999998E-2</v>
      </c>
      <c r="M229" s="87">
        <v>8.1100000001965919E-2</v>
      </c>
      <c r="N229" s="83">
        <v>19384.077275000003</v>
      </c>
      <c r="O229" s="85">
        <v>90.27</v>
      </c>
      <c r="P229" s="83">
        <v>17.498006796000006</v>
      </c>
      <c r="Q229" s="84">
        <f t="shared" si="3"/>
        <v>6.4582616270096322E-4</v>
      </c>
      <c r="R229" s="84">
        <f>P229/'סכום נכסי הקרן'!$C$42</f>
        <v>6.7221260863314415E-5</v>
      </c>
    </row>
    <row r="230" spans="2:18">
      <c r="B230" s="76" t="s">
        <v>1643</v>
      </c>
      <c r="C230" s="86" t="s">
        <v>1388</v>
      </c>
      <c r="D230" s="73" t="s">
        <v>1545</v>
      </c>
      <c r="E230" s="73"/>
      <c r="F230" s="73" t="s">
        <v>1544</v>
      </c>
      <c r="G230" s="93">
        <v>42625</v>
      </c>
      <c r="H230" s="73" t="s">
        <v>119</v>
      </c>
      <c r="I230" s="83">
        <v>5.8300000000224612</v>
      </c>
      <c r="J230" s="86" t="s">
        <v>478</v>
      </c>
      <c r="K230" s="86" t="s">
        <v>121</v>
      </c>
      <c r="L230" s="87">
        <v>4.4999999999999998E-2</v>
      </c>
      <c r="M230" s="87">
        <v>8.1099999999734537E-2</v>
      </c>
      <c r="N230" s="83">
        <v>5397.6626380000007</v>
      </c>
      <c r="O230" s="85">
        <v>90.73</v>
      </c>
      <c r="P230" s="83">
        <v>4.8972993830000009</v>
      </c>
      <c r="Q230" s="84">
        <f t="shared" si="3"/>
        <v>1.8075224824142219E-4</v>
      </c>
      <c r="R230" s="84">
        <f>P230/'סכום נכסי הקרן'!$C$42</f>
        <v>1.8813722224959163E-5</v>
      </c>
    </row>
    <row r="231" spans="2:18">
      <c r="B231" s="76" t="s">
        <v>1643</v>
      </c>
      <c r="C231" s="86" t="s">
        <v>1388</v>
      </c>
      <c r="D231" s="73" t="s">
        <v>1546</v>
      </c>
      <c r="E231" s="73"/>
      <c r="F231" s="73" t="s">
        <v>1544</v>
      </c>
      <c r="G231" s="93">
        <v>42716</v>
      </c>
      <c r="H231" s="73" t="s">
        <v>119</v>
      </c>
      <c r="I231" s="83">
        <v>5.8300000002154908</v>
      </c>
      <c r="J231" s="86" t="s">
        <v>478</v>
      </c>
      <c r="K231" s="86" t="s">
        <v>121</v>
      </c>
      <c r="L231" s="87">
        <v>4.4999999999999998E-2</v>
      </c>
      <c r="M231" s="87">
        <v>8.1100000001616199E-2</v>
      </c>
      <c r="N231" s="83">
        <v>4083.6489140000003</v>
      </c>
      <c r="O231" s="85">
        <v>90.91</v>
      </c>
      <c r="P231" s="83">
        <v>3.7124455400000005</v>
      </c>
      <c r="Q231" s="84">
        <f t="shared" si="3"/>
        <v>1.3702100389414575E-4</v>
      </c>
      <c r="R231" s="84">
        <f>P231/'סכום נכסי הקרן'!$C$42</f>
        <v>1.4261925543555955E-5</v>
      </c>
    </row>
    <row r="232" spans="2:18">
      <c r="B232" s="76" t="s">
        <v>1643</v>
      </c>
      <c r="C232" s="86" t="s">
        <v>1388</v>
      </c>
      <c r="D232" s="73" t="s">
        <v>1547</v>
      </c>
      <c r="E232" s="73"/>
      <c r="F232" s="73" t="s">
        <v>1544</v>
      </c>
      <c r="G232" s="93">
        <v>42803</v>
      </c>
      <c r="H232" s="73" t="s">
        <v>119</v>
      </c>
      <c r="I232" s="83">
        <v>5.8299999999364989</v>
      </c>
      <c r="J232" s="86" t="s">
        <v>478</v>
      </c>
      <c r="K232" s="86" t="s">
        <v>121</v>
      </c>
      <c r="L232" s="87">
        <v>4.4999999999999998E-2</v>
      </c>
      <c r="M232" s="87">
        <v>8.1099999999231315E-2</v>
      </c>
      <c r="N232" s="83">
        <v>26171.087178000005</v>
      </c>
      <c r="O232" s="85">
        <v>91.46</v>
      </c>
      <c r="P232" s="83">
        <v>23.936078144</v>
      </c>
      <c r="Q232" s="84">
        <f t="shared" si="3"/>
        <v>8.8344607920621523E-4</v>
      </c>
      <c r="R232" s="84">
        <f>P232/'סכום נכסי הקרן'!$C$42</f>
        <v>9.1954093498827449E-5</v>
      </c>
    </row>
    <row r="233" spans="2:18">
      <c r="B233" s="76" t="s">
        <v>1643</v>
      </c>
      <c r="C233" s="86" t="s">
        <v>1388</v>
      </c>
      <c r="D233" s="73" t="s">
        <v>1548</v>
      </c>
      <c r="E233" s="73"/>
      <c r="F233" s="73" t="s">
        <v>1544</v>
      </c>
      <c r="G233" s="93">
        <v>42898</v>
      </c>
      <c r="H233" s="73" t="s">
        <v>119</v>
      </c>
      <c r="I233" s="83">
        <v>5.8300000004978649</v>
      </c>
      <c r="J233" s="86" t="s">
        <v>478</v>
      </c>
      <c r="K233" s="86" t="s">
        <v>121</v>
      </c>
      <c r="L233" s="87">
        <v>4.4999999999999998E-2</v>
      </c>
      <c r="M233" s="87">
        <v>8.1100000006496809E-2</v>
      </c>
      <c r="N233" s="83">
        <v>4922.110853000001</v>
      </c>
      <c r="O233" s="85">
        <v>91</v>
      </c>
      <c r="P233" s="83">
        <v>4.4791210190000008</v>
      </c>
      <c r="Q233" s="84">
        <f t="shared" si="3"/>
        <v>1.6531788870005864E-4</v>
      </c>
      <c r="R233" s="84">
        <f>P233/'סכום נכסי הקרן'!$C$42</f>
        <v>1.7207226283932096E-5</v>
      </c>
    </row>
    <row r="234" spans="2:18">
      <c r="B234" s="76" t="s">
        <v>1643</v>
      </c>
      <c r="C234" s="86" t="s">
        <v>1388</v>
      </c>
      <c r="D234" s="73" t="s">
        <v>1549</v>
      </c>
      <c r="E234" s="73"/>
      <c r="F234" s="73" t="s">
        <v>1544</v>
      </c>
      <c r="G234" s="93">
        <v>42989</v>
      </c>
      <c r="H234" s="73" t="s">
        <v>119</v>
      </c>
      <c r="I234" s="83">
        <v>5.8299999995941567</v>
      </c>
      <c r="J234" s="86" t="s">
        <v>478</v>
      </c>
      <c r="K234" s="86" t="s">
        <v>121</v>
      </c>
      <c r="L234" s="87">
        <v>4.4999999999999998E-2</v>
      </c>
      <c r="M234" s="87">
        <v>8.109999999452995E-2</v>
      </c>
      <c r="N234" s="83">
        <v>6202.4792840000009</v>
      </c>
      <c r="O234" s="85">
        <v>91.37</v>
      </c>
      <c r="P234" s="83">
        <v>5.6672055100000005</v>
      </c>
      <c r="Q234" s="84">
        <f t="shared" si="3"/>
        <v>2.0916837159977146E-4</v>
      </c>
      <c r="R234" s="84">
        <f>P234/'סכום נכסי הקרן'!$C$42</f>
        <v>2.1771433992173808E-5</v>
      </c>
    </row>
    <row r="235" spans="2:18">
      <c r="B235" s="76" t="s">
        <v>1643</v>
      </c>
      <c r="C235" s="86" t="s">
        <v>1388</v>
      </c>
      <c r="D235" s="73" t="s">
        <v>1550</v>
      </c>
      <c r="E235" s="73"/>
      <c r="F235" s="73" t="s">
        <v>1544</v>
      </c>
      <c r="G235" s="93">
        <v>43080</v>
      </c>
      <c r="H235" s="73" t="s">
        <v>119</v>
      </c>
      <c r="I235" s="83">
        <v>5.8300000016632287</v>
      </c>
      <c r="J235" s="86" t="s">
        <v>478</v>
      </c>
      <c r="K235" s="86" t="s">
        <v>121</v>
      </c>
      <c r="L235" s="87">
        <v>4.4999999999999998E-2</v>
      </c>
      <c r="M235" s="87">
        <v>8.110000001892638E-2</v>
      </c>
      <c r="N235" s="83">
        <v>1921.7424520000004</v>
      </c>
      <c r="O235" s="85">
        <v>90.73</v>
      </c>
      <c r="P235" s="83">
        <v>1.7435970700000003</v>
      </c>
      <c r="Q235" s="84">
        <f t="shared" si="3"/>
        <v>6.4353649998133346E-5</v>
      </c>
      <c r="R235" s="84">
        <f>P235/'סכום נכסי הקרן'!$C$42</f>
        <v>6.6982939742470467E-6</v>
      </c>
    </row>
    <row r="236" spans="2:18">
      <c r="B236" s="76" t="s">
        <v>1643</v>
      </c>
      <c r="C236" s="86" t="s">
        <v>1388</v>
      </c>
      <c r="D236" s="73" t="s">
        <v>1551</v>
      </c>
      <c r="E236" s="73"/>
      <c r="F236" s="73" t="s">
        <v>1544</v>
      </c>
      <c r="G236" s="93">
        <v>43171</v>
      </c>
      <c r="H236" s="73" t="s">
        <v>119</v>
      </c>
      <c r="I236" s="83">
        <v>5.7200000003963476</v>
      </c>
      <c r="J236" s="86" t="s">
        <v>478</v>
      </c>
      <c r="K236" s="86" t="s">
        <v>121</v>
      </c>
      <c r="L236" s="87">
        <v>4.4999999999999998E-2</v>
      </c>
      <c r="M236" s="87">
        <v>8.1800000002896403E-2</v>
      </c>
      <c r="N236" s="83">
        <v>1435.8977430000002</v>
      </c>
      <c r="O236" s="85">
        <v>91.37</v>
      </c>
      <c r="P236" s="83">
        <v>1.3119798090000001</v>
      </c>
      <c r="Q236" s="84">
        <f t="shared" si="3"/>
        <v>4.8423280175048601E-5</v>
      </c>
      <c r="R236" s="84">
        <f>P236/'סכום נכסי הקרן'!$C$42</f>
        <v>5.0401704614922819E-6</v>
      </c>
    </row>
    <row r="237" spans="2:18">
      <c r="B237" s="76" t="s">
        <v>1643</v>
      </c>
      <c r="C237" s="86" t="s">
        <v>1388</v>
      </c>
      <c r="D237" s="73" t="s">
        <v>1552</v>
      </c>
      <c r="E237" s="73"/>
      <c r="F237" s="73" t="s">
        <v>1544</v>
      </c>
      <c r="G237" s="93">
        <v>43341</v>
      </c>
      <c r="H237" s="73" t="s">
        <v>119</v>
      </c>
      <c r="I237" s="83">
        <v>5.8700000007929658</v>
      </c>
      <c r="J237" s="86" t="s">
        <v>478</v>
      </c>
      <c r="K237" s="86" t="s">
        <v>121</v>
      </c>
      <c r="L237" s="87">
        <v>4.4999999999999998E-2</v>
      </c>
      <c r="M237" s="87">
        <v>7.8500000007747359E-2</v>
      </c>
      <c r="N237" s="83">
        <v>3602.3196980000002</v>
      </c>
      <c r="O237" s="85">
        <v>91.37</v>
      </c>
      <c r="P237" s="83">
        <v>3.2914394970000007</v>
      </c>
      <c r="Q237" s="84">
        <f t="shared" si="3"/>
        <v>1.2148227880422515E-4</v>
      </c>
      <c r="R237" s="84">
        <f>P237/'סכום נכסי הקרן'!$C$42</f>
        <v>1.2644566642540774E-5</v>
      </c>
    </row>
    <row r="238" spans="2:18">
      <c r="B238" s="76" t="s">
        <v>1643</v>
      </c>
      <c r="C238" s="86" t="s">
        <v>1388</v>
      </c>
      <c r="D238" s="73" t="s">
        <v>1553</v>
      </c>
      <c r="E238" s="73"/>
      <c r="F238" s="73" t="s">
        <v>1544</v>
      </c>
      <c r="G238" s="93">
        <v>43990</v>
      </c>
      <c r="H238" s="73" t="s">
        <v>119</v>
      </c>
      <c r="I238" s="83">
        <v>5.8300000000119612</v>
      </c>
      <c r="J238" s="86" t="s">
        <v>478</v>
      </c>
      <c r="K238" s="86" t="s">
        <v>121</v>
      </c>
      <c r="L238" s="87">
        <v>4.4999999999999998E-2</v>
      </c>
      <c r="M238" s="87">
        <v>8.1100000002033351E-2</v>
      </c>
      <c r="N238" s="83">
        <v>3715.3873890000004</v>
      </c>
      <c r="O238" s="85">
        <v>90.01</v>
      </c>
      <c r="P238" s="83">
        <v>3.3442204120000008</v>
      </c>
      <c r="Q238" s="84">
        <f t="shared" si="3"/>
        <v>1.2343034615816445E-4</v>
      </c>
      <c r="R238" s="84">
        <f>P238/'סכום נכסי הקרן'!$C$42</f>
        <v>1.2847332574522838E-5</v>
      </c>
    </row>
    <row r="239" spans="2:18">
      <c r="B239" s="76" t="s">
        <v>1643</v>
      </c>
      <c r="C239" s="86" t="s">
        <v>1388</v>
      </c>
      <c r="D239" s="73" t="s">
        <v>1554</v>
      </c>
      <c r="E239" s="73"/>
      <c r="F239" s="73" t="s">
        <v>1544</v>
      </c>
      <c r="G239" s="93">
        <v>41893</v>
      </c>
      <c r="H239" s="73" t="s">
        <v>119</v>
      </c>
      <c r="I239" s="83">
        <v>5.8300000000614105</v>
      </c>
      <c r="J239" s="86" t="s">
        <v>478</v>
      </c>
      <c r="K239" s="86" t="s">
        <v>121</v>
      </c>
      <c r="L239" s="87">
        <v>4.4999999999999998E-2</v>
      </c>
      <c r="M239" s="87">
        <v>8.1100000001666853E-2</v>
      </c>
      <c r="N239" s="83">
        <v>3802.9605950000005</v>
      </c>
      <c r="O239" s="85">
        <v>89.92</v>
      </c>
      <c r="P239" s="83">
        <v>3.4196222130000007</v>
      </c>
      <c r="Q239" s="84">
        <f t="shared" si="3"/>
        <v>1.2621331774848886E-4</v>
      </c>
      <c r="R239" s="84">
        <f>P239/'סכום נכסי הקרן'!$C$42</f>
        <v>1.3137000088867579E-5</v>
      </c>
    </row>
    <row r="240" spans="2:18">
      <c r="B240" s="76" t="s">
        <v>1643</v>
      </c>
      <c r="C240" s="86" t="s">
        <v>1388</v>
      </c>
      <c r="D240" s="73" t="s">
        <v>1555</v>
      </c>
      <c r="E240" s="73"/>
      <c r="F240" s="73" t="s">
        <v>1544</v>
      </c>
      <c r="G240" s="93">
        <v>42151</v>
      </c>
      <c r="H240" s="73" t="s">
        <v>119</v>
      </c>
      <c r="I240" s="83">
        <v>5.8299999997960246</v>
      </c>
      <c r="J240" s="86" t="s">
        <v>478</v>
      </c>
      <c r="K240" s="86" t="s">
        <v>121</v>
      </c>
      <c r="L240" s="87">
        <v>4.4999999999999998E-2</v>
      </c>
      <c r="M240" s="87">
        <v>8.109999999773887E-2</v>
      </c>
      <c r="N240" s="83">
        <v>13927.089616000001</v>
      </c>
      <c r="O240" s="85">
        <v>90.82</v>
      </c>
      <c r="P240" s="83">
        <v>12.648583426000002</v>
      </c>
      <c r="Q240" s="84">
        <f t="shared" si="3"/>
        <v>4.6684094896362399E-4</v>
      </c>
      <c r="R240" s="84">
        <f>P240/'סכום נכסי הקרן'!$C$42</f>
        <v>4.8591461641500041E-5</v>
      </c>
    </row>
    <row r="241" spans="2:18">
      <c r="B241" s="76" t="s">
        <v>1643</v>
      </c>
      <c r="C241" s="86" t="s">
        <v>1388</v>
      </c>
      <c r="D241" s="73" t="s">
        <v>1556</v>
      </c>
      <c r="E241" s="73"/>
      <c r="F241" s="73" t="s">
        <v>1544</v>
      </c>
      <c r="G241" s="93">
        <v>42166</v>
      </c>
      <c r="H241" s="73" t="s">
        <v>119</v>
      </c>
      <c r="I241" s="83">
        <v>5.8299999998227028</v>
      </c>
      <c r="J241" s="86" t="s">
        <v>478</v>
      </c>
      <c r="K241" s="86" t="s">
        <v>121</v>
      </c>
      <c r="L241" s="87">
        <v>4.4999999999999998E-2</v>
      </c>
      <c r="M241" s="87">
        <v>8.1099999996748162E-2</v>
      </c>
      <c r="N241" s="83">
        <v>13103.860504000004</v>
      </c>
      <c r="O241" s="85">
        <v>90.82</v>
      </c>
      <c r="P241" s="83">
        <v>11.900926717000003</v>
      </c>
      <c r="Q241" s="84">
        <f t="shared" si="3"/>
        <v>4.3924601949420125E-4</v>
      </c>
      <c r="R241" s="84">
        <f>P241/'סכום נכסי הקרן'!$C$42</f>
        <v>4.5719224405691844E-5</v>
      </c>
    </row>
    <row r="242" spans="2:18">
      <c r="B242" s="76" t="s">
        <v>1643</v>
      </c>
      <c r="C242" s="86" t="s">
        <v>1388</v>
      </c>
      <c r="D242" s="73" t="s">
        <v>1557</v>
      </c>
      <c r="E242" s="73"/>
      <c r="F242" s="73" t="s">
        <v>1544</v>
      </c>
      <c r="G242" s="93">
        <v>42257</v>
      </c>
      <c r="H242" s="73" t="s">
        <v>119</v>
      </c>
      <c r="I242" s="83">
        <v>5.8300000003041585</v>
      </c>
      <c r="J242" s="86" t="s">
        <v>478</v>
      </c>
      <c r="K242" s="86" t="s">
        <v>121</v>
      </c>
      <c r="L242" s="87">
        <v>4.4999999999999998E-2</v>
      </c>
      <c r="M242" s="87">
        <v>8.1100000003933345E-2</v>
      </c>
      <c r="N242" s="83">
        <v>6963.4499650000016</v>
      </c>
      <c r="O242" s="85">
        <v>90.18</v>
      </c>
      <c r="P242" s="83">
        <v>6.2796391230000008</v>
      </c>
      <c r="Q242" s="84">
        <f t="shared" si="3"/>
        <v>2.3177241186584868E-4</v>
      </c>
      <c r="R242" s="84">
        <f>P242/'סכום נכסי הקרן'!$C$42</f>
        <v>2.4124191088504701E-5</v>
      </c>
    </row>
    <row r="243" spans="2:18">
      <c r="B243" s="76" t="s">
        <v>1643</v>
      </c>
      <c r="C243" s="86" t="s">
        <v>1388</v>
      </c>
      <c r="D243" s="73" t="s">
        <v>1558</v>
      </c>
      <c r="E243" s="73"/>
      <c r="F243" s="73" t="s">
        <v>1544</v>
      </c>
      <c r="G243" s="93">
        <v>42348</v>
      </c>
      <c r="H243" s="73" t="s">
        <v>119</v>
      </c>
      <c r="I243" s="83">
        <v>5.8300000002991821</v>
      </c>
      <c r="J243" s="86" t="s">
        <v>478</v>
      </c>
      <c r="K243" s="86" t="s">
        <v>121</v>
      </c>
      <c r="L243" s="87">
        <v>4.4999999999999998E-2</v>
      </c>
      <c r="M243" s="87">
        <v>8.11000000032846E-2</v>
      </c>
      <c r="N243" s="83">
        <v>12058.519309000001</v>
      </c>
      <c r="O243" s="85">
        <v>90.64</v>
      </c>
      <c r="P243" s="83">
        <v>10.929841830999999</v>
      </c>
      <c r="Q243" s="84">
        <f t="shared" si="3"/>
        <v>4.034046786549892E-4</v>
      </c>
      <c r="R243" s="84">
        <f>P243/'סכום נכסי הקרן'!$C$42</f>
        <v>4.1988653763945925E-5</v>
      </c>
    </row>
    <row r="244" spans="2:18">
      <c r="B244" s="76" t="s">
        <v>1643</v>
      </c>
      <c r="C244" s="86" t="s">
        <v>1388</v>
      </c>
      <c r="D244" s="73" t="s">
        <v>1559</v>
      </c>
      <c r="E244" s="73"/>
      <c r="F244" s="73" t="s">
        <v>1544</v>
      </c>
      <c r="G244" s="93">
        <v>42439</v>
      </c>
      <c r="H244" s="73" t="s">
        <v>119</v>
      </c>
      <c r="I244" s="83">
        <v>5.8299999998840706</v>
      </c>
      <c r="J244" s="86" t="s">
        <v>478</v>
      </c>
      <c r="K244" s="86" t="s">
        <v>121</v>
      </c>
      <c r="L244" s="87">
        <v>4.4999999999999998E-2</v>
      </c>
      <c r="M244" s="87">
        <v>8.1099999998596656E-2</v>
      </c>
      <c r="N244" s="83">
        <v>14321.726541000002</v>
      </c>
      <c r="O244" s="85">
        <v>91.55</v>
      </c>
      <c r="P244" s="83">
        <v>13.111540944000001</v>
      </c>
      <c r="Q244" s="84">
        <f t="shared" si="3"/>
        <v>4.8392804241542502E-4</v>
      </c>
      <c r="R244" s="84">
        <f>P244/'סכום נכסי הקרן'!$C$42</f>
        <v>5.036998352967445E-5</v>
      </c>
    </row>
    <row r="245" spans="2:18">
      <c r="B245" s="76" t="s">
        <v>1643</v>
      </c>
      <c r="C245" s="86" t="s">
        <v>1388</v>
      </c>
      <c r="D245" s="73" t="s">
        <v>1560</v>
      </c>
      <c r="E245" s="73"/>
      <c r="F245" s="73" t="s">
        <v>1544</v>
      </c>
      <c r="G245" s="93">
        <v>42549</v>
      </c>
      <c r="H245" s="73" t="s">
        <v>119</v>
      </c>
      <c r="I245" s="83">
        <v>5.8500000003292731</v>
      </c>
      <c r="J245" s="86" t="s">
        <v>478</v>
      </c>
      <c r="K245" s="86" t="s">
        <v>121</v>
      </c>
      <c r="L245" s="87">
        <v>4.4999999999999998E-2</v>
      </c>
      <c r="M245" s="87">
        <v>7.9900000004393942E-2</v>
      </c>
      <c r="N245" s="83">
        <v>10073.735296000003</v>
      </c>
      <c r="O245" s="85">
        <v>91.95</v>
      </c>
      <c r="P245" s="83">
        <v>9.2628001070000003</v>
      </c>
      <c r="Q245" s="84">
        <f t="shared" si="3"/>
        <v>3.4187657592734424E-4</v>
      </c>
      <c r="R245" s="84">
        <f>P245/'סכום נכסי הקרן'!$C$42</f>
        <v>3.5584458823031282E-5</v>
      </c>
    </row>
    <row r="246" spans="2:18">
      <c r="B246" s="76" t="s">
        <v>1643</v>
      </c>
      <c r="C246" s="86" t="s">
        <v>1388</v>
      </c>
      <c r="D246" s="73" t="s">
        <v>1561</v>
      </c>
      <c r="E246" s="73"/>
      <c r="F246" s="73" t="s">
        <v>1544</v>
      </c>
      <c r="G246" s="93">
        <v>42604</v>
      </c>
      <c r="H246" s="73" t="s">
        <v>119</v>
      </c>
      <c r="I246" s="83">
        <v>5.8299999999598402</v>
      </c>
      <c r="J246" s="86" t="s">
        <v>478</v>
      </c>
      <c r="K246" s="86" t="s">
        <v>121</v>
      </c>
      <c r="L246" s="87">
        <v>4.4999999999999998E-2</v>
      </c>
      <c r="M246" s="87">
        <v>8.1099999999866126E-2</v>
      </c>
      <c r="N246" s="83">
        <v>13173.162299000001</v>
      </c>
      <c r="O246" s="85">
        <v>90.73</v>
      </c>
      <c r="P246" s="83">
        <v>11.952010356000002</v>
      </c>
      <c r="Q246" s="84">
        <f t="shared" si="3"/>
        <v>4.4113144284194577E-4</v>
      </c>
      <c r="R246" s="84">
        <f>P246/'סכום נכסי הקרן'!$C$42</f>
        <v>4.5915469993152202E-5</v>
      </c>
    </row>
    <row r="247" spans="2:18">
      <c r="B247" s="76" t="s">
        <v>1644</v>
      </c>
      <c r="C247" s="86" t="s">
        <v>1388</v>
      </c>
      <c r="D247" s="73" t="s">
        <v>1562</v>
      </c>
      <c r="E247" s="73"/>
      <c r="F247" s="73" t="s">
        <v>471</v>
      </c>
      <c r="G247" s="93">
        <v>44871</v>
      </c>
      <c r="H247" s="73"/>
      <c r="I247" s="83">
        <v>5.1900000000067763</v>
      </c>
      <c r="J247" s="86" t="s">
        <v>306</v>
      </c>
      <c r="K247" s="86" t="s">
        <v>121</v>
      </c>
      <c r="L247" s="87">
        <v>0.05</v>
      </c>
      <c r="M247" s="87">
        <v>6.3700000000125087E-2</v>
      </c>
      <c r="N247" s="83">
        <v>79220.389369000011</v>
      </c>
      <c r="O247" s="85">
        <v>96.87</v>
      </c>
      <c r="P247" s="83">
        <v>76.740784292000015</v>
      </c>
      <c r="Q247" s="84">
        <f t="shared" ref="Q247:Q310" si="4">IFERROR(P247/$P$10,0)</f>
        <v>2.8323915300623999E-3</v>
      </c>
      <c r="R247" s="84">
        <f>P247/'סכום נכסי הקרן'!$C$42</f>
        <v>2.948114228031457E-4</v>
      </c>
    </row>
    <row r="248" spans="2:18">
      <c r="B248" s="76" t="s">
        <v>1644</v>
      </c>
      <c r="C248" s="86" t="s">
        <v>1388</v>
      </c>
      <c r="D248" s="73" t="s">
        <v>1563</v>
      </c>
      <c r="E248" s="73"/>
      <c r="F248" s="73" t="s">
        <v>471</v>
      </c>
      <c r="G248" s="93">
        <v>44969</v>
      </c>
      <c r="H248" s="73"/>
      <c r="I248" s="83">
        <v>5.1900000000204987</v>
      </c>
      <c r="J248" s="86" t="s">
        <v>306</v>
      </c>
      <c r="K248" s="86" t="s">
        <v>121</v>
      </c>
      <c r="L248" s="87">
        <v>0.05</v>
      </c>
      <c r="M248" s="87">
        <v>6.0200000000175703E-2</v>
      </c>
      <c r="N248" s="83">
        <v>55958.839225000011</v>
      </c>
      <c r="O248" s="85">
        <v>97.64</v>
      </c>
      <c r="P248" s="83">
        <v>54.63821045200001</v>
      </c>
      <c r="Q248" s="84">
        <f t="shared" si="4"/>
        <v>2.0166174470299834E-3</v>
      </c>
      <c r="R248" s="84">
        <f>P248/'סכום נכסי הקרן'!$C$42</f>
        <v>2.0990101562528641E-4</v>
      </c>
    </row>
    <row r="249" spans="2:18">
      <c r="B249" s="76" t="s">
        <v>1644</v>
      </c>
      <c r="C249" s="86" t="s">
        <v>1388</v>
      </c>
      <c r="D249" s="73" t="s">
        <v>1564</v>
      </c>
      <c r="E249" s="73"/>
      <c r="F249" s="73" t="s">
        <v>471</v>
      </c>
      <c r="G249" s="93">
        <v>45018</v>
      </c>
      <c r="H249" s="73"/>
      <c r="I249" s="83">
        <v>5.1899999999947157</v>
      </c>
      <c r="J249" s="86" t="s">
        <v>306</v>
      </c>
      <c r="K249" s="86" t="s">
        <v>121</v>
      </c>
      <c r="L249" s="87">
        <v>0.05</v>
      </c>
      <c r="M249" s="87">
        <v>4.1799999999894311E-2</v>
      </c>
      <c r="N249" s="83">
        <v>26759.515784000003</v>
      </c>
      <c r="O249" s="85">
        <v>106.08</v>
      </c>
      <c r="P249" s="83">
        <v>28.386493085000001</v>
      </c>
      <c r="Q249" s="84">
        <f t="shared" si="4"/>
        <v>1.0477044680205401E-3</v>
      </c>
      <c r="R249" s="84">
        <f>P249/'סכום נכסי הקרן'!$C$42</f>
        <v>1.090510410075769E-4</v>
      </c>
    </row>
    <row r="250" spans="2:18">
      <c r="B250" s="76" t="s">
        <v>1645</v>
      </c>
      <c r="C250" s="86" t="s">
        <v>1388</v>
      </c>
      <c r="D250" s="73" t="s">
        <v>1565</v>
      </c>
      <c r="E250" s="73"/>
      <c r="F250" s="73" t="s">
        <v>471</v>
      </c>
      <c r="G250" s="93">
        <v>41534</v>
      </c>
      <c r="H250" s="73"/>
      <c r="I250" s="83">
        <v>5.5400000000025491</v>
      </c>
      <c r="J250" s="86" t="s">
        <v>426</v>
      </c>
      <c r="K250" s="86" t="s">
        <v>121</v>
      </c>
      <c r="L250" s="87">
        <v>3.9842000000000002E-2</v>
      </c>
      <c r="M250" s="87">
        <v>3.2000000000028318E-2</v>
      </c>
      <c r="N250" s="83">
        <v>303713.29848200007</v>
      </c>
      <c r="O250" s="85">
        <v>116.26</v>
      </c>
      <c r="P250" s="83">
        <v>353.09709191500008</v>
      </c>
      <c r="Q250" s="84">
        <f t="shared" si="4"/>
        <v>1.303230376984783E-2</v>
      </c>
      <c r="R250" s="84">
        <f>P250/'סכום נכסי הקרן'!$C$42</f>
        <v>1.3564763119832497E-3</v>
      </c>
    </row>
    <row r="251" spans="2:18">
      <c r="B251" s="72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83"/>
      <c r="O251" s="85"/>
      <c r="P251" s="73"/>
      <c r="Q251" s="84"/>
      <c r="R251" s="73"/>
    </row>
    <row r="252" spans="2:18">
      <c r="B252" s="70" t="s">
        <v>37</v>
      </c>
      <c r="C252" s="71"/>
      <c r="D252" s="71"/>
      <c r="E252" s="71"/>
      <c r="F252" s="71"/>
      <c r="G252" s="71"/>
      <c r="H252" s="71"/>
      <c r="I252" s="80">
        <v>2.411780197660669</v>
      </c>
      <c r="J252" s="71"/>
      <c r="K252" s="71"/>
      <c r="L252" s="71"/>
      <c r="M252" s="91">
        <v>7.1232839738314901E-2</v>
      </c>
      <c r="N252" s="80"/>
      <c r="O252" s="82"/>
      <c r="P252" s="80">
        <v>9767.767390897001</v>
      </c>
      <c r="Q252" s="81">
        <f t="shared" si="4"/>
        <v>0.36051418917385863</v>
      </c>
      <c r="R252" s="81">
        <f>P252/'סכום נכסי הקרן'!$C$42</f>
        <v>3.7524367631732808E-2</v>
      </c>
    </row>
    <row r="253" spans="2:18">
      <c r="B253" s="89" t="s">
        <v>35</v>
      </c>
      <c r="C253" s="71"/>
      <c r="D253" s="71"/>
      <c r="E253" s="71"/>
      <c r="F253" s="71"/>
      <c r="G253" s="71"/>
      <c r="H253" s="71"/>
      <c r="I253" s="80">
        <v>2.4117801976606694</v>
      </c>
      <c r="J253" s="71"/>
      <c r="K253" s="71"/>
      <c r="L253" s="71"/>
      <c r="M253" s="91">
        <v>7.1232839738314957E-2</v>
      </c>
      <c r="N253" s="80"/>
      <c r="O253" s="82"/>
      <c r="P253" s="80">
        <v>9767.767390897001</v>
      </c>
      <c r="Q253" s="81">
        <f t="shared" si="4"/>
        <v>0.36051418917385863</v>
      </c>
      <c r="R253" s="81">
        <f>P253/'סכום נכסי הקרן'!$C$42</f>
        <v>3.7524367631732808E-2</v>
      </c>
    </row>
    <row r="254" spans="2:18">
      <c r="B254" s="76" t="s">
        <v>1646</v>
      </c>
      <c r="C254" s="86" t="s">
        <v>1388</v>
      </c>
      <c r="D254" s="73">
        <v>8763</v>
      </c>
      <c r="E254" s="73"/>
      <c r="F254" s="73" t="s">
        <v>1416</v>
      </c>
      <c r="G254" s="93">
        <v>44529</v>
      </c>
      <c r="H254" s="73" t="s">
        <v>1386</v>
      </c>
      <c r="I254" s="83">
        <v>2.7799999999991245</v>
      </c>
      <c r="J254" s="86" t="s">
        <v>721</v>
      </c>
      <c r="K254" s="86" t="s">
        <v>1378</v>
      </c>
      <c r="L254" s="87">
        <v>6.7299999999999999E-2</v>
      </c>
      <c r="M254" s="87">
        <v>7.9099999999880322E-2</v>
      </c>
      <c r="N254" s="83">
        <v>396527.00993600005</v>
      </c>
      <c r="O254" s="85">
        <v>100.55</v>
      </c>
      <c r="P254" s="83">
        <v>137.03591420399999</v>
      </c>
      <c r="Q254" s="84">
        <f t="shared" si="4"/>
        <v>5.0577977054403079E-3</v>
      </c>
      <c r="R254" s="84">
        <f>P254/'סכום נכסי הקרן'!$C$42</f>
        <v>5.2644435699131351E-4</v>
      </c>
    </row>
    <row r="255" spans="2:18">
      <c r="B255" s="76" t="s">
        <v>1646</v>
      </c>
      <c r="C255" s="86" t="s">
        <v>1388</v>
      </c>
      <c r="D255" s="73">
        <v>9327</v>
      </c>
      <c r="E255" s="73"/>
      <c r="F255" s="73" t="s">
        <v>1416</v>
      </c>
      <c r="G255" s="93">
        <v>44880</v>
      </c>
      <c r="H255" s="73" t="s">
        <v>1386</v>
      </c>
      <c r="I255" s="83">
        <v>1.0699999999279404</v>
      </c>
      <c r="J255" s="86" t="s">
        <v>721</v>
      </c>
      <c r="K255" s="86" t="s">
        <v>126</v>
      </c>
      <c r="L255" s="87">
        <v>6.5689999999999998E-2</v>
      </c>
      <c r="M255" s="87">
        <v>7.099999999973311E-2</v>
      </c>
      <c r="N255" s="83">
        <v>10869.459413000002</v>
      </c>
      <c r="O255" s="85">
        <v>101.12</v>
      </c>
      <c r="P255" s="83">
        <v>3.7468992610000003</v>
      </c>
      <c r="Q255" s="84">
        <f t="shared" si="4"/>
        <v>1.3829264098307899E-4</v>
      </c>
      <c r="R255" s="84">
        <f>P255/'סכום נכסי הקרן'!$C$42</f>
        <v>1.4394284765612166E-5</v>
      </c>
    </row>
    <row r="256" spans="2:18">
      <c r="B256" s="76" t="s">
        <v>1646</v>
      </c>
      <c r="C256" s="86" t="s">
        <v>1388</v>
      </c>
      <c r="D256" s="73">
        <v>9474</v>
      </c>
      <c r="E256" s="73"/>
      <c r="F256" s="73" t="s">
        <v>1416</v>
      </c>
      <c r="G256" s="93">
        <v>44977</v>
      </c>
      <c r="H256" s="73" t="s">
        <v>1386</v>
      </c>
      <c r="I256" s="83">
        <v>1.0800000001359991</v>
      </c>
      <c r="J256" s="86" t="s">
        <v>721</v>
      </c>
      <c r="K256" s="86" t="s">
        <v>126</v>
      </c>
      <c r="L256" s="87">
        <v>6.6449999999999995E-2</v>
      </c>
      <c r="M256" s="87">
        <v>5.3299999992860052E-2</v>
      </c>
      <c r="N256" s="83">
        <v>4207.8336510000008</v>
      </c>
      <c r="O256" s="85">
        <v>102.52</v>
      </c>
      <c r="P256" s="83">
        <v>1.4705986850000001</v>
      </c>
      <c r="Q256" s="84">
        <f t="shared" si="4"/>
        <v>5.4277673833327293E-5</v>
      </c>
      <c r="R256" s="84">
        <f>P256/'סכום נכסי הקרן'!$C$42</f>
        <v>5.6495290567740689E-6</v>
      </c>
    </row>
    <row r="257" spans="2:18">
      <c r="B257" s="76" t="s">
        <v>1646</v>
      </c>
      <c r="C257" s="86" t="s">
        <v>1388</v>
      </c>
      <c r="D257" s="73">
        <v>9571</v>
      </c>
      <c r="E257" s="73"/>
      <c r="F257" s="73" t="s">
        <v>1416</v>
      </c>
      <c r="G257" s="93">
        <v>45069</v>
      </c>
      <c r="H257" s="73" t="s">
        <v>1386</v>
      </c>
      <c r="I257" s="83">
        <v>1.0800000001688181</v>
      </c>
      <c r="J257" s="86" t="s">
        <v>721</v>
      </c>
      <c r="K257" s="86" t="s">
        <v>126</v>
      </c>
      <c r="L257" s="87">
        <v>6.6449999999999995E-2</v>
      </c>
      <c r="M257" s="87">
        <v>7.1100000016037723E-2</v>
      </c>
      <c r="N257" s="83">
        <v>6904.2059850000005</v>
      </c>
      <c r="O257" s="85">
        <v>100.67</v>
      </c>
      <c r="P257" s="83">
        <v>2.3694131200000008</v>
      </c>
      <c r="Q257" s="84">
        <f t="shared" si="4"/>
        <v>8.7451616688863292E-5</v>
      </c>
      <c r="R257" s="84">
        <f>P257/'סכום נכסי הקרן'!$C$42</f>
        <v>9.1024617426077097E-6</v>
      </c>
    </row>
    <row r="258" spans="2:18">
      <c r="B258" s="76" t="s">
        <v>1647</v>
      </c>
      <c r="C258" s="86" t="s">
        <v>1388</v>
      </c>
      <c r="D258" s="73">
        <v>9382</v>
      </c>
      <c r="E258" s="73"/>
      <c r="F258" s="73" t="s">
        <v>1416</v>
      </c>
      <c r="G258" s="93">
        <v>44341</v>
      </c>
      <c r="H258" s="73" t="s">
        <v>1386</v>
      </c>
      <c r="I258" s="83">
        <v>0.71999999999840347</v>
      </c>
      <c r="J258" s="86" t="s">
        <v>721</v>
      </c>
      <c r="K258" s="86" t="s">
        <v>120</v>
      </c>
      <c r="L258" s="87">
        <v>7.6565999999999995E-2</v>
      </c>
      <c r="M258" s="87">
        <v>8.9400000000034605E-2</v>
      </c>
      <c r="N258" s="83">
        <v>40753.692348000004</v>
      </c>
      <c r="O258" s="85">
        <v>99.69</v>
      </c>
      <c r="P258" s="83">
        <v>150.32121799200002</v>
      </c>
      <c r="Q258" s="84">
        <f t="shared" si="4"/>
        <v>5.5481390835041217E-3</v>
      </c>
      <c r="R258" s="84">
        <f>P258/'סכום נכסי הקרן'!$C$42</f>
        <v>5.7748187697820015E-4</v>
      </c>
    </row>
    <row r="259" spans="2:18">
      <c r="B259" s="76" t="s">
        <v>1647</v>
      </c>
      <c r="C259" s="86" t="s">
        <v>1388</v>
      </c>
      <c r="D259" s="73">
        <v>9410</v>
      </c>
      <c r="E259" s="73"/>
      <c r="F259" s="73" t="s">
        <v>1416</v>
      </c>
      <c r="G259" s="93">
        <v>44946</v>
      </c>
      <c r="H259" s="73" t="s">
        <v>1386</v>
      </c>
      <c r="I259" s="83">
        <v>0.71999999952296223</v>
      </c>
      <c r="J259" s="86" t="s">
        <v>721</v>
      </c>
      <c r="K259" s="86" t="s">
        <v>120</v>
      </c>
      <c r="L259" s="87">
        <v>7.6565999999999995E-2</v>
      </c>
      <c r="M259" s="87">
        <v>8.9400000073940847E-2</v>
      </c>
      <c r="N259" s="83">
        <v>113.66424600000002</v>
      </c>
      <c r="O259" s="85">
        <v>99.69</v>
      </c>
      <c r="P259" s="83">
        <v>0.41925403500000008</v>
      </c>
      <c r="Q259" s="84">
        <f t="shared" si="4"/>
        <v>1.5474061004642057E-5</v>
      </c>
      <c r="R259" s="84">
        <f>P259/'סכום נכסי הקרן'!$C$42</f>
        <v>1.6106282951710055E-6</v>
      </c>
    </row>
    <row r="260" spans="2:18">
      <c r="B260" s="76" t="s">
        <v>1647</v>
      </c>
      <c r="C260" s="86" t="s">
        <v>1388</v>
      </c>
      <c r="D260" s="73">
        <v>9460</v>
      </c>
      <c r="E260" s="73"/>
      <c r="F260" s="73" t="s">
        <v>1416</v>
      </c>
      <c r="G260" s="93">
        <v>44978</v>
      </c>
      <c r="H260" s="73" t="s">
        <v>1386</v>
      </c>
      <c r="I260" s="83">
        <v>0.71999999986027596</v>
      </c>
      <c r="J260" s="86" t="s">
        <v>721</v>
      </c>
      <c r="K260" s="86" t="s">
        <v>120</v>
      </c>
      <c r="L260" s="87">
        <v>7.6565999999999995E-2</v>
      </c>
      <c r="M260" s="87">
        <v>8.9400000032136523E-2</v>
      </c>
      <c r="N260" s="83">
        <v>155.22642700000003</v>
      </c>
      <c r="O260" s="85">
        <v>99.69</v>
      </c>
      <c r="P260" s="83">
        <v>0.57255736400000012</v>
      </c>
      <c r="Q260" s="84">
        <f t="shared" si="4"/>
        <v>2.1132265499109741E-5</v>
      </c>
      <c r="R260" s="84">
        <f>P260/'סכום נכסי הקרן'!$C$42</f>
        <v>2.1995664062408483E-6</v>
      </c>
    </row>
    <row r="261" spans="2:18">
      <c r="B261" s="76" t="s">
        <v>1647</v>
      </c>
      <c r="C261" s="86" t="s">
        <v>1388</v>
      </c>
      <c r="D261" s="73">
        <v>9511</v>
      </c>
      <c r="E261" s="73"/>
      <c r="F261" s="73" t="s">
        <v>1416</v>
      </c>
      <c r="G261" s="93">
        <v>45005</v>
      </c>
      <c r="H261" s="73" t="s">
        <v>1386</v>
      </c>
      <c r="I261" s="83">
        <v>0.71999999852005059</v>
      </c>
      <c r="J261" s="86" t="s">
        <v>721</v>
      </c>
      <c r="K261" s="86" t="s">
        <v>120</v>
      </c>
      <c r="L261" s="87">
        <v>7.6501E-2</v>
      </c>
      <c r="M261" s="87">
        <v>8.9300000013117733E-2</v>
      </c>
      <c r="N261" s="83">
        <v>80.603234000000015</v>
      </c>
      <c r="O261" s="85">
        <v>99.69</v>
      </c>
      <c r="P261" s="83">
        <v>0.29730747700000004</v>
      </c>
      <c r="Q261" s="84">
        <f t="shared" si="4"/>
        <v>1.0973189646783518E-5</v>
      </c>
      <c r="R261" s="84">
        <f>P261/'סכום נכסי הקרן'!$C$42</f>
        <v>1.1421520005695424E-6</v>
      </c>
    </row>
    <row r="262" spans="2:18">
      <c r="B262" s="76" t="s">
        <v>1647</v>
      </c>
      <c r="C262" s="86" t="s">
        <v>1388</v>
      </c>
      <c r="D262" s="73">
        <v>9540</v>
      </c>
      <c r="E262" s="73"/>
      <c r="F262" s="73" t="s">
        <v>1416</v>
      </c>
      <c r="G262" s="93">
        <v>45036</v>
      </c>
      <c r="H262" s="73" t="s">
        <v>1386</v>
      </c>
      <c r="I262" s="83">
        <v>0.71999999952132154</v>
      </c>
      <c r="J262" s="86" t="s">
        <v>721</v>
      </c>
      <c r="K262" s="86" t="s">
        <v>120</v>
      </c>
      <c r="L262" s="87">
        <v>7.6565999999999995E-2</v>
      </c>
      <c r="M262" s="87">
        <v>8.9399999990426443E-2</v>
      </c>
      <c r="N262" s="83">
        <v>294.51416800000004</v>
      </c>
      <c r="O262" s="85">
        <v>99.69</v>
      </c>
      <c r="P262" s="83">
        <v>1.0863243660000002</v>
      </c>
      <c r="Q262" s="84">
        <f t="shared" si="4"/>
        <v>4.0094663633501118E-5</v>
      </c>
      <c r="R262" s="84">
        <f>P262/'סכום נכסי הקרן'!$C$42</f>
        <v>4.1732806736452841E-6</v>
      </c>
    </row>
    <row r="263" spans="2:18">
      <c r="B263" s="76" t="s">
        <v>1647</v>
      </c>
      <c r="C263" s="86" t="s">
        <v>1388</v>
      </c>
      <c r="D263" s="73">
        <v>9562</v>
      </c>
      <c r="E263" s="73"/>
      <c r="F263" s="73" t="s">
        <v>1416</v>
      </c>
      <c r="G263" s="93">
        <v>45068</v>
      </c>
      <c r="H263" s="73" t="s">
        <v>1386</v>
      </c>
      <c r="I263" s="83">
        <v>0.71999999959119065</v>
      </c>
      <c r="J263" s="86" t="s">
        <v>721</v>
      </c>
      <c r="K263" s="86" t="s">
        <v>120</v>
      </c>
      <c r="L263" s="87">
        <v>7.6565999999999995E-2</v>
      </c>
      <c r="M263" s="87">
        <v>8.9400000000340679E-2</v>
      </c>
      <c r="N263" s="83">
        <v>159.16116100000002</v>
      </c>
      <c r="O263" s="85">
        <v>99.69</v>
      </c>
      <c r="P263" s="83">
        <v>0.58707071700000002</v>
      </c>
      <c r="Q263" s="84">
        <f t="shared" si="4"/>
        <v>2.1667932400213991E-5</v>
      </c>
      <c r="R263" s="84">
        <f>P263/'סכום נכסי הקרן'!$C$42</f>
        <v>2.2553216645047428E-6</v>
      </c>
    </row>
    <row r="264" spans="2:18">
      <c r="B264" s="76" t="s">
        <v>1647</v>
      </c>
      <c r="C264" s="86" t="s">
        <v>1388</v>
      </c>
      <c r="D264" s="73">
        <v>9603</v>
      </c>
      <c r="E264" s="73"/>
      <c r="F264" s="73" t="s">
        <v>1416</v>
      </c>
      <c r="G264" s="93">
        <v>45097</v>
      </c>
      <c r="H264" s="73" t="s">
        <v>1386</v>
      </c>
      <c r="I264" s="83">
        <v>0.71999999938918935</v>
      </c>
      <c r="J264" s="86" t="s">
        <v>721</v>
      </c>
      <c r="K264" s="86" t="s">
        <v>120</v>
      </c>
      <c r="L264" s="87">
        <v>7.6565999999999995E-2</v>
      </c>
      <c r="M264" s="87">
        <v>8.9500000026177612E-2</v>
      </c>
      <c r="N264" s="83">
        <v>124.29155000000003</v>
      </c>
      <c r="O264" s="85">
        <v>99.68</v>
      </c>
      <c r="P264" s="83">
        <v>0.45840712400000005</v>
      </c>
      <c r="Q264" s="84">
        <f t="shared" si="4"/>
        <v>1.6919144980294621E-5</v>
      </c>
      <c r="R264" s="84">
        <f>P264/'סכום נכסי הקרן'!$C$42</f>
        <v>1.7610408558676453E-6</v>
      </c>
    </row>
    <row r="265" spans="2:18">
      <c r="B265" s="76" t="s">
        <v>1648</v>
      </c>
      <c r="C265" s="86" t="s">
        <v>1388</v>
      </c>
      <c r="D265" s="73">
        <v>7770</v>
      </c>
      <c r="E265" s="73"/>
      <c r="F265" s="73" t="s">
        <v>1416</v>
      </c>
      <c r="G265" s="93">
        <v>44004</v>
      </c>
      <c r="H265" s="73" t="s">
        <v>1386</v>
      </c>
      <c r="I265" s="83">
        <v>1.8300000000014089</v>
      </c>
      <c r="J265" s="86" t="s">
        <v>721</v>
      </c>
      <c r="K265" s="86" t="s">
        <v>124</v>
      </c>
      <c r="L265" s="87">
        <v>7.2027000000000008E-2</v>
      </c>
      <c r="M265" s="87">
        <v>7.9300000000052967E-2</v>
      </c>
      <c r="N265" s="83">
        <v>164726.67403500003</v>
      </c>
      <c r="O265" s="85">
        <v>101.92</v>
      </c>
      <c r="P265" s="83">
        <v>411.61449567400007</v>
      </c>
      <c r="Q265" s="84">
        <f t="shared" si="4"/>
        <v>1.5192096640058455E-2</v>
      </c>
      <c r="R265" s="84">
        <f>P265/'סכום נכסי הקרן'!$C$42</f>
        <v>1.5812798401214859E-3</v>
      </c>
    </row>
    <row r="266" spans="2:18">
      <c r="B266" s="76" t="s">
        <v>1648</v>
      </c>
      <c r="C266" s="86" t="s">
        <v>1388</v>
      </c>
      <c r="D266" s="73">
        <v>8789</v>
      </c>
      <c r="E266" s="73"/>
      <c r="F266" s="73" t="s">
        <v>1416</v>
      </c>
      <c r="G266" s="93">
        <v>44004</v>
      </c>
      <c r="H266" s="73" t="s">
        <v>1386</v>
      </c>
      <c r="I266" s="83">
        <v>1.8299999999818202</v>
      </c>
      <c r="J266" s="86" t="s">
        <v>721</v>
      </c>
      <c r="K266" s="86" t="s">
        <v>124</v>
      </c>
      <c r="L266" s="87">
        <v>7.2027000000000008E-2</v>
      </c>
      <c r="M266" s="87">
        <v>8.0599999999467292E-2</v>
      </c>
      <c r="N266" s="83">
        <v>18974.403208000003</v>
      </c>
      <c r="O266" s="85">
        <v>101.69</v>
      </c>
      <c r="P266" s="83">
        <v>47.305723442000009</v>
      </c>
      <c r="Q266" s="84">
        <f t="shared" si="4"/>
        <v>1.7459859400285409E-3</v>
      </c>
      <c r="R266" s="84">
        <f>P266/'סכום נכסי הקרן'!$C$42</f>
        <v>1.8173214886105875E-4</v>
      </c>
    </row>
    <row r="267" spans="2:18">
      <c r="B267" s="76" t="s">
        <v>1648</v>
      </c>
      <c r="C267" s="86" t="s">
        <v>1388</v>
      </c>
      <c r="D267" s="73">
        <v>8980</v>
      </c>
      <c r="E267" s="73"/>
      <c r="F267" s="73" t="s">
        <v>1416</v>
      </c>
      <c r="G267" s="93">
        <v>44627</v>
      </c>
      <c r="H267" s="73" t="s">
        <v>1386</v>
      </c>
      <c r="I267" s="83">
        <v>1.8199999999937655</v>
      </c>
      <c r="J267" s="86" t="s">
        <v>721</v>
      </c>
      <c r="K267" s="86" t="s">
        <v>124</v>
      </c>
      <c r="L267" s="87">
        <v>7.2027000000000008E-2</v>
      </c>
      <c r="M267" s="87">
        <v>8.1199999999833739E-2</v>
      </c>
      <c r="N267" s="83">
        <v>19319.233427000003</v>
      </c>
      <c r="O267" s="85">
        <v>101.59</v>
      </c>
      <c r="P267" s="83">
        <v>48.11806626500001</v>
      </c>
      <c r="Q267" s="84">
        <f t="shared" si="4"/>
        <v>1.7759683405551934E-3</v>
      </c>
      <c r="R267" s="84">
        <f>P267/'סכום נכסי הקרן'!$C$42</f>
        <v>1.848528876658812E-4</v>
      </c>
    </row>
    <row r="268" spans="2:18">
      <c r="B268" s="76" t="s">
        <v>1648</v>
      </c>
      <c r="C268" s="86" t="s">
        <v>1388</v>
      </c>
      <c r="D268" s="73">
        <v>9027</v>
      </c>
      <c r="E268" s="73"/>
      <c r="F268" s="73" t="s">
        <v>1416</v>
      </c>
      <c r="G268" s="93">
        <v>44658</v>
      </c>
      <c r="H268" s="73" t="s">
        <v>1386</v>
      </c>
      <c r="I268" s="83">
        <v>1.8200000000392555</v>
      </c>
      <c r="J268" s="86" t="s">
        <v>721</v>
      </c>
      <c r="K268" s="86" t="s">
        <v>124</v>
      </c>
      <c r="L268" s="87">
        <v>7.2027000000000008E-2</v>
      </c>
      <c r="M268" s="87">
        <v>8.1200000004878883E-2</v>
      </c>
      <c r="N268" s="83">
        <v>2863.7868030000009</v>
      </c>
      <c r="O268" s="85">
        <v>101.59</v>
      </c>
      <c r="P268" s="83">
        <v>7.1327821460000003</v>
      </c>
      <c r="Q268" s="84">
        <f t="shared" si="4"/>
        <v>2.6326068885663956E-4</v>
      </c>
      <c r="R268" s="84">
        <f>P268/'סכום נכסי הקרן'!$C$42</f>
        <v>2.7401670082049812E-5</v>
      </c>
    </row>
    <row r="269" spans="2:18">
      <c r="B269" s="76" t="s">
        <v>1648</v>
      </c>
      <c r="C269" s="86" t="s">
        <v>1388</v>
      </c>
      <c r="D269" s="73">
        <v>9126</v>
      </c>
      <c r="E269" s="73"/>
      <c r="F269" s="73" t="s">
        <v>1416</v>
      </c>
      <c r="G269" s="93">
        <v>44741</v>
      </c>
      <c r="H269" s="73" t="s">
        <v>1386</v>
      </c>
      <c r="I269" s="83">
        <v>1.820000000010348</v>
      </c>
      <c r="J269" s="86" t="s">
        <v>721</v>
      </c>
      <c r="K269" s="86" t="s">
        <v>124</v>
      </c>
      <c r="L269" s="87">
        <v>7.2027000000000008E-2</v>
      </c>
      <c r="M269" s="87">
        <v>8.1200000000401382E-2</v>
      </c>
      <c r="N269" s="83">
        <v>25607.607542000002</v>
      </c>
      <c r="O269" s="85">
        <v>101.59</v>
      </c>
      <c r="P269" s="83">
        <v>63.780406337000009</v>
      </c>
      <c r="Q269" s="84">
        <f t="shared" si="4"/>
        <v>2.3540426952828176E-3</v>
      </c>
      <c r="R269" s="84">
        <f>P269/'סכום נכסי הקרן'!$C$42</f>
        <v>2.4502215494211357E-4</v>
      </c>
    </row>
    <row r="270" spans="2:18">
      <c r="B270" s="76" t="s">
        <v>1648</v>
      </c>
      <c r="C270" s="86" t="s">
        <v>1388</v>
      </c>
      <c r="D270" s="73">
        <v>9261</v>
      </c>
      <c r="E270" s="73"/>
      <c r="F270" s="73" t="s">
        <v>1416</v>
      </c>
      <c r="G270" s="93">
        <v>44833</v>
      </c>
      <c r="H270" s="73" t="s">
        <v>1386</v>
      </c>
      <c r="I270" s="83">
        <v>1.8199999999957712</v>
      </c>
      <c r="J270" s="86" t="s">
        <v>721</v>
      </c>
      <c r="K270" s="86" t="s">
        <v>124</v>
      </c>
      <c r="L270" s="87">
        <v>7.2027000000000008E-2</v>
      </c>
      <c r="M270" s="87">
        <v>8.1199999999534853E-2</v>
      </c>
      <c r="N270" s="83">
        <v>18989.911256000003</v>
      </c>
      <c r="O270" s="85">
        <v>101.59</v>
      </c>
      <c r="P270" s="83">
        <v>47.297829510000014</v>
      </c>
      <c r="Q270" s="84">
        <f t="shared" si="4"/>
        <v>1.745694586397718E-3</v>
      </c>
      <c r="R270" s="84">
        <f>P270/'סכום נכסי הקרן'!$C$42</f>
        <v>1.8170182311776721E-4</v>
      </c>
    </row>
    <row r="271" spans="2:18">
      <c r="B271" s="76" t="s">
        <v>1648</v>
      </c>
      <c r="C271" s="86" t="s">
        <v>1388</v>
      </c>
      <c r="D271" s="73">
        <v>9285</v>
      </c>
      <c r="E271" s="73"/>
      <c r="F271" s="73" t="s">
        <v>1416</v>
      </c>
      <c r="G271" s="93">
        <v>44861</v>
      </c>
      <c r="H271" s="73" t="s">
        <v>1386</v>
      </c>
      <c r="I271" s="83">
        <v>1.8299999999538072</v>
      </c>
      <c r="J271" s="86" t="s">
        <v>721</v>
      </c>
      <c r="K271" s="86" t="s">
        <v>124</v>
      </c>
      <c r="L271" s="87">
        <v>7.1577000000000002E-2</v>
      </c>
      <c r="M271" s="87">
        <v>8.0699999998633448E-2</v>
      </c>
      <c r="N271" s="83">
        <v>8344.0516920000009</v>
      </c>
      <c r="O271" s="85">
        <v>101.59</v>
      </c>
      <c r="P271" s="83">
        <v>20.782379812000002</v>
      </c>
      <c r="Q271" s="84">
        <f t="shared" si="4"/>
        <v>7.6704762789588771E-4</v>
      </c>
      <c r="R271" s="84">
        <f>P271/'סכום נכסי הקרן'!$C$42</f>
        <v>7.9838680541733796E-5</v>
      </c>
    </row>
    <row r="272" spans="2:18">
      <c r="B272" s="76" t="s">
        <v>1648</v>
      </c>
      <c r="C272" s="86" t="s">
        <v>1388</v>
      </c>
      <c r="D272" s="73">
        <v>9374</v>
      </c>
      <c r="E272" s="73"/>
      <c r="F272" s="73" t="s">
        <v>1416</v>
      </c>
      <c r="G272" s="93">
        <v>44910</v>
      </c>
      <c r="H272" s="73" t="s">
        <v>1386</v>
      </c>
      <c r="I272" s="83">
        <v>1.8300000000027905</v>
      </c>
      <c r="J272" s="86" t="s">
        <v>721</v>
      </c>
      <c r="K272" s="86" t="s">
        <v>124</v>
      </c>
      <c r="L272" s="87">
        <v>7.1577000000000002E-2</v>
      </c>
      <c r="M272" s="87">
        <v>8.0700000000111627E-2</v>
      </c>
      <c r="N272" s="83">
        <v>5754.5184680000002</v>
      </c>
      <c r="O272" s="85">
        <v>101.59</v>
      </c>
      <c r="P272" s="83">
        <v>14.332675912000004</v>
      </c>
      <c r="Q272" s="84">
        <f t="shared" si="4"/>
        <v>5.289983706943972E-4</v>
      </c>
      <c r="R272" s="84">
        <f>P272/'סכום נכסי הקרן'!$C$42</f>
        <v>5.5061159684206972E-5</v>
      </c>
    </row>
    <row r="273" spans="2:18">
      <c r="B273" s="76" t="s">
        <v>1648</v>
      </c>
      <c r="C273" s="86" t="s">
        <v>1388</v>
      </c>
      <c r="D273" s="73">
        <v>9557</v>
      </c>
      <c r="E273" s="73"/>
      <c r="F273" s="73" t="s">
        <v>1416</v>
      </c>
      <c r="G273" s="93">
        <v>45048</v>
      </c>
      <c r="H273" s="73" t="s">
        <v>1386</v>
      </c>
      <c r="I273" s="83">
        <v>1.8300000000243071</v>
      </c>
      <c r="J273" s="86" t="s">
        <v>721</v>
      </c>
      <c r="K273" s="86" t="s">
        <v>124</v>
      </c>
      <c r="L273" s="87">
        <v>7.0323999999999998E-2</v>
      </c>
      <c r="M273" s="87">
        <v>7.9600000001047069E-2</v>
      </c>
      <c r="N273" s="83">
        <v>8631.7779389999996</v>
      </c>
      <c r="O273" s="85">
        <v>101.09</v>
      </c>
      <c r="P273" s="83">
        <v>21.393201756000003</v>
      </c>
      <c r="Q273" s="84">
        <f t="shared" si="4"/>
        <v>7.8959218378651876E-4</v>
      </c>
      <c r="R273" s="84">
        <f>P273/'סכום נכסי הקרן'!$C$42</f>
        <v>8.2185246165885175E-5</v>
      </c>
    </row>
    <row r="274" spans="2:18">
      <c r="B274" s="76" t="s">
        <v>1649</v>
      </c>
      <c r="C274" s="86" t="s">
        <v>1387</v>
      </c>
      <c r="D274" s="73">
        <v>6211</v>
      </c>
      <c r="E274" s="73"/>
      <c r="F274" s="73" t="s">
        <v>378</v>
      </c>
      <c r="G274" s="93">
        <v>43186</v>
      </c>
      <c r="H274" s="73" t="s">
        <v>303</v>
      </c>
      <c r="I274" s="83">
        <v>3.5699999999977061</v>
      </c>
      <c r="J274" s="86" t="s">
        <v>478</v>
      </c>
      <c r="K274" s="86" t="s">
        <v>120</v>
      </c>
      <c r="L274" s="87">
        <v>4.8000000000000001E-2</v>
      </c>
      <c r="M274" s="87">
        <v>5.8699999999977076E-2</v>
      </c>
      <c r="N274" s="83">
        <v>108284.28390600001</v>
      </c>
      <c r="O274" s="85">
        <v>97.94</v>
      </c>
      <c r="P274" s="83">
        <v>392.39843827000004</v>
      </c>
      <c r="Q274" s="84">
        <f t="shared" si="4"/>
        <v>1.4482859710381201E-2</v>
      </c>
      <c r="R274" s="84">
        <f>P274/'סכום נכסי הקרן'!$C$42</f>
        <v>1.5074584259125261E-3</v>
      </c>
    </row>
    <row r="275" spans="2:18">
      <c r="B275" s="76" t="s">
        <v>1649</v>
      </c>
      <c r="C275" s="86" t="s">
        <v>1387</v>
      </c>
      <c r="D275" s="73">
        <v>6831</v>
      </c>
      <c r="E275" s="73"/>
      <c r="F275" s="73" t="s">
        <v>378</v>
      </c>
      <c r="G275" s="93">
        <v>43552</v>
      </c>
      <c r="H275" s="73" t="s">
        <v>303</v>
      </c>
      <c r="I275" s="83">
        <v>3.5599999999933072</v>
      </c>
      <c r="J275" s="86" t="s">
        <v>478</v>
      </c>
      <c r="K275" s="86" t="s">
        <v>120</v>
      </c>
      <c r="L275" s="87">
        <v>4.5999999999999999E-2</v>
      </c>
      <c r="M275" s="87">
        <v>6.3299999999880271E-2</v>
      </c>
      <c r="N275" s="83">
        <v>54004.319059000009</v>
      </c>
      <c r="O275" s="85">
        <v>95.72</v>
      </c>
      <c r="P275" s="83">
        <v>191.26384831300001</v>
      </c>
      <c r="Q275" s="84">
        <f t="shared" si="4"/>
        <v>7.0592724451130602E-3</v>
      </c>
      <c r="R275" s="84">
        <f>P275/'סכום נכסי הקרן'!$C$42</f>
        <v>7.347692334939912E-4</v>
      </c>
    </row>
    <row r="276" spans="2:18">
      <c r="B276" s="76" t="s">
        <v>1649</v>
      </c>
      <c r="C276" s="86" t="s">
        <v>1387</v>
      </c>
      <c r="D276" s="73">
        <v>7598</v>
      </c>
      <c r="E276" s="73"/>
      <c r="F276" s="73" t="s">
        <v>378</v>
      </c>
      <c r="G276" s="93">
        <v>43942</v>
      </c>
      <c r="H276" s="73" t="s">
        <v>303</v>
      </c>
      <c r="I276" s="83">
        <v>3.4699999999971451</v>
      </c>
      <c r="J276" s="86" t="s">
        <v>478</v>
      </c>
      <c r="K276" s="86" t="s">
        <v>120</v>
      </c>
      <c r="L276" s="87">
        <v>5.4400000000000004E-2</v>
      </c>
      <c r="M276" s="87">
        <v>7.5699999999945491E-2</v>
      </c>
      <c r="N276" s="83">
        <v>54877.65314200001</v>
      </c>
      <c r="O276" s="85">
        <v>94.91</v>
      </c>
      <c r="P276" s="83">
        <v>192.71221596500007</v>
      </c>
      <c r="Q276" s="84">
        <f t="shared" si="4"/>
        <v>7.112729603621264E-3</v>
      </c>
      <c r="R276" s="84">
        <f>P276/'סכום נכסי הקרן'!$C$42</f>
        <v>7.4033335864813954E-4</v>
      </c>
    </row>
    <row r="277" spans="2:18">
      <c r="B277" s="76" t="s">
        <v>1650</v>
      </c>
      <c r="C277" s="86" t="s">
        <v>1388</v>
      </c>
      <c r="D277" s="73">
        <v>9459</v>
      </c>
      <c r="E277" s="73"/>
      <c r="F277" s="73" t="s">
        <v>290</v>
      </c>
      <c r="G277" s="93">
        <v>44195</v>
      </c>
      <c r="H277" s="73" t="s">
        <v>1386</v>
      </c>
      <c r="I277" s="83">
        <v>3.0000000000000004</v>
      </c>
      <c r="J277" s="86" t="s">
        <v>721</v>
      </c>
      <c r="K277" s="86" t="s">
        <v>123</v>
      </c>
      <c r="L277" s="87">
        <v>7.6580999999999996E-2</v>
      </c>
      <c r="M277" s="87">
        <v>7.9899999999999999E-2</v>
      </c>
      <c r="N277" s="83">
        <v>27903.980000000003</v>
      </c>
      <c r="O277" s="85">
        <v>100.16</v>
      </c>
      <c r="P277" s="83">
        <v>130.53961000000001</v>
      </c>
      <c r="Q277" s="84">
        <f t="shared" si="4"/>
        <v>4.8180284983117263E-3</v>
      </c>
      <c r="R277" s="84">
        <f>P277/'סכום נכסי הקרן'!$C$42</f>
        <v>5.0148781396126081E-4</v>
      </c>
    </row>
    <row r="278" spans="2:18">
      <c r="B278" s="76" t="s">
        <v>1650</v>
      </c>
      <c r="C278" s="86" t="s">
        <v>1388</v>
      </c>
      <c r="D278" s="73">
        <v>9448</v>
      </c>
      <c r="E278" s="73"/>
      <c r="F278" s="73" t="s">
        <v>290</v>
      </c>
      <c r="G278" s="93">
        <v>43788</v>
      </c>
      <c r="H278" s="73" t="s">
        <v>1386</v>
      </c>
      <c r="I278" s="83">
        <v>3.1199999999999997</v>
      </c>
      <c r="J278" s="86" t="s">
        <v>721</v>
      </c>
      <c r="K278" s="86" t="s">
        <v>122</v>
      </c>
      <c r="L278" s="87">
        <v>5.4290000000000005E-2</v>
      </c>
      <c r="M278" s="87">
        <v>5.5099999999999996E-2</v>
      </c>
      <c r="N278" s="83">
        <v>108229.00000000001</v>
      </c>
      <c r="O278" s="85">
        <v>100.4</v>
      </c>
      <c r="P278" s="83">
        <v>436.6579200000001</v>
      </c>
      <c r="Q278" s="84">
        <f t="shared" si="4"/>
        <v>1.6116413267770007E-2</v>
      </c>
      <c r="R278" s="84">
        <f>P278/'סכום נכסי הקרן'!$C$42</f>
        <v>1.6774879728051213E-3</v>
      </c>
    </row>
    <row r="279" spans="2:18">
      <c r="B279" s="76" t="s">
        <v>1650</v>
      </c>
      <c r="C279" s="86" t="s">
        <v>1388</v>
      </c>
      <c r="D279" s="73">
        <v>9617</v>
      </c>
      <c r="E279" s="73"/>
      <c r="F279" s="73" t="s">
        <v>290</v>
      </c>
      <c r="G279" s="93">
        <v>45099</v>
      </c>
      <c r="H279" s="73" t="s">
        <v>1386</v>
      </c>
      <c r="I279" s="83">
        <v>3.1100000000000008</v>
      </c>
      <c r="J279" s="86" t="s">
        <v>721</v>
      </c>
      <c r="K279" s="86" t="s">
        <v>122</v>
      </c>
      <c r="L279" s="87">
        <v>5.4260000000000003E-2</v>
      </c>
      <c r="M279" s="87">
        <v>5.5399999999999998E-2</v>
      </c>
      <c r="N279" s="83">
        <v>1890.7500000000002</v>
      </c>
      <c r="O279" s="85">
        <v>100.41</v>
      </c>
      <c r="P279" s="83">
        <v>7.6291300000000009</v>
      </c>
      <c r="Q279" s="84">
        <f t="shared" si="4"/>
        <v>2.8158017139261367E-4</v>
      </c>
      <c r="R279" s="84">
        <f>P279/'סכום נכסי הקרן'!$C$42</f>
        <v>2.9308466036678627E-5</v>
      </c>
    </row>
    <row r="280" spans="2:18">
      <c r="B280" s="76" t="s">
        <v>1651</v>
      </c>
      <c r="C280" s="86" t="s">
        <v>1388</v>
      </c>
      <c r="D280" s="73">
        <v>9047</v>
      </c>
      <c r="E280" s="73"/>
      <c r="F280" s="73" t="s">
        <v>290</v>
      </c>
      <c r="G280" s="93">
        <v>44677</v>
      </c>
      <c r="H280" s="73" t="s">
        <v>1386</v>
      </c>
      <c r="I280" s="83">
        <v>3.0000000000241336</v>
      </c>
      <c r="J280" s="86" t="s">
        <v>721</v>
      </c>
      <c r="K280" s="86" t="s">
        <v>1378</v>
      </c>
      <c r="L280" s="87">
        <v>0.1114</v>
      </c>
      <c r="M280" s="87">
        <v>0.1189000000009702</v>
      </c>
      <c r="N280" s="83">
        <v>120908.15576300003</v>
      </c>
      <c r="O280" s="85">
        <v>99.71</v>
      </c>
      <c r="P280" s="83">
        <v>41.435622182000003</v>
      </c>
      <c r="Q280" s="84">
        <f t="shared" si="4"/>
        <v>1.5293289792895316E-3</v>
      </c>
      <c r="R280" s="84">
        <f>P280/'סכום נכסי הקרן'!$C$42</f>
        <v>1.5918125991165369E-4</v>
      </c>
    </row>
    <row r="281" spans="2:18">
      <c r="B281" s="76" t="s">
        <v>1651</v>
      </c>
      <c r="C281" s="86" t="s">
        <v>1388</v>
      </c>
      <c r="D281" s="73">
        <v>9048</v>
      </c>
      <c r="E281" s="73"/>
      <c r="F281" s="73" t="s">
        <v>290</v>
      </c>
      <c r="G281" s="93">
        <v>44677</v>
      </c>
      <c r="H281" s="73" t="s">
        <v>1386</v>
      </c>
      <c r="I281" s="83">
        <v>3.1900000000088831</v>
      </c>
      <c r="J281" s="86" t="s">
        <v>721</v>
      </c>
      <c r="K281" s="86" t="s">
        <v>1378</v>
      </c>
      <c r="L281" s="87">
        <v>7.22E-2</v>
      </c>
      <c r="M281" s="87">
        <v>7.6700000000206256E-2</v>
      </c>
      <c r="N281" s="83">
        <v>388155.341181</v>
      </c>
      <c r="O281" s="85">
        <v>99.58</v>
      </c>
      <c r="P281" s="83">
        <v>132.84866707800001</v>
      </c>
      <c r="Q281" s="84">
        <f t="shared" si="4"/>
        <v>4.9032524606480044E-3</v>
      </c>
      <c r="R281" s="84">
        <f>P281/'סכום נכסי הקרן'!$C$42</f>
        <v>5.1035840876660762E-4</v>
      </c>
    </row>
    <row r="282" spans="2:18">
      <c r="B282" s="76" t="s">
        <v>1651</v>
      </c>
      <c r="C282" s="86" t="s">
        <v>1388</v>
      </c>
      <c r="D282" s="73">
        <v>9074</v>
      </c>
      <c r="E282" s="73"/>
      <c r="F282" s="73" t="s">
        <v>290</v>
      </c>
      <c r="G282" s="93">
        <v>44684</v>
      </c>
      <c r="H282" s="73" t="s">
        <v>1386</v>
      </c>
      <c r="I282" s="83">
        <v>3.130000000008919</v>
      </c>
      <c r="J282" s="86" t="s">
        <v>721</v>
      </c>
      <c r="K282" s="86" t="s">
        <v>1378</v>
      </c>
      <c r="L282" s="87">
        <v>6.9099999999999995E-2</v>
      </c>
      <c r="M282" s="87">
        <v>8.4900000000564885E-2</v>
      </c>
      <c r="N282" s="83">
        <v>19635.588591000003</v>
      </c>
      <c r="O282" s="85">
        <v>99.68</v>
      </c>
      <c r="P282" s="83">
        <v>6.7271559380000001</v>
      </c>
      <c r="Q282" s="84">
        <f t="shared" si="4"/>
        <v>2.4828961126719279E-4</v>
      </c>
      <c r="R282" s="84">
        <f>P282/'סכום נכסי הקרן'!$C$42</f>
        <v>2.5843395162005883E-5</v>
      </c>
    </row>
    <row r="283" spans="2:18">
      <c r="B283" s="76" t="s">
        <v>1651</v>
      </c>
      <c r="C283" s="86" t="s">
        <v>1388</v>
      </c>
      <c r="D283" s="73">
        <v>9220</v>
      </c>
      <c r="E283" s="73"/>
      <c r="F283" s="73" t="s">
        <v>290</v>
      </c>
      <c r="G283" s="93">
        <v>44811</v>
      </c>
      <c r="H283" s="73" t="s">
        <v>1386</v>
      </c>
      <c r="I283" s="83">
        <v>3.1599999999196378</v>
      </c>
      <c r="J283" s="86" t="s">
        <v>721</v>
      </c>
      <c r="K283" s="86" t="s">
        <v>1378</v>
      </c>
      <c r="L283" s="87">
        <v>7.2400000000000006E-2</v>
      </c>
      <c r="M283" s="87">
        <v>8.1999999998995488E-2</v>
      </c>
      <c r="N283" s="83">
        <v>29056.801479000005</v>
      </c>
      <c r="O283" s="85">
        <v>99.68</v>
      </c>
      <c r="P283" s="83">
        <v>9.9548645050000015</v>
      </c>
      <c r="Q283" s="84">
        <f t="shared" si="4"/>
        <v>3.6741967347628712E-4</v>
      </c>
      <c r="R283" s="84">
        <f>P283/'סכום נכסי הקרן'!$C$42</f>
        <v>3.8243129720496321E-5</v>
      </c>
    </row>
    <row r="284" spans="2:18">
      <c r="B284" s="76" t="s">
        <v>1651</v>
      </c>
      <c r="C284" s="86" t="s">
        <v>1388</v>
      </c>
      <c r="D284" s="73">
        <v>9599</v>
      </c>
      <c r="E284" s="73"/>
      <c r="F284" s="73" t="s">
        <v>290</v>
      </c>
      <c r="G284" s="93">
        <v>45089</v>
      </c>
      <c r="H284" s="73" t="s">
        <v>1386</v>
      </c>
      <c r="I284" s="83">
        <v>3.1799999999430724</v>
      </c>
      <c r="J284" s="86" t="s">
        <v>721</v>
      </c>
      <c r="K284" s="86" t="s">
        <v>1378</v>
      </c>
      <c r="L284" s="87">
        <v>6.9199999999999998E-2</v>
      </c>
      <c r="M284" s="87">
        <v>7.7299999999272589E-2</v>
      </c>
      <c r="N284" s="83">
        <v>27687.610618000002</v>
      </c>
      <c r="O284" s="85">
        <v>99.68</v>
      </c>
      <c r="P284" s="83">
        <v>9.4857800530000027</v>
      </c>
      <c r="Q284" s="84">
        <f t="shared" si="4"/>
        <v>3.501064437381951E-4</v>
      </c>
      <c r="R284" s="84">
        <f>P284/'סכום נכסי הקרן'!$C$42</f>
        <v>3.6441070281244927E-5</v>
      </c>
    </row>
    <row r="285" spans="2:18">
      <c r="B285" s="76" t="s">
        <v>1652</v>
      </c>
      <c r="C285" s="86" t="s">
        <v>1388</v>
      </c>
      <c r="D285" s="73">
        <v>9040</v>
      </c>
      <c r="E285" s="73"/>
      <c r="F285" s="73" t="s">
        <v>606</v>
      </c>
      <c r="G285" s="93">
        <v>44665</v>
      </c>
      <c r="H285" s="73" t="s">
        <v>1386</v>
      </c>
      <c r="I285" s="83">
        <v>4.1200000000062653</v>
      </c>
      <c r="J285" s="86" t="s">
        <v>721</v>
      </c>
      <c r="K285" s="86" t="s">
        <v>122</v>
      </c>
      <c r="L285" s="87">
        <v>6.8680000000000005E-2</v>
      </c>
      <c r="M285" s="87">
        <v>7.2700000000098408E-2</v>
      </c>
      <c r="N285" s="83">
        <v>72039.649999999994</v>
      </c>
      <c r="O285" s="85">
        <v>101.45</v>
      </c>
      <c r="P285" s="83">
        <v>293.68894819300004</v>
      </c>
      <c r="Q285" s="84">
        <f t="shared" si="4"/>
        <v>1.083963497388318E-2</v>
      </c>
      <c r="R285" s="84">
        <f>P285/'סכום נכסי הקרן'!$C$42</f>
        <v>1.1282508704744067E-3</v>
      </c>
    </row>
    <row r="286" spans="2:18">
      <c r="B286" s="76" t="s">
        <v>1653</v>
      </c>
      <c r="C286" s="86" t="s">
        <v>1388</v>
      </c>
      <c r="D286" s="73">
        <v>7088</v>
      </c>
      <c r="E286" s="73"/>
      <c r="F286" s="73" t="s">
        <v>577</v>
      </c>
      <c r="G286" s="93">
        <v>43684</v>
      </c>
      <c r="H286" s="73" t="s">
        <v>574</v>
      </c>
      <c r="I286" s="83">
        <v>7.1599999999999993</v>
      </c>
      <c r="J286" s="86" t="s">
        <v>590</v>
      </c>
      <c r="K286" s="86" t="s">
        <v>120</v>
      </c>
      <c r="L286" s="87">
        <v>4.36E-2</v>
      </c>
      <c r="M286" s="87">
        <v>3.7300000000000007E-2</v>
      </c>
      <c r="N286" s="83">
        <v>60225.44000000001</v>
      </c>
      <c r="O286" s="85">
        <v>106.95</v>
      </c>
      <c r="P286" s="83">
        <v>238.32107000000005</v>
      </c>
      <c r="Q286" s="84">
        <f t="shared" si="4"/>
        <v>8.7960865442155371E-3</v>
      </c>
      <c r="R286" s="84">
        <f>P286/'סכום נכסי הקרן'!$C$42</f>
        <v>9.1554672497649273E-4</v>
      </c>
    </row>
    <row r="287" spans="2:18">
      <c r="B287" s="76" t="s">
        <v>1654</v>
      </c>
      <c r="C287" s="86" t="s">
        <v>1388</v>
      </c>
      <c r="D287" s="73">
        <v>7310</v>
      </c>
      <c r="E287" s="73"/>
      <c r="F287" s="73" t="s">
        <v>708</v>
      </c>
      <c r="G287" s="93">
        <v>43811</v>
      </c>
      <c r="H287" s="73" t="s">
        <v>603</v>
      </c>
      <c r="I287" s="83">
        <v>7.3</v>
      </c>
      <c r="J287" s="86" t="s">
        <v>590</v>
      </c>
      <c r="K287" s="86" t="s">
        <v>120</v>
      </c>
      <c r="L287" s="87">
        <v>4.4800000000000006E-2</v>
      </c>
      <c r="M287" s="87">
        <v>6.2899999999999998E-2</v>
      </c>
      <c r="N287" s="83">
        <v>17400.29</v>
      </c>
      <c r="O287" s="85">
        <v>89.6</v>
      </c>
      <c r="P287" s="83">
        <v>57.685440000000007</v>
      </c>
      <c r="Q287" s="84">
        <f t="shared" si="4"/>
        <v>2.1290862892699865E-3</v>
      </c>
      <c r="R287" s="84">
        <f>P287/'סכום נכסי הקרן'!$C$42</f>
        <v>2.216074125163502E-4</v>
      </c>
    </row>
    <row r="288" spans="2:18">
      <c r="B288" s="76" t="s">
        <v>1655</v>
      </c>
      <c r="C288" s="86" t="s">
        <v>1388</v>
      </c>
      <c r="D288" s="73" t="s">
        <v>1566</v>
      </c>
      <c r="E288" s="73"/>
      <c r="F288" s="73" t="s">
        <v>584</v>
      </c>
      <c r="G288" s="93">
        <v>43185</v>
      </c>
      <c r="H288" s="73" t="s">
        <v>291</v>
      </c>
      <c r="I288" s="83">
        <v>4.0899999999792866</v>
      </c>
      <c r="J288" s="86" t="s">
        <v>590</v>
      </c>
      <c r="K288" s="86" t="s">
        <v>128</v>
      </c>
      <c r="L288" s="87">
        <v>4.2199999999999994E-2</v>
      </c>
      <c r="M288" s="87">
        <v>7.2399999999713208E-2</v>
      </c>
      <c r="N288" s="83">
        <v>25309.064974000001</v>
      </c>
      <c r="O288" s="85">
        <v>88.89</v>
      </c>
      <c r="P288" s="83">
        <v>62.762767470000007</v>
      </c>
      <c r="Q288" s="84">
        <f t="shared" si="4"/>
        <v>2.3164831142315516E-3</v>
      </c>
      <c r="R288" s="84">
        <f>P288/'סכום נכסי הקרן'!$C$42</f>
        <v>2.4111274008470864E-4</v>
      </c>
    </row>
    <row r="289" spans="2:18">
      <c r="B289" s="76" t="s">
        <v>1656</v>
      </c>
      <c r="C289" s="86" t="s">
        <v>1388</v>
      </c>
      <c r="D289" s="73">
        <v>6812</v>
      </c>
      <c r="E289" s="73"/>
      <c r="F289" s="73" t="s">
        <v>471</v>
      </c>
      <c r="G289" s="93">
        <v>43536</v>
      </c>
      <c r="H289" s="73"/>
      <c r="I289" s="83">
        <v>2.6399999999975989</v>
      </c>
      <c r="J289" s="86" t="s">
        <v>590</v>
      </c>
      <c r="K289" s="86" t="s">
        <v>120</v>
      </c>
      <c r="L289" s="87">
        <v>7.4524999999999994E-2</v>
      </c>
      <c r="M289" s="87">
        <v>7.3300000000041998E-2</v>
      </c>
      <c r="N289" s="83">
        <v>22129.660001000004</v>
      </c>
      <c r="O289" s="85">
        <v>101.75</v>
      </c>
      <c r="P289" s="83">
        <v>83.312638605000018</v>
      </c>
      <c r="Q289" s="84">
        <f t="shared" si="4"/>
        <v>3.0749491826154206E-3</v>
      </c>
      <c r="R289" s="84">
        <f>P289/'סכום נכסי הקרן'!$C$42</f>
        <v>3.2005820309533636E-4</v>
      </c>
    </row>
    <row r="290" spans="2:18">
      <c r="B290" s="76" t="s">
        <v>1656</v>
      </c>
      <c r="C290" s="86" t="s">
        <v>1388</v>
      </c>
      <c r="D290" s="73">
        <v>6872</v>
      </c>
      <c r="E290" s="73"/>
      <c r="F290" s="73" t="s">
        <v>471</v>
      </c>
      <c r="G290" s="93">
        <v>43570</v>
      </c>
      <c r="H290" s="73"/>
      <c r="I290" s="83">
        <v>2.6399999999779902</v>
      </c>
      <c r="J290" s="86" t="s">
        <v>590</v>
      </c>
      <c r="K290" s="86" t="s">
        <v>120</v>
      </c>
      <c r="L290" s="87">
        <v>7.4524999999999994E-2</v>
      </c>
      <c r="M290" s="87">
        <v>7.3199999999518151E-2</v>
      </c>
      <c r="N290" s="83">
        <v>17855.749897000005</v>
      </c>
      <c r="O290" s="85">
        <v>101.78</v>
      </c>
      <c r="P290" s="83">
        <v>67.242255207000014</v>
      </c>
      <c r="Q290" s="84">
        <f t="shared" si="4"/>
        <v>2.4818145379634283E-3</v>
      </c>
      <c r="R290" s="84">
        <f>P290/'סכום נכסי הקרן'!$C$42</f>
        <v>2.5832137517174778E-4</v>
      </c>
    </row>
    <row r="291" spans="2:18">
      <c r="B291" s="76" t="s">
        <v>1656</v>
      </c>
      <c r="C291" s="86" t="s">
        <v>1388</v>
      </c>
      <c r="D291" s="73">
        <v>7258</v>
      </c>
      <c r="E291" s="73"/>
      <c r="F291" s="73" t="s">
        <v>471</v>
      </c>
      <c r="G291" s="93">
        <v>43774</v>
      </c>
      <c r="H291" s="73"/>
      <c r="I291" s="83">
        <v>2.6399999999817618</v>
      </c>
      <c r="J291" s="86" t="s">
        <v>590</v>
      </c>
      <c r="K291" s="86" t="s">
        <v>120</v>
      </c>
      <c r="L291" s="87">
        <v>7.4524999999999994E-2</v>
      </c>
      <c r="M291" s="87">
        <v>7.1499999999438194E-2</v>
      </c>
      <c r="N291" s="83">
        <v>16306.930531000002</v>
      </c>
      <c r="O291" s="85">
        <v>101.78</v>
      </c>
      <c r="P291" s="83">
        <v>61.409618283000007</v>
      </c>
      <c r="Q291" s="84">
        <f t="shared" si="4"/>
        <v>2.2665403317654992E-3</v>
      </c>
      <c r="R291" s="84">
        <f>P291/'סכום נכסי הקרן'!$C$42</f>
        <v>2.3591441118092161E-4</v>
      </c>
    </row>
    <row r="292" spans="2:18">
      <c r="B292" s="76" t="s">
        <v>1657</v>
      </c>
      <c r="C292" s="86" t="s">
        <v>1388</v>
      </c>
      <c r="D292" s="73">
        <v>6861</v>
      </c>
      <c r="E292" s="73"/>
      <c r="F292" s="73" t="s">
        <v>471</v>
      </c>
      <c r="G292" s="93">
        <v>43563</v>
      </c>
      <c r="H292" s="73"/>
      <c r="I292" s="83">
        <v>0.75000000000000011</v>
      </c>
      <c r="J292" s="86" t="s">
        <v>634</v>
      </c>
      <c r="K292" s="86" t="s">
        <v>120</v>
      </c>
      <c r="L292" s="87">
        <v>7.8602999999999992E-2</v>
      </c>
      <c r="M292" s="87">
        <v>6.8900000000007053E-2</v>
      </c>
      <c r="N292" s="83">
        <v>120849.03005600002</v>
      </c>
      <c r="O292" s="85">
        <v>101.59</v>
      </c>
      <c r="P292" s="83">
        <v>454.25096711200007</v>
      </c>
      <c r="Q292" s="84">
        <f t="shared" si="4"/>
        <v>1.6765747231290786E-2</v>
      </c>
      <c r="R292" s="84">
        <f>P292/'סכום נכסי הקרן'!$C$42</f>
        <v>1.7450743455322524E-3</v>
      </c>
    </row>
    <row r="293" spans="2:18">
      <c r="B293" s="76" t="s">
        <v>1658</v>
      </c>
      <c r="C293" s="86" t="s">
        <v>1388</v>
      </c>
      <c r="D293" s="73">
        <v>6932</v>
      </c>
      <c r="E293" s="73"/>
      <c r="F293" s="73" t="s">
        <v>471</v>
      </c>
      <c r="G293" s="93">
        <v>43098</v>
      </c>
      <c r="H293" s="73"/>
      <c r="I293" s="83">
        <v>1.7899999999970551</v>
      </c>
      <c r="J293" s="86" t="s">
        <v>590</v>
      </c>
      <c r="K293" s="86" t="s">
        <v>120</v>
      </c>
      <c r="L293" s="87">
        <v>7.9162999999999997E-2</v>
      </c>
      <c r="M293" s="87">
        <v>6.7999999999946451E-2</v>
      </c>
      <c r="N293" s="83">
        <v>29683.281789000008</v>
      </c>
      <c r="O293" s="85">
        <v>102.02</v>
      </c>
      <c r="P293" s="83">
        <v>112.04667082700001</v>
      </c>
      <c r="Q293" s="84">
        <f t="shared" si="4"/>
        <v>4.1354808183159059E-3</v>
      </c>
      <c r="R293" s="84">
        <f>P293/'סכום נכסי הקרן'!$C$42</f>
        <v>4.304443686837214E-4</v>
      </c>
    </row>
    <row r="294" spans="2:18">
      <c r="B294" s="76" t="s">
        <v>1658</v>
      </c>
      <c r="C294" s="86" t="s">
        <v>1388</v>
      </c>
      <c r="D294" s="73">
        <v>9335</v>
      </c>
      <c r="E294" s="73"/>
      <c r="F294" s="73" t="s">
        <v>471</v>
      </c>
      <c r="G294" s="93">
        <v>44064</v>
      </c>
      <c r="H294" s="73"/>
      <c r="I294" s="83">
        <v>2.54999999999924</v>
      </c>
      <c r="J294" s="86" t="s">
        <v>590</v>
      </c>
      <c r="K294" s="86" t="s">
        <v>120</v>
      </c>
      <c r="L294" s="87">
        <v>8.666299999999999E-2</v>
      </c>
      <c r="M294" s="87">
        <v>0.10259999999993513</v>
      </c>
      <c r="N294" s="83">
        <v>109668.17435700001</v>
      </c>
      <c r="O294" s="85">
        <v>97.25</v>
      </c>
      <c r="P294" s="83">
        <v>394.61352090600008</v>
      </c>
      <c r="Q294" s="84">
        <f t="shared" si="4"/>
        <v>1.456461521176782E-2</v>
      </c>
      <c r="R294" s="84">
        <f>P294/'סכום נכסי הקרן'!$C$42</f>
        <v>1.5159680035715308E-3</v>
      </c>
    </row>
    <row r="295" spans="2:18">
      <c r="B295" s="76" t="s">
        <v>1658</v>
      </c>
      <c r="C295" s="86" t="s">
        <v>1388</v>
      </c>
      <c r="D295" s="73" t="s">
        <v>1567</v>
      </c>
      <c r="E295" s="73"/>
      <c r="F295" s="73" t="s">
        <v>471</v>
      </c>
      <c r="G295" s="93">
        <v>42817</v>
      </c>
      <c r="H295" s="73"/>
      <c r="I295" s="83">
        <v>1.8300000000020535</v>
      </c>
      <c r="J295" s="86" t="s">
        <v>590</v>
      </c>
      <c r="K295" s="86" t="s">
        <v>120</v>
      </c>
      <c r="L295" s="87">
        <v>5.7820000000000003E-2</v>
      </c>
      <c r="M295" s="87">
        <v>8.3099999999887042E-2</v>
      </c>
      <c r="N295" s="83">
        <v>10953.346603000002</v>
      </c>
      <c r="O295" s="85">
        <v>96.12</v>
      </c>
      <c r="P295" s="83">
        <v>38.954920424000008</v>
      </c>
      <c r="Q295" s="84">
        <f t="shared" si="4"/>
        <v>1.4377698596793537E-3</v>
      </c>
      <c r="R295" s="84">
        <f>P295/'סכום נכסי הקרן'!$C$42</f>
        <v>1.4965126589903732E-4</v>
      </c>
    </row>
    <row r="296" spans="2:18">
      <c r="B296" s="76" t="s">
        <v>1658</v>
      </c>
      <c r="C296" s="86" t="s">
        <v>1388</v>
      </c>
      <c r="D296" s="73">
        <v>7291</v>
      </c>
      <c r="E296" s="73"/>
      <c r="F296" s="73" t="s">
        <v>471</v>
      </c>
      <c r="G296" s="93">
        <v>43798</v>
      </c>
      <c r="H296" s="73"/>
      <c r="I296" s="83">
        <v>1.7899999998834917</v>
      </c>
      <c r="J296" s="86" t="s">
        <v>590</v>
      </c>
      <c r="K296" s="86" t="s">
        <v>120</v>
      </c>
      <c r="L296" s="87">
        <v>7.9162999999999997E-2</v>
      </c>
      <c r="M296" s="87">
        <v>7.7499999996933994E-2</v>
      </c>
      <c r="N296" s="83">
        <v>1746.0754390000002</v>
      </c>
      <c r="O296" s="85">
        <v>100.97</v>
      </c>
      <c r="P296" s="83">
        <v>6.5231457440000016</v>
      </c>
      <c r="Q296" s="84">
        <f t="shared" si="4"/>
        <v>2.4075988960923706E-4</v>
      </c>
      <c r="R296" s="84">
        <f>P296/'סכום נכסי הקרן'!$C$42</f>
        <v>2.5059658898239872E-5</v>
      </c>
    </row>
    <row r="297" spans="2:18">
      <c r="B297" s="76" t="s">
        <v>1659</v>
      </c>
      <c r="C297" s="86" t="s">
        <v>1388</v>
      </c>
      <c r="D297" s="73" t="s">
        <v>1568</v>
      </c>
      <c r="E297" s="73"/>
      <c r="F297" s="73" t="s">
        <v>471</v>
      </c>
      <c r="G297" s="93">
        <v>43083</v>
      </c>
      <c r="H297" s="73"/>
      <c r="I297" s="83">
        <v>0.77000000004711611</v>
      </c>
      <c r="J297" s="86" t="s">
        <v>590</v>
      </c>
      <c r="K297" s="86" t="s">
        <v>128</v>
      </c>
      <c r="L297" s="87">
        <v>7.145E-2</v>
      </c>
      <c r="M297" s="87">
        <v>7.0299999999045584E-2</v>
      </c>
      <c r="N297" s="83">
        <v>2960.5105230000004</v>
      </c>
      <c r="O297" s="85">
        <v>100.22</v>
      </c>
      <c r="P297" s="83">
        <v>8.2774021930000021</v>
      </c>
      <c r="Q297" s="84">
        <f t="shared" si="4"/>
        <v>3.0550696189349724E-4</v>
      </c>
      <c r="R297" s="84">
        <f>P297/'סכום נכסי הקרן'!$C$42</f>
        <v>3.1798902502050655E-5</v>
      </c>
    </row>
    <row r="298" spans="2:18">
      <c r="B298" s="76" t="s">
        <v>1659</v>
      </c>
      <c r="C298" s="86" t="s">
        <v>1388</v>
      </c>
      <c r="D298" s="73" t="s">
        <v>1569</v>
      </c>
      <c r="E298" s="73"/>
      <c r="F298" s="73" t="s">
        <v>471</v>
      </c>
      <c r="G298" s="93">
        <v>43083</v>
      </c>
      <c r="H298" s="73"/>
      <c r="I298" s="83">
        <v>5.2200000001111997</v>
      </c>
      <c r="J298" s="86" t="s">
        <v>590</v>
      </c>
      <c r="K298" s="86" t="s">
        <v>128</v>
      </c>
      <c r="L298" s="87">
        <v>7.195E-2</v>
      </c>
      <c r="M298" s="87">
        <v>7.3000000001668008E-2</v>
      </c>
      <c r="N298" s="83">
        <v>6418.0286850000011</v>
      </c>
      <c r="O298" s="85">
        <v>100.45</v>
      </c>
      <c r="P298" s="83">
        <v>17.985589450000003</v>
      </c>
      <c r="Q298" s="84">
        <f t="shared" si="4"/>
        <v>6.6382213436239578E-4</v>
      </c>
      <c r="R298" s="84">
        <f>P298/'סכום נכסי הקרן'!$C$42</f>
        <v>6.9094383965795641E-5</v>
      </c>
    </row>
    <row r="299" spans="2:18">
      <c r="B299" s="76" t="s">
        <v>1659</v>
      </c>
      <c r="C299" s="86" t="s">
        <v>1388</v>
      </c>
      <c r="D299" s="73" t="s">
        <v>1570</v>
      </c>
      <c r="E299" s="73"/>
      <c r="F299" s="73" t="s">
        <v>471</v>
      </c>
      <c r="G299" s="93">
        <v>43083</v>
      </c>
      <c r="H299" s="73"/>
      <c r="I299" s="83">
        <v>5.5399999999887646</v>
      </c>
      <c r="J299" s="86" t="s">
        <v>590</v>
      </c>
      <c r="K299" s="86" t="s">
        <v>128</v>
      </c>
      <c r="L299" s="87">
        <v>4.4999999999999998E-2</v>
      </c>
      <c r="M299" s="87">
        <v>6.6600000000018728E-2</v>
      </c>
      <c r="N299" s="83">
        <v>25672.114711000002</v>
      </c>
      <c r="O299" s="85">
        <v>89.48</v>
      </c>
      <c r="P299" s="83">
        <v>64.085633868000002</v>
      </c>
      <c r="Q299" s="84">
        <f t="shared" si="4"/>
        <v>2.3653082026857224E-3</v>
      </c>
      <c r="R299" s="84">
        <f>P299/'סכום נכסי הקרן'!$C$42</f>
        <v>2.4619473303762022E-4</v>
      </c>
    </row>
    <row r="300" spans="2:18">
      <c r="B300" s="76" t="s">
        <v>1660</v>
      </c>
      <c r="C300" s="86" t="s">
        <v>1388</v>
      </c>
      <c r="D300" s="73">
        <v>9186</v>
      </c>
      <c r="E300" s="73"/>
      <c r="F300" s="73" t="s">
        <v>471</v>
      </c>
      <c r="G300" s="93">
        <v>44778</v>
      </c>
      <c r="H300" s="73"/>
      <c r="I300" s="83">
        <v>3.6400000000022579</v>
      </c>
      <c r="J300" s="86" t="s">
        <v>619</v>
      </c>
      <c r="K300" s="86" t="s">
        <v>122</v>
      </c>
      <c r="L300" s="87">
        <v>7.1870000000000003E-2</v>
      </c>
      <c r="M300" s="87">
        <v>7.2099999999991532E-2</v>
      </c>
      <c r="N300" s="83">
        <v>43143.519517000008</v>
      </c>
      <c r="O300" s="85">
        <v>102.2</v>
      </c>
      <c r="P300" s="83">
        <v>177.18641461500002</v>
      </c>
      <c r="Q300" s="84">
        <f t="shared" si="4"/>
        <v>6.5396946959528027E-3</v>
      </c>
      <c r="R300" s="84">
        <f>P300/'סכום נכסי הקרן'!$C$42</f>
        <v>6.8068862568924438E-4</v>
      </c>
    </row>
    <row r="301" spans="2:18">
      <c r="B301" s="76" t="s">
        <v>1660</v>
      </c>
      <c r="C301" s="86" t="s">
        <v>1388</v>
      </c>
      <c r="D301" s="73">
        <v>9187</v>
      </c>
      <c r="E301" s="73"/>
      <c r="F301" s="73" t="s">
        <v>471</v>
      </c>
      <c r="G301" s="93">
        <v>44778</v>
      </c>
      <c r="H301" s="73"/>
      <c r="I301" s="83">
        <v>3.560000000000636</v>
      </c>
      <c r="J301" s="86" t="s">
        <v>619</v>
      </c>
      <c r="K301" s="86" t="s">
        <v>120</v>
      </c>
      <c r="L301" s="87">
        <v>8.2722999999999991E-2</v>
      </c>
      <c r="M301" s="87">
        <v>9.0299999999997521E-2</v>
      </c>
      <c r="N301" s="83">
        <v>118803.43223700002</v>
      </c>
      <c r="O301" s="85">
        <v>100.2</v>
      </c>
      <c r="P301" s="83">
        <v>440.45185933699997</v>
      </c>
      <c r="Q301" s="84">
        <f t="shared" si="4"/>
        <v>1.6256442090029636E-2</v>
      </c>
      <c r="R301" s="84">
        <f>P301/'סכום נכסי הקרן'!$C$42</f>
        <v>1.6920629691944448E-3</v>
      </c>
    </row>
    <row r="302" spans="2:18">
      <c r="B302" s="76" t="s">
        <v>1661</v>
      </c>
      <c r="C302" s="86" t="s">
        <v>1388</v>
      </c>
      <c r="D302" s="73" t="s">
        <v>1571</v>
      </c>
      <c r="E302" s="73"/>
      <c r="F302" s="73" t="s">
        <v>471</v>
      </c>
      <c r="G302" s="93">
        <v>42870</v>
      </c>
      <c r="H302" s="73"/>
      <c r="I302" s="83">
        <v>0.9700000000181358</v>
      </c>
      <c r="J302" s="86" t="s">
        <v>590</v>
      </c>
      <c r="K302" s="86" t="s">
        <v>120</v>
      </c>
      <c r="L302" s="87">
        <v>7.9430000000000001E-2</v>
      </c>
      <c r="M302" s="87">
        <v>9.070000000108816E-2</v>
      </c>
      <c r="N302" s="83">
        <v>7794.5519000000022</v>
      </c>
      <c r="O302" s="85">
        <v>99.42</v>
      </c>
      <c r="P302" s="83">
        <v>28.672572084000002</v>
      </c>
      <c r="Q302" s="84">
        <f t="shared" si="4"/>
        <v>1.0582632307589187E-3</v>
      </c>
      <c r="R302" s="84">
        <f>P302/'סכום נכסי הקרן'!$C$42</f>
        <v>1.1015005709800904E-4</v>
      </c>
    </row>
    <row r="303" spans="2:18">
      <c r="B303" s="76" t="s">
        <v>1662</v>
      </c>
      <c r="C303" s="86" t="s">
        <v>1388</v>
      </c>
      <c r="D303" s="73">
        <v>8706</v>
      </c>
      <c r="E303" s="73"/>
      <c r="F303" s="73" t="s">
        <v>471</v>
      </c>
      <c r="G303" s="93">
        <v>44498</v>
      </c>
      <c r="H303" s="73"/>
      <c r="I303" s="83">
        <v>3.21</v>
      </c>
      <c r="J303" s="86" t="s">
        <v>590</v>
      </c>
      <c r="K303" s="86" t="s">
        <v>120</v>
      </c>
      <c r="L303" s="87">
        <v>8.1930000000000003E-2</v>
      </c>
      <c r="M303" s="87">
        <v>9.2099999999999987E-2</v>
      </c>
      <c r="N303" s="83">
        <v>86255.98</v>
      </c>
      <c r="O303" s="85">
        <v>100</v>
      </c>
      <c r="P303" s="83">
        <v>319.14712000000003</v>
      </c>
      <c r="Q303" s="84">
        <f t="shared" si="4"/>
        <v>1.1779259332198958E-2</v>
      </c>
      <c r="R303" s="84">
        <f>P303/'סכום נכסי הקרן'!$C$42</f>
        <v>1.2260523188389499E-3</v>
      </c>
    </row>
    <row r="304" spans="2:18">
      <c r="B304" s="76" t="s">
        <v>1663</v>
      </c>
      <c r="C304" s="86" t="s">
        <v>1388</v>
      </c>
      <c r="D304" s="73">
        <v>8702</v>
      </c>
      <c r="E304" s="73"/>
      <c r="F304" s="73" t="s">
        <v>471</v>
      </c>
      <c r="G304" s="93">
        <v>44497</v>
      </c>
      <c r="H304" s="73"/>
      <c r="I304" s="83">
        <v>4.9999999296567774E-2</v>
      </c>
      <c r="J304" s="86" t="s">
        <v>634</v>
      </c>
      <c r="K304" s="86" t="s">
        <v>120</v>
      </c>
      <c r="L304" s="87">
        <v>7.0890000000000009E-2</v>
      </c>
      <c r="M304" s="87">
        <v>5.4900000032357878E-2</v>
      </c>
      <c r="N304" s="83">
        <v>95.68097400000002</v>
      </c>
      <c r="O304" s="85">
        <v>100.39</v>
      </c>
      <c r="P304" s="83">
        <v>0.35540026500000005</v>
      </c>
      <c r="Q304" s="84">
        <f t="shared" si="4"/>
        <v>1.3117310562499304E-5</v>
      </c>
      <c r="R304" s="84">
        <f>P304/'סכום נכסי הקרן'!$C$42</f>
        <v>1.3653243025324099E-6</v>
      </c>
    </row>
    <row r="305" spans="2:18">
      <c r="B305" s="76" t="s">
        <v>1663</v>
      </c>
      <c r="C305" s="86" t="s">
        <v>1388</v>
      </c>
      <c r="D305" s="73">
        <v>9118</v>
      </c>
      <c r="E305" s="73"/>
      <c r="F305" s="73" t="s">
        <v>471</v>
      </c>
      <c r="G305" s="93">
        <v>44733</v>
      </c>
      <c r="H305" s="73"/>
      <c r="I305" s="83">
        <v>4.9999999752695264E-2</v>
      </c>
      <c r="J305" s="86" t="s">
        <v>634</v>
      </c>
      <c r="K305" s="86" t="s">
        <v>120</v>
      </c>
      <c r="L305" s="87">
        <v>7.0890000000000009E-2</v>
      </c>
      <c r="M305" s="87">
        <v>5.4899999984243157E-2</v>
      </c>
      <c r="N305" s="83">
        <v>381.01619600000004</v>
      </c>
      <c r="O305" s="85">
        <v>100.39</v>
      </c>
      <c r="P305" s="83">
        <v>1.4152579270000001</v>
      </c>
      <c r="Q305" s="84">
        <f t="shared" si="4"/>
        <v>5.2235126370820143E-5</v>
      </c>
      <c r="R305" s="84">
        <f>P305/'סכום נכסי הקרן'!$C$42</f>
        <v>5.4369290976323249E-6</v>
      </c>
    </row>
    <row r="306" spans="2:18">
      <c r="B306" s="76" t="s">
        <v>1663</v>
      </c>
      <c r="C306" s="86" t="s">
        <v>1388</v>
      </c>
      <c r="D306" s="73">
        <v>9233</v>
      </c>
      <c r="E306" s="73"/>
      <c r="F306" s="73" t="s">
        <v>471</v>
      </c>
      <c r="G306" s="93">
        <v>44819</v>
      </c>
      <c r="H306" s="73"/>
      <c r="I306" s="83">
        <v>4.9999998560092747E-2</v>
      </c>
      <c r="J306" s="86" t="s">
        <v>634</v>
      </c>
      <c r="K306" s="86" t="s">
        <v>120</v>
      </c>
      <c r="L306" s="87">
        <v>7.0890000000000009E-2</v>
      </c>
      <c r="M306" s="87">
        <v>5.4899999916485392E-2</v>
      </c>
      <c r="N306" s="83">
        <v>74.788251000000002</v>
      </c>
      <c r="O306" s="85">
        <v>100.39</v>
      </c>
      <c r="P306" s="83">
        <v>0.277795668</v>
      </c>
      <c r="Q306" s="84">
        <f t="shared" si="4"/>
        <v>1.0253036952780408E-5</v>
      </c>
      <c r="R306" s="84">
        <f>P306/'סכום נכסי הקרן'!$C$42</f>
        <v>1.0671944115140849E-6</v>
      </c>
    </row>
    <row r="307" spans="2:18">
      <c r="B307" s="76" t="s">
        <v>1663</v>
      </c>
      <c r="C307" s="86" t="s">
        <v>1388</v>
      </c>
      <c r="D307" s="73">
        <v>9276</v>
      </c>
      <c r="E307" s="73"/>
      <c r="F307" s="73" t="s">
        <v>471</v>
      </c>
      <c r="G307" s="93">
        <v>44854</v>
      </c>
      <c r="H307" s="73"/>
      <c r="I307" s="83">
        <v>5.0000002250499269E-2</v>
      </c>
      <c r="J307" s="86" t="s">
        <v>634</v>
      </c>
      <c r="K307" s="86" t="s">
        <v>120</v>
      </c>
      <c r="L307" s="87">
        <v>7.0890000000000009E-2</v>
      </c>
      <c r="M307" s="87">
        <v>5.4899999740442428E-2</v>
      </c>
      <c r="N307" s="83">
        <v>17.944039000000004</v>
      </c>
      <c r="O307" s="85">
        <v>100.39</v>
      </c>
      <c r="P307" s="83">
        <v>6.6651876999999998E-2</v>
      </c>
      <c r="Q307" s="84">
        <f t="shared" si="4"/>
        <v>2.4600245308835219E-6</v>
      </c>
      <c r="R307" s="84">
        <f>P307/'סכום נכסי הקרן'!$C$42</f>
        <v>2.5605334728014613E-7</v>
      </c>
    </row>
    <row r="308" spans="2:18">
      <c r="B308" s="76" t="s">
        <v>1663</v>
      </c>
      <c r="C308" s="86" t="s">
        <v>1388</v>
      </c>
      <c r="D308" s="73">
        <v>9430</v>
      </c>
      <c r="E308" s="73"/>
      <c r="F308" s="73" t="s">
        <v>471</v>
      </c>
      <c r="G308" s="93">
        <v>44950</v>
      </c>
      <c r="H308" s="73"/>
      <c r="I308" s="83">
        <v>5.0000000823645856E-2</v>
      </c>
      <c r="J308" s="86" t="s">
        <v>634</v>
      </c>
      <c r="K308" s="86" t="s">
        <v>120</v>
      </c>
      <c r="L308" s="87">
        <v>7.0890000000000009E-2</v>
      </c>
      <c r="M308" s="87">
        <v>5.4899999976388815E-2</v>
      </c>
      <c r="N308" s="83">
        <v>98.059248000000011</v>
      </c>
      <c r="O308" s="85">
        <v>100.39</v>
      </c>
      <c r="P308" s="83">
        <v>0.36423421400000006</v>
      </c>
      <c r="Q308" s="84">
        <f t="shared" si="4"/>
        <v>1.3443358863353216E-5</v>
      </c>
      <c r="R308" s="84">
        <f>P308/'סכום נכסי הקרן'!$C$42</f>
        <v>1.3992612644450069E-6</v>
      </c>
    </row>
    <row r="309" spans="2:18">
      <c r="B309" s="76" t="s">
        <v>1663</v>
      </c>
      <c r="C309" s="86" t="s">
        <v>1388</v>
      </c>
      <c r="D309" s="73">
        <v>9539</v>
      </c>
      <c r="E309" s="73"/>
      <c r="F309" s="73" t="s">
        <v>471</v>
      </c>
      <c r="G309" s="93">
        <v>45029</v>
      </c>
      <c r="H309" s="73"/>
      <c r="I309" s="83">
        <v>4.9999996705417764E-2</v>
      </c>
      <c r="J309" s="86" t="s">
        <v>634</v>
      </c>
      <c r="K309" s="86" t="s">
        <v>120</v>
      </c>
      <c r="L309" s="87">
        <v>7.0890000000000009E-2</v>
      </c>
      <c r="M309" s="87">
        <v>5.4899999874805878E-2</v>
      </c>
      <c r="N309" s="83">
        <v>32.68642100000001</v>
      </c>
      <c r="O309" s="85">
        <v>100.39</v>
      </c>
      <c r="P309" s="83">
        <v>0.12141144800000002</v>
      </c>
      <c r="Q309" s="84">
        <f t="shared" si="4"/>
        <v>4.4811212204884963E-6</v>
      </c>
      <c r="R309" s="84">
        <f>P309/'סכום נכסי הקרן'!$C$42</f>
        <v>4.6642058795327558E-7</v>
      </c>
    </row>
    <row r="310" spans="2:18">
      <c r="B310" s="76" t="s">
        <v>1663</v>
      </c>
      <c r="C310" s="86" t="s">
        <v>1388</v>
      </c>
      <c r="D310" s="73">
        <v>8060</v>
      </c>
      <c r="E310" s="73"/>
      <c r="F310" s="73" t="s">
        <v>471</v>
      </c>
      <c r="G310" s="93">
        <v>44150</v>
      </c>
      <c r="H310" s="73"/>
      <c r="I310" s="83">
        <v>4.9999999999161091E-2</v>
      </c>
      <c r="J310" s="86" t="s">
        <v>634</v>
      </c>
      <c r="K310" s="86" t="s">
        <v>120</v>
      </c>
      <c r="L310" s="87">
        <v>7.0890000000000009E-2</v>
      </c>
      <c r="M310" s="87">
        <v>5.4900000000031035E-2</v>
      </c>
      <c r="N310" s="83">
        <v>128366.62812900003</v>
      </c>
      <c r="O310" s="85">
        <v>100.39</v>
      </c>
      <c r="P310" s="83">
        <v>476.80883234800007</v>
      </c>
      <c r="Q310" s="84">
        <f t="shared" si="4"/>
        <v>1.7598325462282311E-2</v>
      </c>
      <c r="R310" s="84">
        <f>P310/'סכום נכסי הקרן'!$C$42</f>
        <v>1.8317338240218415E-3</v>
      </c>
    </row>
    <row r="311" spans="2:18">
      <c r="B311" s="76" t="s">
        <v>1663</v>
      </c>
      <c r="C311" s="86" t="s">
        <v>1388</v>
      </c>
      <c r="D311" s="73">
        <v>8119</v>
      </c>
      <c r="E311" s="73"/>
      <c r="F311" s="73" t="s">
        <v>471</v>
      </c>
      <c r="G311" s="93">
        <v>44169</v>
      </c>
      <c r="H311" s="73"/>
      <c r="I311" s="83">
        <v>5.0000000132689189E-2</v>
      </c>
      <c r="J311" s="86" t="s">
        <v>634</v>
      </c>
      <c r="K311" s="86" t="s">
        <v>120</v>
      </c>
      <c r="L311" s="87">
        <v>7.0890000000000009E-2</v>
      </c>
      <c r="M311" s="87">
        <v>5.4899999997080833E-2</v>
      </c>
      <c r="N311" s="83">
        <v>304.34318600000006</v>
      </c>
      <c r="O311" s="85">
        <v>100.39</v>
      </c>
      <c r="P311" s="83">
        <v>1.130461417</v>
      </c>
      <c r="Q311" s="84">
        <f t="shared" ref="Q311:Q346" si="5">IFERROR(P311/$P$10,0)</f>
        <v>4.1723698449442712E-5</v>
      </c>
      <c r="R311" s="84">
        <f>P311/'סכום נכסי הקרן'!$C$42</f>
        <v>4.3428398842227218E-6</v>
      </c>
    </row>
    <row r="312" spans="2:18">
      <c r="B312" s="76" t="s">
        <v>1663</v>
      </c>
      <c r="C312" s="86" t="s">
        <v>1388</v>
      </c>
      <c r="D312" s="73">
        <v>8418</v>
      </c>
      <c r="E312" s="73"/>
      <c r="F312" s="73" t="s">
        <v>471</v>
      </c>
      <c r="G312" s="93">
        <v>44326</v>
      </c>
      <c r="H312" s="73"/>
      <c r="I312" s="83">
        <v>4.9999999372897862E-2</v>
      </c>
      <c r="J312" s="86" t="s">
        <v>634</v>
      </c>
      <c r="K312" s="86" t="s">
        <v>120</v>
      </c>
      <c r="L312" s="87">
        <v>7.0890000000000009E-2</v>
      </c>
      <c r="M312" s="87">
        <v>5.4900000013796246E-2</v>
      </c>
      <c r="N312" s="83">
        <v>64.396286000000003</v>
      </c>
      <c r="O312" s="85">
        <v>100.39</v>
      </c>
      <c r="P312" s="83">
        <v>0.23919548300000001</v>
      </c>
      <c r="Q312" s="84">
        <f t="shared" si="5"/>
        <v>8.8283598653423127E-6</v>
      </c>
      <c r="R312" s="84">
        <f>P312/'סכום נכסי הקרן'!$C$42</f>
        <v>9.1890591582951659E-7</v>
      </c>
    </row>
    <row r="313" spans="2:18">
      <c r="B313" s="76" t="s">
        <v>1664</v>
      </c>
      <c r="C313" s="86" t="s">
        <v>1388</v>
      </c>
      <c r="D313" s="73">
        <v>8718</v>
      </c>
      <c r="E313" s="73"/>
      <c r="F313" s="73" t="s">
        <v>471</v>
      </c>
      <c r="G313" s="93">
        <v>44508</v>
      </c>
      <c r="H313" s="73"/>
      <c r="I313" s="83">
        <v>3.1700000000010027</v>
      </c>
      <c r="J313" s="86" t="s">
        <v>590</v>
      </c>
      <c r="K313" s="86" t="s">
        <v>120</v>
      </c>
      <c r="L313" s="87">
        <v>8.5919000000000009E-2</v>
      </c>
      <c r="M313" s="87">
        <v>9.0700000000010023E-2</v>
      </c>
      <c r="N313" s="83">
        <v>107958.73795200001</v>
      </c>
      <c r="O313" s="85">
        <v>99.86</v>
      </c>
      <c r="P313" s="83">
        <v>398.88808938000005</v>
      </c>
      <c r="Q313" s="84">
        <f t="shared" si="5"/>
        <v>1.4722383361417698E-2</v>
      </c>
      <c r="R313" s="84">
        <f>P313/'סכום נכסי הקרן'!$C$42</f>
        <v>1.5323894100676431E-3</v>
      </c>
    </row>
    <row r="314" spans="2:18">
      <c r="B314" s="76" t="s">
        <v>1665</v>
      </c>
      <c r="C314" s="86" t="s">
        <v>1388</v>
      </c>
      <c r="D314" s="73">
        <v>8806</v>
      </c>
      <c r="E314" s="73"/>
      <c r="F314" s="73" t="s">
        <v>471</v>
      </c>
      <c r="G314" s="93">
        <v>44137</v>
      </c>
      <c r="H314" s="73"/>
      <c r="I314" s="83">
        <v>0.22000000000083555</v>
      </c>
      <c r="J314" s="86" t="s">
        <v>634</v>
      </c>
      <c r="K314" s="86" t="s">
        <v>120</v>
      </c>
      <c r="L314" s="87">
        <v>7.2756000000000001E-2</v>
      </c>
      <c r="M314" s="87">
        <v>5.6099999999986015E-2</v>
      </c>
      <c r="N314" s="83">
        <v>147335.54265100003</v>
      </c>
      <c r="O314" s="85">
        <v>100.99</v>
      </c>
      <c r="P314" s="83">
        <v>550.53839505700012</v>
      </c>
      <c r="Q314" s="84">
        <f t="shared" si="5"/>
        <v>2.0319577152095262E-2</v>
      </c>
      <c r="R314" s="84">
        <f>P314/'סכום נכסי הקרן'!$C$42</f>
        <v>2.1149771800212666E-3</v>
      </c>
    </row>
    <row r="315" spans="2:18">
      <c r="B315" s="76" t="s">
        <v>1665</v>
      </c>
      <c r="C315" s="86" t="s">
        <v>1388</v>
      </c>
      <c r="D315" s="73">
        <v>9044</v>
      </c>
      <c r="E315" s="73"/>
      <c r="F315" s="73" t="s">
        <v>471</v>
      </c>
      <c r="G315" s="93">
        <v>44679</v>
      </c>
      <c r="H315" s="73"/>
      <c r="I315" s="83">
        <v>0.22000000005906151</v>
      </c>
      <c r="J315" s="86" t="s">
        <v>634</v>
      </c>
      <c r="K315" s="86" t="s">
        <v>120</v>
      </c>
      <c r="L315" s="87">
        <v>7.2756000000000001E-2</v>
      </c>
      <c r="M315" s="87">
        <v>5.6099999997131313E-2</v>
      </c>
      <c r="N315" s="83">
        <v>1268.742894</v>
      </c>
      <c r="O315" s="85">
        <v>100.99</v>
      </c>
      <c r="P315" s="83">
        <v>4.7408226759999996</v>
      </c>
      <c r="Q315" s="84">
        <f t="shared" si="5"/>
        <v>1.7497691894751682E-4</v>
      </c>
      <c r="R315" s="84">
        <f>P315/'סכום נכסי הקרן'!$C$42</f>
        <v>1.8212593098487228E-5</v>
      </c>
    </row>
    <row r="316" spans="2:18">
      <c r="B316" s="76" t="s">
        <v>1665</v>
      </c>
      <c r="C316" s="86" t="s">
        <v>1388</v>
      </c>
      <c r="D316" s="73">
        <v>9224</v>
      </c>
      <c r="E316" s="73"/>
      <c r="F316" s="73" t="s">
        <v>471</v>
      </c>
      <c r="G316" s="93">
        <v>44810</v>
      </c>
      <c r="H316" s="73"/>
      <c r="I316" s="83">
        <v>0.2200000000233131</v>
      </c>
      <c r="J316" s="86" t="s">
        <v>634</v>
      </c>
      <c r="K316" s="86" t="s">
        <v>120</v>
      </c>
      <c r="L316" s="87">
        <v>7.2756000000000001E-2</v>
      </c>
      <c r="M316" s="87">
        <v>5.6099999996619604E-2</v>
      </c>
      <c r="N316" s="83">
        <v>2295.8874940000005</v>
      </c>
      <c r="O316" s="85">
        <v>100.99</v>
      </c>
      <c r="P316" s="83">
        <v>8.5788818899999999</v>
      </c>
      <c r="Q316" s="84">
        <f t="shared" si="5"/>
        <v>3.1663414215555235E-4</v>
      </c>
      <c r="R316" s="84">
        <f>P316/'סכום נכסי הקרן'!$C$42</f>
        <v>3.2957082721849325E-5</v>
      </c>
    </row>
    <row r="317" spans="2:18">
      <c r="B317" s="76" t="s">
        <v>1666</v>
      </c>
      <c r="C317" s="86" t="s">
        <v>1388</v>
      </c>
      <c r="D317" s="73" t="s">
        <v>1572</v>
      </c>
      <c r="E317" s="73"/>
      <c r="F317" s="73" t="s">
        <v>471</v>
      </c>
      <c r="G317" s="93">
        <v>42921</v>
      </c>
      <c r="H317" s="73"/>
      <c r="I317" s="83">
        <v>7.2100000002859197</v>
      </c>
      <c r="J317" s="86" t="s">
        <v>590</v>
      </c>
      <c r="K317" s="86" t="s">
        <v>120</v>
      </c>
      <c r="L317" s="87">
        <v>7.8939999999999996E-2</v>
      </c>
      <c r="M317" s="118">
        <v>0</v>
      </c>
      <c r="N317" s="83">
        <v>16448.513383000005</v>
      </c>
      <c r="O317" s="85">
        <v>14.370590999999999</v>
      </c>
      <c r="P317" s="83">
        <v>8.7437303500000016</v>
      </c>
      <c r="Q317" s="84">
        <f t="shared" si="5"/>
        <v>3.2271846076338952E-4</v>
      </c>
      <c r="R317" s="84">
        <f>P317/'סכום נכסי הקרן'!$C$42</f>
        <v>3.3590373213833185E-5</v>
      </c>
    </row>
    <row r="318" spans="2:18">
      <c r="B318" s="76" t="s">
        <v>1666</v>
      </c>
      <c r="C318" s="86" t="s">
        <v>1388</v>
      </c>
      <c r="D318" s="73">
        <v>6497</v>
      </c>
      <c r="E318" s="73"/>
      <c r="F318" s="73" t="s">
        <v>471</v>
      </c>
      <c r="G318" s="93">
        <v>43342</v>
      </c>
      <c r="H318" s="73"/>
      <c r="I318" s="83">
        <v>1.0600000000120513</v>
      </c>
      <c r="J318" s="86" t="s">
        <v>590</v>
      </c>
      <c r="K318" s="86" t="s">
        <v>120</v>
      </c>
      <c r="L318" s="87">
        <v>7.8939999999999996E-2</v>
      </c>
      <c r="M318" s="118">
        <v>0</v>
      </c>
      <c r="N318" s="83">
        <v>3121.9719670000004</v>
      </c>
      <c r="O318" s="85">
        <v>14.370590999999999</v>
      </c>
      <c r="P318" s="83">
        <v>1.659583483</v>
      </c>
      <c r="Q318" s="84">
        <f t="shared" si="5"/>
        <v>6.1252829822468704E-5</v>
      </c>
      <c r="R318" s="84">
        <f>P318/'סכום נכסי הקרן'!$C$42</f>
        <v>6.3755429710253088E-6</v>
      </c>
    </row>
    <row r="319" spans="2:18">
      <c r="B319" s="76" t="s">
        <v>1667</v>
      </c>
      <c r="C319" s="86" t="s">
        <v>1388</v>
      </c>
      <c r="D319" s="73">
        <v>9405</v>
      </c>
      <c r="E319" s="73"/>
      <c r="F319" s="73" t="s">
        <v>471</v>
      </c>
      <c r="G319" s="93">
        <v>43866</v>
      </c>
      <c r="H319" s="73"/>
      <c r="I319" s="83">
        <v>1.2899999999989273</v>
      </c>
      <c r="J319" s="86" t="s">
        <v>634</v>
      </c>
      <c r="K319" s="86" t="s">
        <v>120</v>
      </c>
      <c r="L319" s="87">
        <v>7.5109000000000009E-2</v>
      </c>
      <c r="M319" s="87">
        <v>7.9199999999999993E-2</v>
      </c>
      <c r="N319" s="83">
        <v>125505.83301700001</v>
      </c>
      <c r="O319" s="85">
        <v>100.39</v>
      </c>
      <c r="P319" s="83">
        <v>466.18261745000012</v>
      </c>
      <c r="Q319" s="84">
        <f t="shared" si="5"/>
        <v>1.7206127215269405E-2</v>
      </c>
      <c r="R319" s="84">
        <f>P319/'סכום נכסי הקרן'!$C$42</f>
        <v>1.7909115994121573E-3</v>
      </c>
    </row>
    <row r="320" spans="2:18">
      <c r="B320" s="76" t="s">
        <v>1667</v>
      </c>
      <c r="C320" s="86" t="s">
        <v>1388</v>
      </c>
      <c r="D320" s="73">
        <v>9439</v>
      </c>
      <c r="E320" s="73"/>
      <c r="F320" s="73" t="s">
        <v>471</v>
      </c>
      <c r="G320" s="93">
        <v>44953</v>
      </c>
      <c r="H320" s="73"/>
      <c r="I320" s="83">
        <v>1.2900000002614205</v>
      </c>
      <c r="J320" s="86" t="s">
        <v>634</v>
      </c>
      <c r="K320" s="86" t="s">
        <v>120</v>
      </c>
      <c r="L320" s="87">
        <v>7.5109000000000009E-2</v>
      </c>
      <c r="M320" s="87">
        <v>7.9200000020913652E-2</v>
      </c>
      <c r="N320" s="83">
        <v>360.44263700000005</v>
      </c>
      <c r="O320" s="85">
        <v>100.39</v>
      </c>
      <c r="P320" s="83">
        <v>1.3388388850000001</v>
      </c>
      <c r="Q320" s="84">
        <f t="shared" si="5"/>
        <v>4.9414609884140889E-5</v>
      </c>
      <c r="R320" s="84">
        <f>P320/'סכום נכסי הקרן'!$C$42</f>
        <v>5.1433536968969176E-6</v>
      </c>
    </row>
    <row r="321" spans="2:18">
      <c r="B321" s="76" t="s">
        <v>1667</v>
      </c>
      <c r="C321" s="86" t="s">
        <v>1388</v>
      </c>
      <c r="D321" s="73">
        <v>9447</v>
      </c>
      <c r="E321" s="73"/>
      <c r="F321" s="73" t="s">
        <v>471</v>
      </c>
      <c r="G321" s="93">
        <v>44959</v>
      </c>
      <c r="H321" s="73"/>
      <c r="I321" s="83">
        <v>1.2900000009566672</v>
      </c>
      <c r="J321" s="86" t="s">
        <v>634</v>
      </c>
      <c r="K321" s="86" t="s">
        <v>120</v>
      </c>
      <c r="L321" s="87">
        <v>7.5109000000000009E-2</v>
      </c>
      <c r="M321" s="87">
        <v>7.9200000034014839E-2</v>
      </c>
      <c r="N321" s="83">
        <v>202.61863300000002</v>
      </c>
      <c r="O321" s="85">
        <v>100.39</v>
      </c>
      <c r="P321" s="83">
        <v>0.75261273200000001</v>
      </c>
      <c r="Q321" s="84">
        <f t="shared" si="5"/>
        <v>2.7777849121567359E-5</v>
      </c>
      <c r="R321" s="84">
        <f>P321/'סכום נכסי הקרן'!$C$42</f>
        <v>2.8912765537609021E-6</v>
      </c>
    </row>
    <row r="322" spans="2:18">
      <c r="B322" s="76" t="s">
        <v>1667</v>
      </c>
      <c r="C322" s="86" t="s">
        <v>1388</v>
      </c>
      <c r="D322" s="73">
        <v>9467</v>
      </c>
      <c r="E322" s="73"/>
      <c r="F322" s="73" t="s">
        <v>471</v>
      </c>
      <c r="G322" s="93">
        <v>44966</v>
      </c>
      <c r="H322" s="73"/>
      <c r="I322" s="83">
        <v>1.2899999995740901</v>
      </c>
      <c r="J322" s="86" t="s">
        <v>634</v>
      </c>
      <c r="K322" s="86" t="s">
        <v>120</v>
      </c>
      <c r="L322" s="87">
        <v>7.5109000000000009E-2</v>
      </c>
      <c r="M322" s="87">
        <v>7.9699999976574953E-2</v>
      </c>
      <c r="N322" s="83">
        <v>303.59227400000003</v>
      </c>
      <c r="O322" s="85">
        <v>100.33</v>
      </c>
      <c r="P322" s="83">
        <v>1.1269982119999999</v>
      </c>
      <c r="Q322" s="84">
        <f t="shared" si="5"/>
        <v>4.159587655396213E-5</v>
      </c>
      <c r="R322" s="84">
        <f>P322/'סכום נכסי הקרן'!$C$42</f>
        <v>4.3295354542129355E-6</v>
      </c>
    </row>
    <row r="323" spans="2:18">
      <c r="B323" s="76" t="s">
        <v>1667</v>
      </c>
      <c r="C323" s="86" t="s">
        <v>1388</v>
      </c>
      <c r="D323" s="73">
        <v>9491</v>
      </c>
      <c r="E323" s="73"/>
      <c r="F323" s="73" t="s">
        <v>471</v>
      </c>
      <c r="G323" s="93">
        <v>44986</v>
      </c>
      <c r="H323" s="73"/>
      <c r="I323" s="83">
        <v>1.2900000001322984</v>
      </c>
      <c r="J323" s="86" t="s">
        <v>634</v>
      </c>
      <c r="K323" s="86" t="s">
        <v>120</v>
      </c>
      <c r="L323" s="87">
        <v>7.5109000000000009E-2</v>
      </c>
      <c r="M323" s="87">
        <v>7.9700000002144153E-2</v>
      </c>
      <c r="N323" s="83">
        <v>1180.9743800000003</v>
      </c>
      <c r="O323" s="85">
        <v>100.33</v>
      </c>
      <c r="P323" s="83">
        <v>4.3840247980000013</v>
      </c>
      <c r="Q323" s="84">
        <f t="shared" si="5"/>
        <v>1.6180802450742205E-4</v>
      </c>
      <c r="R323" s="84">
        <f>P323/'סכום נכסי הקרן'!$C$42</f>
        <v>1.6841899652534419E-5</v>
      </c>
    </row>
    <row r="324" spans="2:18">
      <c r="B324" s="76" t="s">
        <v>1667</v>
      </c>
      <c r="C324" s="86" t="s">
        <v>1388</v>
      </c>
      <c r="D324" s="73">
        <v>9510</v>
      </c>
      <c r="E324" s="73"/>
      <c r="F324" s="73" t="s">
        <v>471</v>
      </c>
      <c r="G324" s="93">
        <v>44994</v>
      </c>
      <c r="H324" s="73"/>
      <c r="I324" s="83">
        <v>1.2900000004207073</v>
      </c>
      <c r="J324" s="86" t="s">
        <v>634</v>
      </c>
      <c r="K324" s="86" t="s">
        <v>120</v>
      </c>
      <c r="L324" s="87">
        <v>7.5109000000000009E-2</v>
      </c>
      <c r="M324" s="87">
        <v>7.9700000040668378E-2</v>
      </c>
      <c r="N324" s="83">
        <v>230.51005200000003</v>
      </c>
      <c r="O324" s="85">
        <v>100.33</v>
      </c>
      <c r="P324" s="83">
        <v>0.85570171600000011</v>
      </c>
      <c r="Q324" s="84">
        <f t="shared" si="5"/>
        <v>3.1582714654519404E-5</v>
      </c>
      <c r="R324" s="84">
        <f>P324/'סכום נכסי הקרן'!$C$42</f>
        <v>3.287308602804464E-6</v>
      </c>
    </row>
    <row r="325" spans="2:18">
      <c r="B325" s="76" t="s">
        <v>1667</v>
      </c>
      <c r="C325" s="86" t="s">
        <v>1388</v>
      </c>
      <c r="D325" s="73">
        <v>9560</v>
      </c>
      <c r="E325" s="73"/>
      <c r="F325" s="73" t="s">
        <v>471</v>
      </c>
      <c r="G325" s="93">
        <v>45058</v>
      </c>
      <c r="H325" s="73"/>
      <c r="I325" s="83">
        <v>1.2899999998422138</v>
      </c>
      <c r="J325" s="86" t="s">
        <v>634</v>
      </c>
      <c r="K325" s="86" t="s">
        <v>120</v>
      </c>
      <c r="L325" s="87">
        <v>7.5109000000000009E-2</v>
      </c>
      <c r="M325" s="87">
        <v>7.9699999995914844E-2</v>
      </c>
      <c r="N325" s="83">
        <v>1246.2969670000002</v>
      </c>
      <c r="O325" s="85">
        <v>100.33</v>
      </c>
      <c r="P325" s="83">
        <v>4.6265159370000006</v>
      </c>
      <c r="Q325" s="84">
        <f t="shared" si="5"/>
        <v>1.7075802227660541E-4</v>
      </c>
      <c r="R325" s="84">
        <f>P325/'סכום נכסי הקרן'!$C$42</f>
        <v>1.7773466333345597E-5</v>
      </c>
    </row>
    <row r="326" spans="2:18">
      <c r="B326" s="76" t="s">
        <v>1668</v>
      </c>
      <c r="C326" s="86" t="s">
        <v>1388</v>
      </c>
      <c r="D326" s="73">
        <v>9606</v>
      </c>
      <c r="E326" s="73"/>
      <c r="F326" s="73" t="s">
        <v>471</v>
      </c>
      <c r="G326" s="93">
        <v>44136</v>
      </c>
      <c r="H326" s="73"/>
      <c r="I326" s="83">
        <v>5.0000000001484989E-2</v>
      </c>
      <c r="J326" s="86" t="s">
        <v>634</v>
      </c>
      <c r="K326" s="86" t="s">
        <v>120</v>
      </c>
      <c r="L326" s="87">
        <v>7.0095999999999992E-2</v>
      </c>
      <c r="M326" s="118">
        <v>0</v>
      </c>
      <c r="N326" s="83">
        <v>85650.084794000009</v>
      </c>
      <c r="O326" s="85">
        <v>84.997694999999993</v>
      </c>
      <c r="P326" s="83">
        <v>269.36220469200003</v>
      </c>
      <c r="Q326" s="84">
        <f t="shared" si="5"/>
        <v>9.9417700004935886E-3</v>
      </c>
      <c r="R326" s="84">
        <f>P326/'סכום נכסי הקרן'!$C$42</f>
        <v>1.0347959764455919E-3</v>
      </c>
    </row>
    <row r="327" spans="2:18">
      <c r="B327" s="76" t="s">
        <v>1669</v>
      </c>
      <c r="C327" s="86" t="s">
        <v>1388</v>
      </c>
      <c r="D327" s="73">
        <v>6588</v>
      </c>
      <c r="E327" s="73"/>
      <c r="F327" s="73" t="s">
        <v>471</v>
      </c>
      <c r="G327" s="93">
        <v>43397</v>
      </c>
      <c r="H327" s="73"/>
      <c r="I327" s="83">
        <v>3.00000000004754E-2</v>
      </c>
      <c r="J327" s="86" t="s">
        <v>634</v>
      </c>
      <c r="K327" s="86" t="s">
        <v>120</v>
      </c>
      <c r="L327" s="87">
        <v>7.0457000000000006E-2</v>
      </c>
      <c r="M327" s="87">
        <v>6.1199999999951113E-2</v>
      </c>
      <c r="N327" s="83">
        <v>79243.61500000002</v>
      </c>
      <c r="O327" s="85">
        <v>100.44</v>
      </c>
      <c r="P327" s="83">
        <v>294.49145426200005</v>
      </c>
      <c r="Q327" s="84">
        <f t="shared" si="5"/>
        <v>1.0869254314024536E-2</v>
      </c>
      <c r="R327" s="84">
        <f>P327/'סכום נכסי הקרן'!$C$42</f>
        <v>1.1313338198890208E-3</v>
      </c>
    </row>
    <row r="328" spans="2:18">
      <c r="B328" s="76" t="s">
        <v>1670</v>
      </c>
      <c r="C328" s="86" t="s">
        <v>1388</v>
      </c>
      <c r="D328" s="73" t="s">
        <v>1573</v>
      </c>
      <c r="E328" s="73"/>
      <c r="F328" s="73" t="s">
        <v>471</v>
      </c>
      <c r="G328" s="93">
        <v>44144</v>
      </c>
      <c r="H328" s="73"/>
      <c r="I328" s="83">
        <v>2.9999999998478927E-2</v>
      </c>
      <c r="J328" s="86" t="s">
        <v>634</v>
      </c>
      <c r="K328" s="86" t="s">
        <v>120</v>
      </c>
      <c r="L328" s="87">
        <v>7.8763E-2</v>
      </c>
      <c r="M328" s="118">
        <v>0</v>
      </c>
      <c r="N328" s="83">
        <v>96900.323608000021</v>
      </c>
      <c r="O328" s="85">
        <v>75.180498</v>
      </c>
      <c r="P328" s="83">
        <v>269.54553754699998</v>
      </c>
      <c r="Q328" s="84">
        <f t="shared" si="5"/>
        <v>9.948536551428331E-3</v>
      </c>
      <c r="R328" s="84">
        <f>P328/'סכום נכסי הקרן'!$C$42</f>
        <v>1.0355002775591098E-3</v>
      </c>
    </row>
    <row r="329" spans="2:18">
      <c r="B329" s="76" t="s">
        <v>1671</v>
      </c>
      <c r="C329" s="86" t="s">
        <v>1388</v>
      </c>
      <c r="D329" s="73">
        <v>6826</v>
      </c>
      <c r="E329" s="73"/>
      <c r="F329" s="73" t="s">
        <v>471</v>
      </c>
      <c r="G329" s="93">
        <v>43550</v>
      </c>
      <c r="H329" s="73"/>
      <c r="I329" s="83">
        <v>2.1499999999953254</v>
      </c>
      <c r="J329" s="86" t="s">
        <v>590</v>
      </c>
      <c r="K329" s="86" t="s">
        <v>120</v>
      </c>
      <c r="L329" s="87">
        <v>8.2025000000000001E-2</v>
      </c>
      <c r="M329" s="87">
        <v>8.4999999999799666E-2</v>
      </c>
      <c r="N329" s="83">
        <v>40326.403500000008</v>
      </c>
      <c r="O329" s="85">
        <v>100.36</v>
      </c>
      <c r="P329" s="83">
        <v>149.74470171800002</v>
      </c>
      <c r="Q329" s="84">
        <f t="shared" si="5"/>
        <v>5.5268607003538086E-3</v>
      </c>
      <c r="R329" s="84">
        <f>P329/'סכום נכסי הקרן'!$C$42</f>
        <v>5.7526710181561656E-4</v>
      </c>
    </row>
    <row r="330" spans="2:18">
      <c r="B330" s="76" t="s">
        <v>1672</v>
      </c>
      <c r="C330" s="86" t="s">
        <v>1388</v>
      </c>
      <c r="D330" s="73">
        <v>6528</v>
      </c>
      <c r="E330" s="73"/>
      <c r="F330" s="73" t="s">
        <v>471</v>
      </c>
      <c r="G330" s="93">
        <v>43373</v>
      </c>
      <c r="H330" s="73"/>
      <c r="I330" s="83">
        <v>4.3799999999938937</v>
      </c>
      <c r="J330" s="86" t="s">
        <v>590</v>
      </c>
      <c r="K330" s="86" t="s">
        <v>123</v>
      </c>
      <c r="L330" s="87">
        <v>3.032E-2</v>
      </c>
      <c r="M330" s="87">
        <v>8.0899999999896027E-2</v>
      </c>
      <c r="N330" s="83">
        <v>68781.885540000017</v>
      </c>
      <c r="O330" s="85">
        <v>80.540000000000006</v>
      </c>
      <c r="P330" s="83">
        <v>258.74243374100007</v>
      </c>
      <c r="Q330" s="84">
        <f t="shared" si="5"/>
        <v>9.5498095902590164E-3</v>
      </c>
      <c r="R330" s="84">
        <f>P330/'סכום נכסי הקרן'!$C$42</f>
        <v>9.9399850724075619E-4</v>
      </c>
    </row>
    <row r="331" spans="2:18">
      <c r="B331" s="76" t="s">
        <v>1673</v>
      </c>
      <c r="C331" s="86" t="s">
        <v>1388</v>
      </c>
      <c r="D331" s="73">
        <v>8860</v>
      </c>
      <c r="E331" s="73"/>
      <c r="F331" s="73" t="s">
        <v>471</v>
      </c>
      <c r="G331" s="93">
        <v>44585</v>
      </c>
      <c r="H331" s="73"/>
      <c r="I331" s="83">
        <v>2.5900000000263588</v>
      </c>
      <c r="J331" s="86" t="s">
        <v>721</v>
      </c>
      <c r="K331" s="86" t="s">
        <v>122</v>
      </c>
      <c r="L331" s="87">
        <v>6.1120000000000001E-2</v>
      </c>
      <c r="M331" s="87">
        <v>6.9600000000814732E-2</v>
      </c>
      <c r="N331" s="83">
        <v>4147.7374260000006</v>
      </c>
      <c r="O331" s="85">
        <v>100.15</v>
      </c>
      <c r="P331" s="83">
        <v>16.692684184000001</v>
      </c>
      <c r="Q331" s="84">
        <f t="shared" si="5"/>
        <v>6.1610286802472772E-4</v>
      </c>
      <c r="R331" s="84">
        <f>P331/'סכום נכסי הקרן'!$C$42</f>
        <v>6.4127491269353964E-5</v>
      </c>
    </row>
    <row r="332" spans="2:18">
      <c r="B332" s="76" t="s">
        <v>1673</v>
      </c>
      <c r="C332" s="86" t="s">
        <v>1388</v>
      </c>
      <c r="D332" s="73">
        <v>8977</v>
      </c>
      <c r="E332" s="73"/>
      <c r="F332" s="73" t="s">
        <v>471</v>
      </c>
      <c r="G332" s="93">
        <v>44553</v>
      </c>
      <c r="H332" s="73"/>
      <c r="I332" s="83">
        <v>2.5899999997073428</v>
      </c>
      <c r="J332" s="86" t="s">
        <v>721</v>
      </c>
      <c r="K332" s="86" t="s">
        <v>122</v>
      </c>
      <c r="L332" s="87">
        <v>6.1120000000000001E-2</v>
      </c>
      <c r="M332" s="87">
        <v>6.9499999997561193E-2</v>
      </c>
      <c r="N332" s="83">
        <v>611.24550900000008</v>
      </c>
      <c r="O332" s="85">
        <v>100.16</v>
      </c>
      <c r="P332" s="83">
        <v>2.4602201080000006</v>
      </c>
      <c r="Q332" s="84">
        <f t="shared" si="5"/>
        <v>9.0803171485371806E-5</v>
      </c>
      <c r="R332" s="84">
        <f>P332/'סכום נכסי הקרן'!$C$42</f>
        <v>9.4513106314968854E-6</v>
      </c>
    </row>
    <row r="333" spans="2:18">
      <c r="B333" s="76" t="s">
        <v>1673</v>
      </c>
      <c r="C333" s="86" t="s">
        <v>1388</v>
      </c>
      <c r="D333" s="73">
        <v>8978</v>
      </c>
      <c r="E333" s="73"/>
      <c r="F333" s="73" t="s">
        <v>471</v>
      </c>
      <c r="G333" s="93">
        <v>44553</v>
      </c>
      <c r="H333" s="73"/>
      <c r="I333" s="83">
        <v>2.5899999997591312</v>
      </c>
      <c r="J333" s="86" t="s">
        <v>721</v>
      </c>
      <c r="K333" s="86" t="s">
        <v>122</v>
      </c>
      <c r="L333" s="87">
        <v>6.1120000000000001E-2</v>
      </c>
      <c r="M333" s="87">
        <v>7.0599999987829787E-2</v>
      </c>
      <c r="N333" s="83">
        <v>785.88709700000027</v>
      </c>
      <c r="O333" s="85">
        <v>99.91</v>
      </c>
      <c r="P333" s="83">
        <v>3.1552449640000004</v>
      </c>
      <c r="Q333" s="84">
        <f t="shared" si="5"/>
        <v>1.1645553526402108E-4</v>
      </c>
      <c r="R333" s="84">
        <f>P333/'סכום נכסי הקרן'!$C$42</f>
        <v>1.2121354579722102E-5</v>
      </c>
    </row>
    <row r="334" spans="2:18">
      <c r="B334" s="76" t="s">
        <v>1673</v>
      </c>
      <c r="C334" s="86" t="s">
        <v>1388</v>
      </c>
      <c r="D334" s="73">
        <v>8979</v>
      </c>
      <c r="E334" s="73"/>
      <c r="F334" s="73" t="s">
        <v>471</v>
      </c>
      <c r="G334" s="93">
        <v>44553</v>
      </c>
      <c r="H334" s="73"/>
      <c r="I334" s="83">
        <v>2.5900000001036392</v>
      </c>
      <c r="J334" s="86" t="s">
        <v>721</v>
      </c>
      <c r="K334" s="86" t="s">
        <v>122</v>
      </c>
      <c r="L334" s="87">
        <v>6.1120000000000001E-2</v>
      </c>
      <c r="M334" s="87">
        <v>6.9500000002472431E-2</v>
      </c>
      <c r="N334" s="83">
        <v>3667.4730250000007</v>
      </c>
      <c r="O334" s="85">
        <v>100.17</v>
      </c>
      <c r="P334" s="83">
        <v>14.762794333000002</v>
      </c>
      <c r="Q334" s="84">
        <f t="shared" si="5"/>
        <v>5.4487342049749389E-4</v>
      </c>
      <c r="R334" s="84">
        <f>P334/'סכום נכסי הקרן'!$C$42</f>
        <v>5.6713525174587694E-5</v>
      </c>
    </row>
    <row r="335" spans="2:18">
      <c r="B335" s="76" t="s">
        <v>1673</v>
      </c>
      <c r="C335" s="86" t="s">
        <v>1388</v>
      </c>
      <c r="D335" s="73">
        <v>8918</v>
      </c>
      <c r="E335" s="73"/>
      <c r="F335" s="73" t="s">
        <v>471</v>
      </c>
      <c r="G335" s="93">
        <v>44553</v>
      </c>
      <c r="H335" s="73"/>
      <c r="I335" s="83">
        <v>2.5899999996774712</v>
      </c>
      <c r="J335" s="86" t="s">
        <v>721</v>
      </c>
      <c r="K335" s="86" t="s">
        <v>122</v>
      </c>
      <c r="L335" s="87">
        <v>6.1120000000000001E-2</v>
      </c>
      <c r="M335" s="87">
        <v>6.9599999986150241E-2</v>
      </c>
      <c r="N335" s="83">
        <v>523.92472200000009</v>
      </c>
      <c r="O335" s="85">
        <v>100.14</v>
      </c>
      <c r="P335" s="83">
        <v>2.1083390520000003</v>
      </c>
      <c r="Q335" s="84">
        <f t="shared" si="5"/>
        <v>7.7815749845120037E-5</v>
      </c>
      <c r="R335" s="84">
        <f>P335/'סכום נכסי הקרן'!$C$42</f>
        <v>8.0995059068786639E-6</v>
      </c>
    </row>
    <row r="336" spans="2:18">
      <c r="B336" s="76" t="s">
        <v>1673</v>
      </c>
      <c r="C336" s="86" t="s">
        <v>1388</v>
      </c>
      <c r="D336" s="73">
        <v>9037</v>
      </c>
      <c r="E336" s="73"/>
      <c r="F336" s="73" t="s">
        <v>471</v>
      </c>
      <c r="G336" s="93">
        <v>44671</v>
      </c>
      <c r="H336" s="73"/>
      <c r="I336" s="83">
        <v>2.5900000001517633</v>
      </c>
      <c r="J336" s="86" t="s">
        <v>721</v>
      </c>
      <c r="K336" s="86" t="s">
        <v>122</v>
      </c>
      <c r="L336" s="87">
        <v>6.1120000000000001E-2</v>
      </c>
      <c r="M336" s="87">
        <v>6.9600000006070528E-2</v>
      </c>
      <c r="N336" s="83">
        <v>327.45295800000008</v>
      </c>
      <c r="O336" s="85">
        <v>100.15</v>
      </c>
      <c r="P336" s="83">
        <v>1.31784352</v>
      </c>
      <c r="Q336" s="84">
        <f t="shared" si="5"/>
        <v>4.8639701280518912E-5</v>
      </c>
      <c r="R336" s="84">
        <f>P336/'סכום נכסי הקרן'!$C$42</f>
        <v>5.0626968012836336E-6</v>
      </c>
    </row>
    <row r="337" spans="2:18">
      <c r="B337" s="76" t="s">
        <v>1673</v>
      </c>
      <c r="C337" s="86" t="s">
        <v>1388</v>
      </c>
      <c r="D337" s="73">
        <v>9130</v>
      </c>
      <c r="E337" s="73"/>
      <c r="F337" s="73" t="s">
        <v>471</v>
      </c>
      <c r="G337" s="93">
        <v>44742</v>
      </c>
      <c r="H337" s="73"/>
      <c r="I337" s="83">
        <v>2.589999999846972</v>
      </c>
      <c r="J337" s="86" t="s">
        <v>721</v>
      </c>
      <c r="K337" s="86" t="s">
        <v>122</v>
      </c>
      <c r="L337" s="87">
        <v>6.1120000000000001E-2</v>
      </c>
      <c r="M337" s="87">
        <v>6.9599999997167081E-2</v>
      </c>
      <c r="N337" s="83">
        <v>1964.7177220000003</v>
      </c>
      <c r="O337" s="85">
        <v>100.15</v>
      </c>
      <c r="P337" s="83">
        <v>7.907060919000001</v>
      </c>
      <c r="Q337" s="84">
        <f t="shared" si="5"/>
        <v>2.9183820026449378E-4</v>
      </c>
      <c r="R337" s="84">
        <f>P337/'סכום נכסי הקרן'!$C$42</f>
        <v>3.0376180035529659E-5</v>
      </c>
    </row>
    <row r="338" spans="2:18">
      <c r="B338" s="76" t="s">
        <v>1673</v>
      </c>
      <c r="C338" s="86" t="s">
        <v>1388</v>
      </c>
      <c r="D338" s="73">
        <v>9313</v>
      </c>
      <c r="E338" s="73"/>
      <c r="F338" s="73" t="s">
        <v>471</v>
      </c>
      <c r="G338" s="93">
        <v>44886</v>
      </c>
      <c r="H338" s="73"/>
      <c r="I338" s="83">
        <v>2.5899999998834131</v>
      </c>
      <c r="J338" s="86" t="s">
        <v>721</v>
      </c>
      <c r="K338" s="86" t="s">
        <v>122</v>
      </c>
      <c r="L338" s="87">
        <v>6.1120000000000001E-2</v>
      </c>
      <c r="M338" s="87">
        <v>6.9499999994170655E-2</v>
      </c>
      <c r="N338" s="83">
        <v>895.03807400000017</v>
      </c>
      <c r="O338" s="85">
        <v>100.16</v>
      </c>
      <c r="P338" s="83">
        <v>3.6024652380000006</v>
      </c>
      <c r="Q338" s="84">
        <f t="shared" si="5"/>
        <v>1.3296178976527766E-4</v>
      </c>
      <c r="R338" s="84">
        <f>P338/'סכום נכסי הקרן'!$C$42</f>
        <v>1.383941944576097E-5</v>
      </c>
    </row>
    <row r="339" spans="2:18">
      <c r="B339" s="76" t="s">
        <v>1673</v>
      </c>
      <c r="C339" s="86" t="s">
        <v>1388</v>
      </c>
      <c r="D339" s="73">
        <v>9496</v>
      </c>
      <c r="E339" s="73"/>
      <c r="F339" s="73" t="s">
        <v>471</v>
      </c>
      <c r="G339" s="93">
        <v>44985</v>
      </c>
      <c r="H339" s="73"/>
      <c r="I339" s="83">
        <v>2.5899999999893319</v>
      </c>
      <c r="J339" s="86" t="s">
        <v>721</v>
      </c>
      <c r="K339" s="86" t="s">
        <v>122</v>
      </c>
      <c r="L339" s="87">
        <v>6.1120000000000001E-2</v>
      </c>
      <c r="M339" s="87">
        <v>6.9499999997688452E-2</v>
      </c>
      <c r="N339" s="83">
        <v>1397.1326060000001</v>
      </c>
      <c r="O339" s="85">
        <v>100.17</v>
      </c>
      <c r="P339" s="83">
        <v>5.6239217340000005</v>
      </c>
      <c r="Q339" s="84">
        <f t="shared" si="5"/>
        <v>2.0757082993190114E-4</v>
      </c>
      <c r="R339" s="84">
        <f>P339/'סכום נכסי הקרן'!$C$42</f>
        <v>2.1605152767599681E-5</v>
      </c>
    </row>
    <row r="340" spans="2:18">
      <c r="B340" s="76" t="s">
        <v>1673</v>
      </c>
      <c r="C340" s="86" t="s">
        <v>1388</v>
      </c>
      <c r="D340" s="73">
        <v>9547</v>
      </c>
      <c r="E340" s="73"/>
      <c r="F340" s="73" t="s">
        <v>471</v>
      </c>
      <c r="G340" s="93">
        <v>45036</v>
      </c>
      <c r="H340" s="73"/>
      <c r="I340" s="83">
        <v>2.5899999993249234</v>
      </c>
      <c r="J340" s="86" t="s">
        <v>721</v>
      </c>
      <c r="K340" s="86" t="s">
        <v>122</v>
      </c>
      <c r="L340" s="87">
        <v>6.1120000000000001E-2</v>
      </c>
      <c r="M340" s="87">
        <v>6.9399999979216767E-2</v>
      </c>
      <c r="N340" s="83">
        <v>327.45295800000008</v>
      </c>
      <c r="O340" s="85">
        <v>100.19</v>
      </c>
      <c r="P340" s="83">
        <v>1.3183698710000002</v>
      </c>
      <c r="Q340" s="84">
        <f t="shared" si="5"/>
        <v>4.8659128135847469E-5</v>
      </c>
      <c r="R340" s="84">
        <f>P340/'סכום נכסי הקרן'!$C$42</f>
        <v>5.0647188588979197E-6</v>
      </c>
    </row>
    <row r="341" spans="2:18">
      <c r="B341" s="76" t="s">
        <v>1673</v>
      </c>
      <c r="C341" s="86" t="s">
        <v>1388</v>
      </c>
      <c r="D341" s="73">
        <v>8829</v>
      </c>
      <c r="E341" s="73"/>
      <c r="F341" s="73" t="s">
        <v>471</v>
      </c>
      <c r="G341" s="93">
        <v>44553</v>
      </c>
      <c r="H341" s="73"/>
      <c r="I341" s="83">
        <v>2.5999999999987455</v>
      </c>
      <c r="J341" s="86" t="s">
        <v>721</v>
      </c>
      <c r="K341" s="86" t="s">
        <v>122</v>
      </c>
      <c r="L341" s="87">
        <v>6.1180000000000005E-2</v>
      </c>
      <c r="M341" s="87">
        <v>6.9299999999883358E-2</v>
      </c>
      <c r="N341" s="83">
        <v>39621.80758600001</v>
      </c>
      <c r="O341" s="85">
        <v>100.15</v>
      </c>
      <c r="P341" s="83">
        <v>159.45907120200002</v>
      </c>
      <c r="Q341" s="84">
        <f t="shared" si="5"/>
        <v>5.8854040498937813E-3</v>
      </c>
      <c r="R341" s="84">
        <f>P341/'סכום נכסי הקרן'!$C$42</f>
        <v>6.1258633324692802E-4</v>
      </c>
    </row>
    <row r="342" spans="2:18">
      <c r="B342" s="76" t="s">
        <v>1674</v>
      </c>
      <c r="C342" s="86" t="s">
        <v>1388</v>
      </c>
      <c r="D342" s="73">
        <v>7382</v>
      </c>
      <c r="E342" s="73"/>
      <c r="F342" s="73" t="s">
        <v>471</v>
      </c>
      <c r="G342" s="93">
        <v>43860</v>
      </c>
      <c r="H342" s="73"/>
      <c r="I342" s="83">
        <v>2.7899999999966432</v>
      </c>
      <c r="J342" s="86" t="s">
        <v>590</v>
      </c>
      <c r="K342" s="86" t="s">
        <v>120</v>
      </c>
      <c r="L342" s="87">
        <v>7.9430000000000001E-2</v>
      </c>
      <c r="M342" s="87">
        <v>8.5399999999855217E-2</v>
      </c>
      <c r="N342" s="83">
        <v>66648.265369000001</v>
      </c>
      <c r="O342" s="85">
        <v>100.28</v>
      </c>
      <c r="P342" s="83">
        <v>247.28906747700006</v>
      </c>
      <c r="Q342" s="84">
        <f t="shared" si="5"/>
        <v>9.1270823807817238E-3</v>
      </c>
      <c r="R342" s="84">
        <f>P342/'סכום נכסי הקרן'!$C$42</f>
        <v>9.4999865455059555E-4</v>
      </c>
    </row>
    <row r="343" spans="2:18">
      <c r="B343" s="76" t="s">
        <v>1675</v>
      </c>
      <c r="C343" s="86" t="s">
        <v>1388</v>
      </c>
      <c r="D343" s="73">
        <v>9158</v>
      </c>
      <c r="E343" s="73"/>
      <c r="F343" s="73" t="s">
        <v>471</v>
      </c>
      <c r="G343" s="93">
        <v>44179</v>
      </c>
      <c r="H343" s="73"/>
      <c r="I343" s="83">
        <v>2.6800000000053714</v>
      </c>
      <c r="J343" s="86" t="s">
        <v>590</v>
      </c>
      <c r="K343" s="86" t="s">
        <v>120</v>
      </c>
      <c r="L343" s="87">
        <v>7.8274999999999997E-2</v>
      </c>
      <c r="M343" s="87">
        <v>8.2500000000223825E-2</v>
      </c>
      <c r="N343" s="83">
        <v>30174.739279000005</v>
      </c>
      <c r="O343" s="85">
        <v>100.05</v>
      </c>
      <c r="P343" s="83">
        <v>111.70236193000001</v>
      </c>
      <c r="Q343" s="84">
        <f t="shared" si="5"/>
        <v>4.1227728741297055E-3</v>
      </c>
      <c r="R343" s="84">
        <f>P343/'סכום נכסי הקרן'!$C$42</f>
        <v>4.2912165356235753E-4</v>
      </c>
    </row>
    <row r="344" spans="2:18">
      <c r="B344" s="76" t="s">
        <v>1676</v>
      </c>
      <c r="C344" s="86" t="s">
        <v>1388</v>
      </c>
      <c r="D344" s="73">
        <v>7823</v>
      </c>
      <c r="E344" s="73"/>
      <c r="F344" s="73" t="s">
        <v>471</v>
      </c>
      <c r="G344" s="93">
        <v>44027</v>
      </c>
      <c r="H344" s="73"/>
      <c r="I344" s="83">
        <v>3.6100000000015084</v>
      </c>
      <c r="J344" s="86" t="s">
        <v>721</v>
      </c>
      <c r="K344" s="86" t="s">
        <v>122</v>
      </c>
      <c r="L344" s="87">
        <v>2.35E-2</v>
      </c>
      <c r="M344" s="87">
        <v>2.4300000000034475E-2</v>
      </c>
      <c r="N344" s="83">
        <v>46249.455761000005</v>
      </c>
      <c r="O344" s="85">
        <v>99.88</v>
      </c>
      <c r="P344" s="83">
        <v>185.63040975200005</v>
      </c>
      <c r="Q344" s="84">
        <f t="shared" si="5"/>
        <v>6.8513503628394416E-3</v>
      </c>
      <c r="R344" s="84">
        <f>P344/'סכום נכסי הקרן'!$C$42</f>
        <v>7.131275203845301E-4</v>
      </c>
    </row>
    <row r="345" spans="2:18">
      <c r="B345" s="76" t="s">
        <v>1676</v>
      </c>
      <c r="C345" s="86" t="s">
        <v>1388</v>
      </c>
      <c r="D345" s="73">
        <v>7993</v>
      </c>
      <c r="E345" s="73"/>
      <c r="F345" s="73" t="s">
        <v>471</v>
      </c>
      <c r="G345" s="93">
        <v>44119</v>
      </c>
      <c r="H345" s="73"/>
      <c r="I345" s="83">
        <v>3.6100000000060879</v>
      </c>
      <c r="J345" s="86" t="s">
        <v>721</v>
      </c>
      <c r="K345" s="86" t="s">
        <v>122</v>
      </c>
      <c r="L345" s="87">
        <v>2.35E-2</v>
      </c>
      <c r="M345" s="87">
        <v>2.4300000000064111E-2</v>
      </c>
      <c r="N345" s="83">
        <v>46249.455790000007</v>
      </c>
      <c r="O345" s="85">
        <v>99.88</v>
      </c>
      <c r="P345" s="83">
        <v>185.630409867</v>
      </c>
      <c r="Q345" s="84">
        <f t="shared" si="5"/>
        <v>6.851350367083924E-3</v>
      </c>
      <c r="R345" s="84">
        <f>P345/'סכום נכסי הקרן'!$C$42</f>
        <v>7.1312752082631993E-4</v>
      </c>
    </row>
    <row r="346" spans="2:18">
      <c r="B346" s="76" t="s">
        <v>1676</v>
      </c>
      <c r="C346" s="86" t="s">
        <v>1388</v>
      </c>
      <c r="D346" s="73">
        <v>8187</v>
      </c>
      <c r="E346" s="73"/>
      <c r="F346" s="73" t="s">
        <v>471</v>
      </c>
      <c r="G346" s="93">
        <v>44211</v>
      </c>
      <c r="H346" s="73"/>
      <c r="I346" s="83">
        <v>3.6100000000015084</v>
      </c>
      <c r="J346" s="86" t="s">
        <v>721</v>
      </c>
      <c r="K346" s="86" t="s">
        <v>122</v>
      </c>
      <c r="L346" s="87">
        <v>2.35E-2</v>
      </c>
      <c r="M346" s="87">
        <v>2.4300000000034475E-2</v>
      </c>
      <c r="N346" s="83">
        <v>46249.455761000005</v>
      </c>
      <c r="O346" s="85">
        <v>99.88</v>
      </c>
      <c r="P346" s="83">
        <v>185.63040975200005</v>
      </c>
      <c r="Q346" s="84">
        <f t="shared" si="5"/>
        <v>6.8513503628394416E-3</v>
      </c>
      <c r="R346" s="84">
        <f>P346/'סכום נכסי הקרן'!$C$42</f>
        <v>7.131275203845301E-4</v>
      </c>
    </row>
    <row r="347" spans="2:18">
      <c r="B347" s="110"/>
      <c r="C347" s="110"/>
      <c r="D347" s="110"/>
      <c r="E347" s="110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</row>
    <row r="348" spans="2:18">
      <c r="B348" s="110"/>
      <c r="C348" s="110"/>
      <c r="D348" s="110"/>
      <c r="E348" s="110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</row>
    <row r="349" spans="2:18">
      <c r="B349" s="110"/>
      <c r="C349" s="110"/>
      <c r="D349" s="110"/>
      <c r="E349" s="110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</row>
    <row r="350" spans="2:18">
      <c r="B350" s="117" t="s">
        <v>199</v>
      </c>
      <c r="C350" s="110"/>
      <c r="D350" s="110"/>
      <c r="E350" s="110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</row>
    <row r="351" spans="2:18">
      <c r="B351" s="117" t="s">
        <v>104</v>
      </c>
      <c r="C351" s="110"/>
      <c r="D351" s="110"/>
      <c r="E351" s="110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</row>
    <row r="352" spans="2:18">
      <c r="B352" s="117" t="s">
        <v>182</v>
      </c>
      <c r="C352" s="110"/>
      <c r="D352" s="110"/>
      <c r="E352" s="110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</row>
    <row r="353" spans="2:18">
      <c r="B353" s="117" t="s">
        <v>190</v>
      </c>
      <c r="C353" s="110"/>
      <c r="D353" s="110"/>
      <c r="E353" s="110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</row>
    <row r="354" spans="2:18">
      <c r="B354" s="110"/>
      <c r="C354" s="110"/>
      <c r="D354" s="110"/>
      <c r="E354" s="110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</row>
    <row r="355" spans="2:18">
      <c r="B355" s="110"/>
      <c r="C355" s="110"/>
      <c r="D355" s="110"/>
      <c r="E355" s="110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</row>
    <row r="356" spans="2:18">
      <c r="B356" s="110"/>
      <c r="C356" s="110"/>
      <c r="D356" s="110"/>
      <c r="E356" s="110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</row>
    <row r="357" spans="2:18">
      <c r="B357" s="110"/>
      <c r="C357" s="110"/>
      <c r="D357" s="110"/>
      <c r="E357" s="110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</row>
    <row r="358" spans="2:18">
      <c r="B358" s="110"/>
      <c r="C358" s="110"/>
      <c r="D358" s="110"/>
      <c r="E358" s="110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</row>
    <row r="359" spans="2:18">
      <c r="B359" s="110"/>
      <c r="C359" s="110"/>
      <c r="D359" s="110"/>
      <c r="E359" s="110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</row>
    <row r="360" spans="2:18">
      <c r="B360" s="110"/>
      <c r="C360" s="110"/>
      <c r="D360" s="110"/>
      <c r="E360" s="110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</row>
    <row r="361" spans="2:18">
      <c r="B361" s="110"/>
      <c r="C361" s="110"/>
      <c r="D361" s="110"/>
      <c r="E361" s="110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</row>
    <row r="362" spans="2:18">
      <c r="B362" s="110"/>
      <c r="C362" s="110"/>
      <c r="D362" s="110"/>
      <c r="E362" s="110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</row>
    <row r="363" spans="2:18">
      <c r="B363" s="110"/>
      <c r="C363" s="110"/>
      <c r="D363" s="110"/>
      <c r="E363" s="110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</row>
    <row r="364" spans="2:18">
      <c r="B364" s="110"/>
      <c r="C364" s="110"/>
      <c r="D364" s="110"/>
      <c r="E364" s="110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</row>
    <row r="365" spans="2:18">
      <c r="B365" s="110"/>
      <c r="C365" s="110"/>
      <c r="D365" s="110"/>
      <c r="E365" s="110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</row>
    <row r="366" spans="2:18">
      <c r="B366" s="110"/>
      <c r="C366" s="110"/>
      <c r="D366" s="110"/>
      <c r="E366" s="110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</row>
    <row r="367" spans="2:18">
      <c r="B367" s="110"/>
      <c r="C367" s="110"/>
      <c r="D367" s="110"/>
      <c r="E367" s="110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</row>
    <row r="368" spans="2:18">
      <c r="B368" s="110"/>
      <c r="C368" s="110"/>
      <c r="D368" s="110"/>
      <c r="E368" s="110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</row>
    <row r="369" spans="2:18">
      <c r="B369" s="110"/>
      <c r="C369" s="110"/>
      <c r="D369" s="110"/>
      <c r="E369" s="110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</row>
    <row r="370" spans="2:18">
      <c r="B370" s="110"/>
      <c r="C370" s="110"/>
      <c r="D370" s="110"/>
      <c r="E370" s="110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</row>
    <row r="371" spans="2:18">
      <c r="B371" s="110"/>
      <c r="C371" s="110"/>
      <c r="D371" s="110"/>
      <c r="E371" s="110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</row>
    <row r="372" spans="2:18">
      <c r="B372" s="110"/>
      <c r="C372" s="110"/>
      <c r="D372" s="110"/>
      <c r="E372" s="110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</row>
    <row r="373" spans="2:18">
      <c r="B373" s="110"/>
      <c r="C373" s="110"/>
      <c r="D373" s="110"/>
      <c r="E373" s="110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</row>
    <row r="374" spans="2:18">
      <c r="B374" s="110"/>
      <c r="C374" s="110"/>
      <c r="D374" s="110"/>
      <c r="E374" s="110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</row>
    <row r="375" spans="2:18">
      <c r="B375" s="110"/>
      <c r="C375" s="110"/>
      <c r="D375" s="110"/>
      <c r="E375" s="110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</row>
    <row r="376" spans="2:18">
      <c r="B376" s="110"/>
      <c r="C376" s="110"/>
      <c r="D376" s="110"/>
      <c r="E376" s="110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</row>
    <row r="377" spans="2:18">
      <c r="B377" s="110"/>
      <c r="C377" s="110"/>
      <c r="D377" s="110"/>
      <c r="E377" s="110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</row>
    <row r="378" spans="2:18">
      <c r="B378" s="110"/>
      <c r="C378" s="110"/>
      <c r="D378" s="110"/>
      <c r="E378" s="110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</row>
    <row r="379" spans="2:18">
      <c r="B379" s="110"/>
      <c r="C379" s="110"/>
      <c r="D379" s="110"/>
      <c r="E379" s="110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</row>
    <row r="380" spans="2:18">
      <c r="B380" s="110"/>
      <c r="C380" s="110"/>
      <c r="D380" s="110"/>
      <c r="E380" s="110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</row>
    <row r="381" spans="2:18">
      <c r="B381" s="110"/>
      <c r="C381" s="110"/>
      <c r="D381" s="110"/>
      <c r="E381" s="110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</row>
    <row r="382" spans="2:18">
      <c r="B382" s="110"/>
      <c r="C382" s="110"/>
      <c r="D382" s="110"/>
      <c r="E382" s="110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</row>
    <row r="383" spans="2:18">
      <c r="B383" s="110"/>
      <c r="C383" s="110"/>
      <c r="D383" s="110"/>
      <c r="E383" s="110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</row>
    <row r="384" spans="2:18">
      <c r="B384" s="110"/>
      <c r="C384" s="110"/>
      <c r="D384" s="110"/>
      <c r="E384" s="110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</row>
    <row r="385" spans="2:18">
      <c r="B385" s="110"/>
      <c r="C385" s="110"/>
      <c r="D385" s="110"/>
      <c r="E385" s="110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</row>
    <row r="386" spans="2:18">
      <c r="B386" s="110"/>
      <c r="C386" s="110"/>
      <c r="D386" s="110"/>
      <c r="E386" s="110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</row>
    <row r="387" spans="2:18">
      <c r="B387" s="110"/>
      <c r="C387" s="110"/>
      <c r="D387" s="110"/>
      <c r="E387" s="110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</row>
    <row r="388" spans="2:18">
      <c r="B388" s="110"/>
      <c r="C388" s="110"/>
      <c r="D388" s="110"/>
      <c r="E388" s="110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</row>
    <row r="389" spans="2:18">
      <c r="B389" s="110"/>
      <c r="C389" s="110"/>
      <c r="D389" s="110"/>
      <c r="E389" s="110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</row>
    <row r="390" spans="2:18">
      <c r="B390" s="110"/>
      <c r="C390" s="110"/>
      <c r="D390" s="110"/>
      <c r="E390" s="110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</row>
    <row r="391" spans="2:18">
      <c r="B391" s="110"/>
      <c r="C391" s="110"/>
      <c r="D391" s="110"/>
      <c r="E391" s="110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</row>
    <row r="392" spans="2:18">
      <c r="B392" s="110"/>
      <c r="C392" s="110"/>
      <c r="D392" s="110"/>
      <c r="E392" s="110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</row>
    <row r="393" spans="2:18">
      <c r="B393" s="110"/>
      <c r="C393" s="110"/>
      <c r="D393" s="110"/>
      <c r="E393" s="110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</row>
    <row r="394" spans="2:18">
      <c r="B394" s="110"/>
      <c r="C394" s="110"/>
      <c r="D394" s="110"/>
      <c r="E394" s="110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</row>
    <row r="395" spans="2:18">
      <c r="B395" s="110"/>
      <c r="C395" s="110"/>
      <c r="D395" s="110"/>
      <c r="E395" s="110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</row>
    <row r="396" spans="2:18">
      <c r="B396" s="110"/>
      <c r="C396" s="110"/>
      <c r="D396" s="110"/>
      <c r="E396" s="110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</row>
    <row r="397" spans="2:18">
      <c r="B397" s="110"/>
      <c r="C397" s="110"/>
      <c r="D397" s="110"/>
      <c r="E397" s="110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</row>
    <row r="398" spans="2:18">
      <c r="B398" s="110"/>
      <c r="C398" s="110"/>
      <c r="D398" s="110"/>
      <c r="E398" s="110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</row>
    <row r="399" spans="2:18">
      <c r="B399" s="110"/>
      <c r="C399" s="110"/>
      <c r="D399" s="110"/>
      <c r="E399" s="110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</row>
    <row r="400" spans="2:18">
      <c r="B400" s="110"/>
      <c r="C400" s="110"/>
      <c r="D400" s="110"/>
      <c r="E400" s="110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</row>
    <row r="401" spans="2:18">
      <c r="B401" s="110"/>
      <c r="C401" s="110"/>
      <c r="D401" s="110"/>
      <c r="E401" s="110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</row>
    <row r="402" spans="2:18">
      <c r="B402" s="110"/>
      <c r="C402" s="110"/>
      <c r="D402" s="110"/>
      <c r="E402" s="110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</row>
    <row r="403" spans="2:18">
      <c r="B403" s="110"/>
      <c r="C403" s="110"/>
      <c r="D403" s="110"/>
      <c r="E403" s="110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</row>
    <row r="404" spans="2:18">
      <c r="B404" s="110"/>
      <c r="C404" s="110"/>
      <c r="D404" s="110"/>
      <c r="E404" s="110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</row>
    <row r="405" spans="2:18">
      <c r="B405" s="110"/>
      <c r="C405" s="110"/>
      <c r="D405" s="110"/>
      <c r="E405" s="110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</row>
    <row r="406" spans="2:18">
      <c r="B406" s="110"/>
      <c r="C406" s="110"/>
      <c r="D406" s="110"/>
      <c r="E406" s="110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</row>
    <row r="407" spans="2:18">
      <c r="B407" s="110"/>
      <c r="C407" s="110"/>
      <c r="D407" s="110"/>
      <c r="E407" s="110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</row>
    <row r="408" spans="2:18">
      <c r="B408" s="110"/>
      <c r="C408" s="110"/>
      <c r="D408" s="110"/>
      <c r="E408" s="110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</row>
    <row r="409" spans="2:18">
      <c r="B409" s="110"/>
      <c r="C409" s="110"/>
      <c r="D409" s="110"/>
      <c r="E409" s="110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</row>
    <row r="410" spans="2:18">
      <c r="B410" s="110"/>
      <c r="C410" s="110"/>
      <c r="D410" s="110"/>
      <c r="E410" s="110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</row>
    <row r="411" spans="2:18">
      <c r="B411" s="110"/>
      <c r="C411" s="110"/>
      <c r="D411" s="110"/>
      <c r="E411" s="110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</row>
    <row r="412" spans="2:18">
      <c r="B412" s="110"/>
      <c r="C412" s="110"/>
      <c r="D412" s="110"/>
      <c r="E412" s="110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</row>
    <row r="413" spans="2:18">
      <c r="B413" s="110"/>
      <c r="C413" s="110"/>
      <c r="D413" s="110"/>
      <c r="E413" s="110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</row>
    <row r="414" spans="2:18">
      <c r="B414" s="110"/>
      <c r="C414" s="110"/>
      <c r="D414" s="110"/>
      <c r="E414" s="110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</row>
    <row r="415" spans="2:18">
      <c r="B415" s="110"/>
      <c r="C415" s="110"/>
      <c r="D415" s="110"/>
      <c r="E415" s="110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</row>
    <row r="416" spans="2:18">
      <c r="B416" s="110"/>
      <c r="C416" s="110"/>
      <c r="D416" s="110"/>
      <c r="E416" s="110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</row>
    <row r="417" spans="2:18">
      <c r="B417" s="110"/>
      <c r="C417" s="110"/>
      <c r="D417" s="110"/>
      <c r="E417" s="110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</row>
    <row r="418" spans="2:18">
      <c r="B418" s="110"/>
      <c r="C418" s="110"/>
      <c r="D418" s="110"/>
      <c r="E418" s="110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</row>
    <row r="419" spans="2:18">
      <c r="B419" s="110"/>
      <c r="C419" s="110"/>
      <c r="D419" s="110"/>
      <c r="E419" s="110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</row>
    <row r="420" spans="2:18">
      <c r="B420" s="110"/>
      <c r="C420" s="110"/>
      <c r="D420" s="110"/>
      <c r="E420" s="110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</row>
    <row r="421" spans="2:18">
      <c r="B421" s="110"/>
      <c r="C421" s="110"/>
      <c r="D421" s="110"/>
      <c r="E421" s="110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</row>
    <row r="422" spans="2:18">
      <c r="B422" s="110"/>
      <c r="C422" s="110"/>
      <c r="D422" s="110"/>
      <c r="E422" s="110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</row>
    <row r="423" spans="2:18">
      <c r="B423" s="110"/>
      <c r="C423" s="110"/>
      <c r="D423" s="110"/>
      <c r="E423" s="110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</row>
    <row r="424" spans="2:18">
      <c r="B424" s="110"/>
      <c r="C424" s="110"/>
      <c r="D424" s="110"/>
      <c r="E424" s="110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</row>
    <row r="425" spans="2:18">
      <c r="B425" s="110"/>
      <c r="C425" s="110"/>
      <c r="D425" s="110"/>
      <c r="E425" s="110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</row>
    <row r="426" spans="2:18">
      <c r="B426" s="110"/>
      <c r="C426" s="110"/>
      <c r="D426" s="110"/>
      <c r="E426" s="110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</row>
    <row r="427" spans="2:18">
      <c r="B427" s="110"/>
      <c r="C427" s="110"/>
      <c r="D427" s="110"/>
      <c r="E427" s="110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</row>
    <row r="428" spans="2:18">
      <c r="B428" s="110"/>
      <c r="C428" s="110"/>
      <c r="D428" s="110"/>
      <c r="E428" s="110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</row>
    <row r="429" spans="2:18">
      <c r="B429" s="110"/>
      <c r="C429" s="110"/>
      <c r="D429" s="110"/>
      <c r="E429" s="110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</row>
    <row r="430" spans="2:18">
      <c r="B430" s="110"/>
      <c r="C430" s="110"/>
      <c r="D430" s="110"/>
      <c r="E430" s="110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</row>
    <row r="431" spans="2:18">
      <c r="B431" s="110"/>
      <c r="C431" s="110"/>
      <c r="D431" s="110"/>
      <c r="E431" s="110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</row>
    <row r="432" spans="2:18">
      <c r="B432" s="110"/>
      <c r="C432" s="110"/>
      <c r="D432" s="110"/>
      <c r="E432" s="110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</row>
    <row r="433" spans="2:18">
      <c r="B433" s="110"/>
      <c r="C433" s="110"/>
      <c r="D433" s="110"/>
      <c r="E433" s="110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</row>
    <row r="434" spans="2:18">
      <c r="B434" s="110"/>
      <c r="C434" s="110"/>
      <c r="D434" s="110"/>
      <c r="E434" s="110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</row>
    <row r="435" spans="2:18">
      <c r="B435" s="110"/>
      <c r="C435" s="110"/>
      <c r="D435" s="110"/>
      <c r="E435" s="110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</row>
    <row r="436" spans="2:18">
      <c r="B436" s="110"/>
      <c r="C436" s="110"/>
      <c r="D436" s="110"/>
      <c r="E436" s="110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</row>
    <row r="437" spans="2:18">
      <c r="B437" s="110"/>
      <c r="C437" s="110"/>
      <c r="D437" s="110"/>
      <c r="E437" s="110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</row>
    <row r="438" spans="2:18">
      <c r="B438" s="110"/>
      <c r="C438" s="110"/>
      <c r="D438" s="110"/>
      <c r="E438" s="110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</row>
    <row r="439" spans="2:18">
      <c r="B439" s="110"/>
      <c r="C439" s="110"/>
      <c r="D439" s="110"/>
      <c r="E439" s="110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</row>
    <row r="440" spans="2:18">
      <c r="B440" s="110"/>
      <c r="C440" s="110"/>
      <c r="D440" s="110"/>
      <c r="E440" s="110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</row>
    <row r="441" spans="2:18">
      <c r="B441" s="110"/>
      <c r="C441" s="110"/>
      <c r="D441" s="110"/>
      <c r="E441" s="110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</row>
    <row r="442" spans="2:18">
      <c r="B442" s="110"/>
      <c r="C442" s="110"/>
      <c r="D442" s="110"/>
      <c r="E442" s="110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</row>
    <row r="443" spans="2:18">
      <c r="B443" s="110"/>
      <c r="C443" s="110"/>
      <c r="D443" s="110"/>
      <c r="E443" s="110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</row>
    <row r="444" spans="2:18">
      <c r="B444" s="110"/>
      <c r="C444" s="110"/>
      <c r="D444" s="110"/>
      <c r="E444" s="110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</row>
    <row r="445" spans="2:18">
      <c r="B445" s="110"/>
      <c r="C445" s="110"/>
      <c r="D445" s="110"/>
      <c r="E445" s="110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</row>
    <row r="446" spans="2:18">
      <c r="B446" s="110"/>
      <c r="C446" s="110"/>
      <c r="D446" s="110"/>
      <c r="E446" s="110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</row>
    <row r="447" spans="2:18">
      <c r="B447" s="110"/>
      <c r="C447" s="110"/>
      <c r="D447" s="110"/>
      <c r="E447" s="110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</row>
    <row r="448" spans="2:18">
      <c r="B448" s="110"/>
      <c r="C448" s="110"/>
      <c r="D448" s="110"/>
      <c r="E448" s="110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</row>
    <row r="449" spans="2:18">
      <c r="B449" s="110"/>
      <c r="C449" s="110"/>
      <c r="D449" s="110"/>
      <c r="E449" s="110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</row>
    <row r="450" spans="2:18">
      <c r="B450" s="110"/>
      <c r="C450" s="110"/>
      <c r="D450" s="110"/>
      <c r="E450" s="110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</row>
    <row r="451" spans="2:18">
      <c r="B451" s="110"/>
      <c r="C451" s="110"/>
      <c r="D451" s="110"/>
      <c r="E451" s="110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</row>
    <row r="452" spans="2:18">
      <c r="B452" s="110"/>
      <c r="C452" s="110"/>
      <c r="D452" s="110"/>
      <c r="E452" s="110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</row>
    <row r="453" spans="2:18">
      <c r="B453" s="110"/>
      <c r="C453" s="110"/>
      <c r="D453" s="110"/>
      <c r="E453" s="110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</row>
    <row r="454" spans="2:18">
      <c r="B454" s="110"/>
      <c r="C454" s="110"/>
      <c r="D454" s="110"/>
      <c r="E454" s="110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</row>
    <row r="455" spans="2:18">
      <c r="B455" s="110"/>
      <c r="C455" s="110"/>
      <c r="D455" s="110"/>
      <c r="E455" s="110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</row>
    <row r="456" spans="2:18">
      <c r="B456" s="110"/>
      <c r="C456" s="110"/>
      <c r="D456" s="110"/>
      <c r="E456" s="110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</row>
    <row r="457" spans="2:18">
      <c r="B457" s="110"/>
      <c r="C457" s="110"/>
      <c r="D457" s="110"/>
      <c r="E457" s="110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</row>
    <row r="458" spans="2:18">
      <c r="B458" s="110"/>
      <c r="C458" s="110"/>
      <c r="D458" s="110"/>
      <c r="E458" s="110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</row>
    <row r="459" spans="2:18">
      <c r="B459" s="110"/>
      <c r="C459" s="110"/>
      <c r="D459" s="110"/>
      <c r="E459" s="110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</row>
    <row r="460" spans="2:18">
      <c r="B460" s="110"/>
      <c r="C460" s="110"/>
      <c r="D460" s="110"/>
      <c r="E460" s="110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</row>
    <row r="461" spans="2:18">
      <c r="B461" s="110"/>
      <c r="C461" s="110"/>
      <c r="D461" s="110"/>
      <c r="E461" s="110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</row>
    <row r="462" spans="2:18">
      <c r="B462" s="110"/>
      <c r="C462" s="110"/>
      <c r="D462" s="110"/>
      <c r="E462" s="110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</row>
    <row r="463" spans="2:18">
      <c r="B463" s="110"/>
      <c r="C463" s="110"/>
      <c r="D463" s="110"/>
      <c r="E463" s="110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</row>
    <row r="464" spans="2:18">
      <c r="B464" s="110"/>
      <c r="C464" s="110"/>
      <c r="D464" s="110"/>
      <c r="E464" s="110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</row>
    <row r="465" spans="2:18">
      <c r="B465" s="110"/>
      <c r="C465" s="110"/>
      <c r="D465" s="110"/>
      <c r="E465" s="110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</row>
    <row r="466" spans="2:18">
      <c r="B466" s="110"/>
      <c r="C466" s="110"/>
      <c r="D466" s="110"/>
      <c r="E466" s="110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</row>
    <row r="467" spans="2:18">
      <c r="B467" s="110"/>
      <c r="C467" s="110"/>
      <c r="D467" s="110"/>
      <c r="E467" s="110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</row>
    <row r="468" spans="2:18">
      <c r="B468" s="110"/>
      <c r="C468" s="110"/>
      <c r="D468" s="110"/>
      <c r="E468" s="110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</row>
    <row r="469" spans="2:18">
      <c r="B469" s="110"/>
      <c r="C469" s="110"/>
      <c r="D469" s="110"/>
      <c r="E469" s="110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</row>
    <row r="470" spans="2:18">
      <c r="B470" s="110"/>
      <c r="C470" s="110"/>
      <c r="D470" s="110"/>
      <c r="E470" s="110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</row>
    <row r="471" spans="2:18">
      <c r="B471" s="110"/>
      <c r="C471" s="110"/>
      <c r="D471" s="110"/>
      <c r="E471" s="110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</row>
    <row r="472" spans="2:18">
      <c r="B472" s="110"/>
      <c r="C472" s="110"/>
      <c r="D472" s="110"/>
      <c r="E472" s="110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</row>
    <row r="473" spans="2:18">
      <c r="B473" s="110"/>
      <c r="C473" s="110"/>
      <c r="D473" s="110"/>
      <c r="E473" s="110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</row>
    <row r="474" spans="2:18">
      <c r="B474" s="110"/>
      <c r="C474" s="110"/>
      <c r="D474" s="110"/>
      <c r="E474" s="110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</row>
    <row r="475" spans="2:18">
      <c r="B475" s="110"/>
      <c r="C475" s="110"/>
      <c r="D475" s="110"/>
      <c r="E475" s="110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</row>
    <row r="476" spans="2:18">
      <c r="B476" s="110"/>
      <c r="C476" s="110"/>
      <c r="D476" s="110"/>
      <c r="E476" s="110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</row>
    <row r="477" spans="2:18">
      <c r="B477" s="110"/>
      <c r="C477" s="110"/>
      <c r="D477" s="110"/>
      <c r="E477" s="110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</row>
    <row r="478" spans="2:18">
      <c r="B478" s="110"/>
      <c r="C478" s="110"/>
      <c r="D478" s="110"/>
      <c r="E478" s="110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</row>
    <row r="479" spans="2:18">
      <c r="B479" s="110"/>
      <c r="C479" s="110"/>
      <c r="D479" s="110"/>
      <c r="E479" s="110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</row>
    <row r="480" spans="2:18">
      <c r="B480" s="110"/>
      <c r="C480" s="110"/>
      <c r="D480" s="110"/>
      <c r="E480" s="110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</row>
    <row r="481" spans="2:18">
      <c r="B481" s="110"/>
      <c r="C481" s="110"/>
      <c r="D481" s="110"/>
      <c r="E481" s="110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</row>
    <row r="482" spans="2:18">
      <c r="B482" s="110"/>
      <c r="C482" s="110"/>
      <c r="D482" s="110"/>
      <c r="E482" s="110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</row>
    <row r="483" spans="2:18">
      <c r="B483" s="110"/>
      <c r="C483" s="110"/>
      <c r="D483" s="110"/>
      <c r="E483" s="110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</row>
    <row r="484" spans="2:18">
      <c r="B484" s="110"/>
      <c r="C484" s="110"/>
      <c r="D484" s="110"/>
      <c r="E484" s="110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</row>
    <row r="485" spans="2:18">
      <c r="B485" s="110"/>
      <c r="C485" s="110"/>
      <c r="D485" s="110"/>
      <c r="E485" s="110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</row>
    <row r="486" spans="2:18">
      <c r="B486" s="110"/>
      <c r="C486" s="110"/>
      <c r="D486" s="110"/>
      <c r="E486" s="110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</row>
    <row r="487" spans="2:18">
      <c r="B487" s="110"/>
      <c r="C487" s="110"/>
      <c r="D487" s="110"/>
      <c r="E487" s="110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</row>
    <row r="488" spans="2:18">
      <c r="B488" s="110"/>
      <c r="C488" s="110"/>
      <c r="D488" s="110"/>
      <c r="E488" s="110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</row>
    <row r="489" spans="2:18">
      <c r="B489" s="110"/>
      <c r="C489" s="110"/>
      <c r="D489" s="110"/>
      <c r="E489" s="110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</row>
    <row r="490" spans="2:18">
      <c r="B490" s="110"/>
      <c r="C490" s="110"/>
      <c r="D490" s="110"/>
      <c r="E490" s="110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</row>
    <row r="491" spans="2:18">
      <c r="B491" s="110"/>
      <c r="C491" s="110"/>
      <c r="D491" s="110"/>
      <c r="E491" s="110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</row>
    <row r="492" spans="2:18">
      <c r="B492" s="110"/>
      <c r="C492" s="110"/>
      <c r="D492" s="110"/>
      <c r="E492" s="110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</row>
    <row r="493" spans="2:18">
      <c r="B493" s="110"/>
      <c r="C493" s="110"/>
      <c r="D493" s="110"/>
      <c r="E493" s="110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</row>
    <row r="494" spans="2:18">
      <c r="B494" s="110"/>
      <c r="C494" s="110"/>
      <c r="D494" s="110"/>
      <c r="E494" s="110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</row>
    <row r="495" spans="2:18">
      <c r="B495" s="110"/>
      <c r="C495" s="110"/>
      <c r="D495" s="110"/>
      <c r="E495" s="110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</row>
    <row r="496" spans="2:18">
      <c r="B496" s="110"/>
      <c r="C496" s="110"/>
      <c r="D496" s="110"/>
      <c r="E496" s="110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</row>
    <row r="497" spans="2:18">
      <c r="B497" s="110"/>
      <c r="C497" s="110"/>
      <c r="D497" s="110"/>
      <c r="E497" s="110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</row>
    <row r="498" spans="2:18">
      <c r="B498" s="110"/>
      <c r="C498" s="110"/>
      <c r="D498" s="110"/>
      <c r="E498" s="110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</row>
    <row r="499" spans="2:18">
      <c r="B499" s="110"/>
      <c r="C499" s="110"/>
      <c r="D499" s="110"/>
      <c r="E499" s="110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</row>
    <row r="500" spans="2:18">
      <c r="B500" s="110"/>
      <c r="C500" s="110"/>
      <c r="D500" s="110"/>
      <c r="E500" s="110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</row>
    <row r="501" spans="2:18">
      <c r="B501" s="110"/>
      <c r="C501" s="110"/>
      <c r="D501" s="110"/>
      <c r="E501" s="110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</row>
    <row r="502" spans="2:18">
      <c r="B502" s="110"/>
      <c r="C502" s="110"/>
      <c r="D502" s="110"/>
      <c r="E502" s="110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</row>
    <row r="503" spans="2:18">
      <c r="B503" s="110"/>
      <c r="C503" s="110"/>
      <c r="D503" s="110"/>
      <c r="E503" s="110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</row>
    <row r="504" spans="2:18">
      <c r="B504" s="110"/>
      <c r="C504" s="110"/>
      <c r="D504" s="110"/>
      <c r="E504" s="110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</row>
    <row r="505" spans="2:18">
      <c r="B505" s="110"/>
      <c r="C505" s="110"/>
      <c r="D505" s="110"/>
      <c r="E505" s="110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</row>
    <row r="506" spans="2:18">
      <c r="B506" s="110"/>
      <c r="C506" s="110"/>
      <c r="D506" s="110"/>
      <c r="E506" s="110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</row>
    <row r="507" spans="2:18">
      <c r="B507" s="110"/>
      <c r="C507" s="110"/>
      <c r="D507" s="110"/>
      <c r="E507" s="110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</row>
    <row r="508" spans="2:18">
      <c r="B508" s="110"/>
      <c r="C508" s="110"/>
      <c r="D508" s="110"/>
      <c r="E508" s="110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</row>
    <row r="509" spans="2:18">
      <c r="B509" s="110"/>
      <c r="C509" s="110"/>
      <c r="D509" s="110"/>
      <c r="E509" s="110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</row>
    <row r="510" spans="2:18">
      <c r="B510" s="110"/>
      <c r="C510" s="110"/>
      <c r="D510" s="110"/>
      <c r="E510" s="110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</row>
    <row r="511" spans="2:18">
      <c r="B511" s="110"/>
      <c r="C511" s="110"/>
      <c r="D511" s="110"/>
      <c r="E511" s="110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</row>
    <row r="512" spans="2:18">
      <c r="B512" s="110"/>
      <c r="C512" s="110"/>
      <c r="D512" s="110"/>
      <c r="E512" s="110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</row>
    <row r="513" spans="2:18">
      <c r="B513" s="110"/>
      <c r="C513" s="110"/>
      <c r="D513" s="110"/>
      <c r="E513" s="110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</row>
    <row r="514" spans="2:18">
      <c r="B514" s="110"/>
      <c r="C514" s="110"/>
      <c r="D514" s="110"/>
      <c r="E514" s="110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</row>
    <row r="515" spans="2:18">
      <c r="B515" s="110"/>
      <c r="C515" s="110"/>
      <c r="D515" s="110"/>
      <c r="E515" s="110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</row>
    <row r="516" spans="2:18">
      <c r="B516" s="110"/>
      <c r="C516" s="110"/>
      <c r="D516" s="110"/>
      <c r="E516" s="110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</row>
    <row r="517" spans="2:18">
      <c r="B517" s="110"/>
      <c r="C517" s="110"/>
      <c r="D517" s="110"/>
      <c r="E517" s="110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</row>
    <row r="518" spans="2:18">
      <c r="B518" s="110"/>
      <c r="C518" s="110"/>
      <c r="D518" s="110"/>
      <c r="E518" s="110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</row>
    <row r="519" spans="2:18">
      <c r="B519" s="110"/>
      <c r="C519" s="110"/>
      <c r="D519" s="110"/>
      <c r="E519" s="110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</row>
    <row r="520" spans="2:18">
      <c r="B520" s="110"/>
      <c r="C520" s="110"/>
      <c r="D520" s="110"/>
      <c r="E520" s="110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</row>
    <row r="521" spans="2:18">
      <c r="B521" s="110"/>
      <c r="C521" s="110"/>
      <c r="D521" s="110"/>
      <c r="E521" s="110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</row>
    <row r="522" spans="2:18">
      <c r="B522" s="110"/>
      <c r="C522" s="110"/>
      <c r="D522" s="110"/>
      <c r="E522" s="110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</row>
    <row r="523" spans="2:18">
      <c r="B523" s="110"/>
      <c r="C523" s="110"/>
      <c r="D523" s="110"/>
      <c r="E523" s="110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</row>
    <row r="524" spans="2:18">
      <c r="B524" s="110"/>
      <c r="C524" s="110"/>
      <c r="D524" s="110"/>
      <c r="E524" s="110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</row>
    <row r="525" spans="2:18">
      <c r="B525" s="110"/>
      <c r="C525" s="110"/>
      <c r="D525" s="110"/>
      <c r="E525" s="110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</row>
    <row r="526" spans="2:18">
      <c r="B526" s="110"/>
      <c r="C526" s="110"/>
      <c r="D526" s="110"/>
      <c r="E526" s="110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</row>
    <row r="527" spans="2:18">
      <c r="B527" s="110"/>
      <c r="C527" s="110"/>
      <c r="D527" s="110"/>
      <c r="E527" s="110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</row>
    <row r="528" spans="2:18">
      <c r="B528" s="110"/>
      <c r="C528" s="110"/>
      <c r="D528" s="110"/>
      <c r="E528" s="110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</row>
    <row r="529" spans="2:18">
      <c r="B529" s="110"/>
      <c r="C529" s="110"/>
      <c r="D529" s="110"/>
      <c r="E529" s="110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</row>
    <row r="530" spans="2:18">
      <c r="B530" s="110"/>
      <c r="C530" s="110"/>
      <c r="D530" s="110"/>
      <c r="E530" s="110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</row>
    <row r="531" spans="2:18">
      <c r="B531" s="110"/>
      <c r="C531" s="110"/>
      <c r="D531" s="110"/>
      <c r="E531" s="110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</row>
    <row r="532" spans="2:18">
      <c r="B532" s="110"/>
      <c r="C532" s="110"/>
      <c r="D532" s="110"/>
      <c r="E532" s="110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</row>
    <row r="533" spans="2:18">
      <c r="B533" s="110"/>
      <c r="C533" s="110"/>
      <c r="D533" s="110"/>
      <c r="E533" s="110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</row>
    <row r="534" spans="2:18">
      <c r="B534" s="110"/>
      <c r="C534" s="110"/>
      <c r="D534" s="110"/>
      <c r="E534" s="110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</row>
    <row r="535" spans="2:18">
      <c r="B535" s="110"/>
      <c r="C535" s="110"/>
      <c r="D535" s="110"/>
      <c r="E535" s="110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</row>
    <row r="536" spans="2:18">
      <c r="B536" s="110"/>
      <c r="C536" s="110"/>
      <c r="D536" s="110"/>
      <c r="E536" s="110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</row>
    <row r="537" spans="2:18">
      <c r="B537" s="110"/>
      <c r="C537" s="110"/>
      <c r="D537" s="110"/>
      <c r="E537" s="110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</row>
    <row r="538" spans="2:18">
      <c r="B538" s="110"/>
      <c r="C538" s="110"/>
      <c r="D538" s="110"/>
      <c r="E538" s="110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</row>
    <row r="539" spans="2:18">
      <c r="B539" s="110"/>
      <c r="C539" s="110"/>
      <c r="D539" s="110"/>
      <c r="E539" s="110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</row>
    <row r="540" spans="2:18">
      <c r="B540" s="110"/>
      <c r="C540" s="110"/>
      <c r="D540" s="110"/>
      <c r="E540" s="110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</row>
    <row r="541" spans="2:18">
      <c r="B541" s="110"/>
      <c r="C541" s="110"/>
      <c r="D541" s="110"/>
      <c r="E541" s="110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</row>
    <row r="542" spans="2:18">
      <c r="B542" s="110"/>
      <c r="C542" s="110"/>
      <c r="D542" s="110"/>
      <c r="E542" s="110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</row>
    <row r="543" spans="2:18">
      <c r="B543" s="110"/>
      <c r="C543" s="110"/>
      <c r="D543" s="110"/>
      <c r="E543" s="110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</row>
    <row r="544" spans="2:18">
      <c r="B544" s="110"/>
      <c r="C544" s="110"/>
      <c r="D544" s="110"/>
      <c r="E544" s="110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</row>
    <row r="545" spans="2:18">
      <c r="B545" s="110"/>
      <c r="C545" s="110"/>
      <c r="D545" s="110"/>
      <c r="E545" s="110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</row>
    <row r="546" spans="2:18">
      <c r="B546" s="110"/>
      <c r="C546" s="110"/>
      <c r="D546" s="110"/>
      <c r="E546" s="110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</row>
    <row r="547" spans="2:18">
      <c r="B547" s="110"/>
      <c r="C547" s="110"/>
      <c r="D547" s="110"/>
      <c r="E547" s="110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</row>
    <row r="548" spans="2:18">
      <c r="B548" s="110"/>
      <c r="C548" s="110"/>
      <c r="D548" s="110"/>
      <c r="E548" s="110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</row>
    <row r="549" spans="2:18">
      <c r="B549" s="110"/>
      <c r="C549" s="110"/>
      <c r="D549" s="110"/>
      <c r="E549" s="110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</row>
    <row r="550" spans="2:18">
      <c r="B550" s="110"/>
      <c r="C550" s="110"/>
      <c r="D550" s="110"/>
      <c r="E550" s="110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</row>
    <row r="551" spans="2:18">
      <c r="B551" s="110"/>
      <c r="C551" s="110"/>
      <c r="D551" s="110"/>
      <c r="E551" s="110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</row>
    <row r="552" spans="2:18">
      <c r="B552" s="110"/>
      <c r="C552" s="110"/>
      <c r="D552" s="110"/>
      <c r="E552" s="110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</row>
    <row r="553" spans="2:18">
      <c r="B553" s="110"/>
      <c r="C553" s="110"/>
      <c r="D553" s="110"/>
      <c r="E553" s="110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</row>
    <row r="554" spans="2:18">
      <c r="B554" s="110"/>
      <c r="C554" s="110"/>
      <c r="D554" s="110"/>
      <c r="E554" s="110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</row>
    <row r="555" spans="2:18">
      <c r="B555" s="110"/>
      <c r="C555" s="110"/>
      <c r="D555" s="110"/>
      <c r="E555" s="110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</row>
    <row r="556" spans="2:18">
      <c r="B556" s="110"/>
      <c r="C556" s="110"/>
      <c r="D556" s="110"/>
      <c r="E556" s="110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</row>
    <row r="557" spans="2:18">
      <c r="B557" s="110"/>
      <c r="C557" s="110"/>
      <c r="D557" s="110"/>
      <c r="E557" s="110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</row>
    <row r="558" spans="2:18">
      <c r="B558" s="110"/>
      <c r="C558" s="110"/>
      <c r="D558" s="110"/>
      <c r="E558" s="110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</row>
    <row r="559" spans="2:18">
      <c r="B559" s="110"/>
      <c r="C559" s="110"/>
      <c r="D559" s="110"/>
      <c r="E559" s="110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</row>
    <row r="560" spans="2:18">
      <c r="B560" s="110"/>
      <c r="C560" s="110"/>
      <c r="D560" s="110"/>
      <c r="E560" s="110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</row>
    <row r="561" spans="2:18">
      <c r="B561" s="110"/>
      <c r="C561" s="110"/>
      <c r="D561" s="110"/>
      <c r="E561" s="110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</row>
    <row r="562" spans="2:18">
      <c r="B562" s="110"/>
      <c r="C562" s="110"/>
      <c r="D562" s="110"/>
      <c r="E562" s="110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</row>
    <row r="563" spans="2:18">
      <c r="B563" s="110"/>
      <c r="C563" s="110"/>
      <c r="D563" s="110"/>
      <c r="E563" s="110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</row>
    <row r="564" spans="2:18">
      <c r="B564" s="110"/>
      <c r="C564" s="110"/>
      <c r="D564" s="110"/>
      <c r="E564" s="110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</row>
    <row r="565" spans="2:18">
      <c r="B565" s="110"/>
      <c r="C565" s="110"/>
      <c r="D565" s="110"/>
      <c r="E565" s="110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</row>
    <row r="566" spans="2:18">
      <c r="B566" s="110"/>
      <c r="C566" s="110"/>
      <c r="D566" s="110"/>
      <c r="E566" s="110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</row>
    <row r="567" spans="2:18">
      <c r="B567" s="110"/>
      <c r="C567" s="110"/>
      <c r="D567" s="110"/>
      <c r="E567" s="110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</row>
    <row r="568" spans="2:18">
      <c r="B568" s="110"/>
      <c r="C568" s="110"/>
      <c r="D568" s="110"/>
      <c r="E568" s="110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</row>
    <row r="569" spans="2:18">
      <c r="B569" s="110"/>
      <c r="C569" s="110"/>
      <c r="D569" s="110"/>
      <c r="E569" s="110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</row>
    <row r="570" spans="2:18">
      <c r="B570" s="110"/>
      <c r="C570" s="110"/>
      <c r="D570" s="110"/>
      <c r="E570" s="110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</row>
    <row r="571" spans="2:18">
      <c r="B571" s="110"/>
      <c r="C571" s="110"/>
      <c r="D571" s="110"/>
      <c r="E571" s="110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</row>
    <row r="572" spans="2:18">
      <c r="B572" s="110"/>
      <c r="C572" s="110"/>
      <c r="D572" s="110"/>
      <c r="E572" s="110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</row>
    <row r="573" spans="2:18">
      <c r="B573" s="110"/>
      <c r="C573" s="110"/>
      <c r="D573" s="110"/>
      <c r="E573" s="110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</row>
    <row r="574" spans="2:18">
      <c r="B574" s="110"/>
      <c r="C574" s="110"/>
      <c r="D574" s="110"/>
      <c r="E574" s="110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</row>
    <row r="575" spans="2:18">
      <c r="B575" s="110"/>
      <c r="C575" s="110"/>
      <c r="D575" s="110"/>
      <c r="E575" s="110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</row>
    <row r="576" spans="2:18">
      <c r="B576" s="110"/>
      <c r="C576" s="110"/>
      <c r="D576" s="110"/>
      <c r="E576" s="110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</row>
    <row r="577" spans="2:18">
      <c r="B577" s="110"/>
      <c r="C577" s="110"/>
      <c r="D577" s="110"/>
      <c r="E577" s="110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</row>
    <row r="578" spans="2:18">
      <c r="B578" s="110"/>
      <c r="C578" s="110"/>
      <c r="D578" s="110"/>
      <c r="E578" s="110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</row>
    <row r="579" spans="2:18">
      <c r="B579" s="110"/>
      <c r="C579" s="110"/>
      <c r="D579" s="110"/>
      <c r="E579" s="110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</row>
    <row r="580" spans="2:18">
      <c r="B580" s="110"/>
      <c r="C580" s="110"/>
      <c r="D580" s="110"/>
      <c r="E580" s="110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</row>
    <row r="581" spans="2:18">
      <c r="B581" s="110"/>
      <c r="C581" s="110"/>
      <c r="D581" s="110"/>
      <c r="E581" s="110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</row>
    <row r="582" spans="2:18">
      <c r="B582" s="110"/>
      <c r="C582" s="110"/>
      <c r="D582" s="110"/>
      <c r="E582" s="110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</row>
    <row r="583" spans="2:18">
      <c r="B583" s="110"/>
      <c r="C583" s="110"/>
      <c r="D583" s="110"/>
      <c r="E583" s="110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</row>
    <row r="584" spans="2:18">
      <c r="B584" s="110"/>
      <c r="C584" s="110"/>
      <c r="D584" s="110"/>
      <c r="E584" s="110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</row>
    <row r="585" spans="2:18">
      <c r="B585" s="110"/>
      <c r="C585" s="110"/>
      <c r="D585" s="110"/>
      <c r="E585" s="110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</row>
    <row r="586" spans="2:18">
      <c r="B586" s="110"/>
      <c r="C586" s="110"/>
      <c r="D586" s="110"/>
      <c r="E586" s="110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</row>
    <row r="587" spans="2:18">
      <c r="B587" s="110"/>
      <c r="C587" s="110"/>
      <c r="D587" s="110"/>
      <c r="E587" s="110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</row>
    <row r="588" spans="2:18">
      <c r="B588" s="110"/>
      <c r="C588" s="110"/>
      <c r="D588" s="110"/>
      <c r="E588" s="110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</row>
    <row r="589" spans="2:18">
      <c r="B589" s="110"/>
      <c r="C589" s="110"/>
      <c r="D589" s="110"/>
      <c r="E589" s="110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</row>
    <row r="590" spans="2:18">
      <c r="B590" s="110"/>
      <c r="C590" s="110"/>
      <c r="D590" s="110"/>
      <c r="E590" s="110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</row>
    <row r="591" spans="2:18">
      <c r="B591" s="110"/>
      <c r="C591" s="110"/>
      <c r="D591" s="110"/>
      <c r="E591" s="110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</row>
    <row r="592" spans="2:18">
      <c r="B592" s="110"/>
      <c r="C592" s="110"/>
      <c r="D592" s="110"/>
      <c r="E592" s="110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</row>
    <row r="593" spans="2:18">
      <c r="B593" s="110"/>
      <c r="C593" s="110"/>
      <c r="D593" s="110"/>
      <c r="E593" s="110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</row>
    <row r="594" spans="2:18">
      <c r="B594" s="110"/>
      <c r="C594" s="110"/>
      <c r="D594" s="110"/>
      <c r="E594" s="110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</row>
    <row r="595" spans="2:18">
      <c r="B595" s="110"/>
      <c r="C595" s="110"/>
      <c r="D595" s="110"/>
      <c r="E595" s="110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</row>
    <row r="596" spans="2:18">
      <c r="B596" s="110"/>
      <c r="C596" s="110"/>
      <c r="D596" s="110"/>
      <c r="E596" s="110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</row>
    <row r="597" spans="2:18">
      <c r="B597" s="110"/>
      <c r="C597" s="110"/>
      <c r="D597" s="110"/>
      <c r="E597" s="110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</row>
    <row r="598" spans="2:18">
      <c r="B598" s="110"/>
      <c r="C598" s="110"/>
      <c r="D598" s="110"/>
      <c r="E598" s="110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</row>
    <row r="599" spans="2:18">
      <c r="B599" s="110"/>
      <c r="C599" s="110"/>
      <c r="D599" s="110"/>
      <c r="E599" s="110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</row>
    <row r="600" spans="2:18">
      <c r="B600" s="110"/>
      <c r="C600" s="110"/>
      <c r="D600" s="110"/>
      <c r="E600" s="110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</row>
    <row r="601" spans="2:18">
      <c r="B601" s="110"/>
      <c r="C601" s="110"/>
      <c r="D601" s="110"/>
      <c r="E601" s="110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</row>
    <row r="602" spans="2:18">
      <c r="B602" s="110"/>
      <c r="C602" s="110"/>
      <c r="D602" s="110"/>
      <c r="E602" s="110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</row>
    <row r="603" spans="2:18">
      <c r="B603" s="110"/>
      <c r="C603" s="110"/>
      <c r="D603" s="110"/>
      <c r="E603" s="110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</row>
    <row r="604" spans="2:18">
      <c r="B604" s="110"/>
      <c r="C604" s="110"/>
      <c r="D604" s="110"/>
      <c r="E604" s="110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</row>
    <row r="605" spans="2:18">
      <c r="B605" s="110"/>
      <c r="C605" s="110"/>
      <c r="D605" s="110"/>
      <c r="E605" s="110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</row>
    <row r="606" spans="2:18">
      <c r="B606" s="110"/>
      <c r="C606" s="110"/>
      <c r="D606" s="110"/>
      <c r="E606" s="110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</row>
    <row r="607" spans="2:18">
      <c r="B607" s="110"/>
      <c r="C607" s="110"/>
      <c r="D607" s="110"/>
      <c r="E607" s="110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</row>
    <row r="608" spans="2:18">
      <c r="B608" s="110"/>
      <c r="C608" s="110"/>
      <c r="D608" s="110"/>
      <c r="E608" s="110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</row>
    <row r="609" spans="2:18">
      <c r="B609" s="110"/>
      <c r="C609" s="110"/>
      <c r="D609" s="110"/>
      <c r="E609" s="110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</row>
    <row r="610" spans="2:18">
      <c r="B610" s="110"/>
      <c r="C610" s="110"/>
      <c r="D610" s="110"/>
      <c r="E610" s="110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</row>
    <row r="611" spans="2:18">
      <c r="B611" s="110"/>
      <c r="C611" s="110"/>
      <c r="D611" s="110"/>
      <c r="E611" s="110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</row>
    <row r="612" spans="2:18">
      <c r="B612" s="110"/>
      <c r="C612" s="110"/>
      <c r="D612" s="110"/>
      <c r="E612" s="110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</row>
    <row r="613" spans="2:18">
      <c r="B613" s="110"/>
      <c r="C613" s="110"/>
      <c r="D613" s="110"/>
      <c r="E613" s="110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</row>
    <row r="614" spans="2:18">
      <c r="B614" s="110"/>
      <c r="C614" s="110"/>
      <c r="D614" s="110"/>
      <c r="E614" s="110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</row>
    <row r="615" spans="2:18">
      <c r="B615" s="110"/>
      <c r="C615" s="110"/>
      <c r="D615" s="110"/>
      <c r="E615" s="110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</row>
    <row r="616" spans="2:18">
      <c r="B616" s="110"/>
      <c r="C616" s="110"/>
      <c r="D616" s="110"/>
      <c r="E616" s="110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</row>
    <row r="617" spans="2:18">
      <c r="B617" s="110"/>
      <c r="C617" s="110"/>
      <c r="D617" s="110"/>
      <c r="E617" s="110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</row>
    <row r="618" spans="2:18">
      <c r="B618" s="110"/>
      <c r="C618" s="110"/>
      <c r="D618" s="110"/>
      <c r="E618" s="110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</row>
    <row r="619" spans="2:18">
      <c r="B619" s="110"/>
      <c r="C619" s="110"/>
      <c r="D619" s="110"/>
      <c r="E619" s="110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</row>
    <row r="620" spans="2:18">
      <c r="B620" s="110"/>
      <c r="C620" s="110"/>
      <c r="D620" s="110"/>
      <c r="E620" s="110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</row>
    <row r="621" spans="2:18">
      <c r="B621" s="110"/>
      <c r="C621" s="110"/>
      <c r="D621" s="110"/>
      <c r="E621" s="110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</row>
    <row r="622" spans="2:18">
      <c r="B622" s="110"/>
      <c r="C622" s="110"/>
      <c r="D622" s="110"/>
      <c r="E622" s="110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</row>
    <row r="623" spans="2:18">
      <c r="B623" s="110"/>
      <c r="C623" s="110"/>
      <c r="D623" s="110"/>
      <c r="E623" s="110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</row>
    <row r="624" spans="2:18">
      <c r="B624" s="110"/>
      <c r="C624" s="110"/>
      <c r="D624" s="110"/>
      <c r="E624" s="110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</row>
    <row r="625" spans="2:18">
      <c r="B625" s="110"/>
      <c r="C625" s="110"/>
      <c r="D625" s="110"/>
      <c r="E625" s="110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</row>
    <row r="626" spans="2:18">
      <c r="B626" s="110"/>
      <c r="C626" s="110"/>
      <c r="D626" s="110"/>
      <c r="E626" s="110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</row>
    <row r="627" spans="2:18">
      <c r="B627" s="110"/>
      <c r="C627" s="110"/>
      <c r="D627" s="110"/>
      <c r="E627" s="110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</row>
    <row r="628" spans="2:18">
      <c r="B628" s="110"/>
      <c r="C628" s="110"/>
      <c r="D628" s="110"/>
      <c r="E628" s="110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</row>
    <row r="629" spans="2:18">
      <c r="B629" s="110"/>
      <c r="C629" s="110"/>
      <c r="D629" s="110"/>
      <c r="E629" s="110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</row>
    <row r="630" spans="2:18">
      <c r="B630" s="110"/>
      <c r="C630" s="110"/>
      <c r="D630" s="110"/>
      <c r="E630" s="110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</row>
    <row r="631" spans="2:18">
      <c r="B631" s="110"/>
      <c r="C631" s="110"/>
      <c r="D631" s="110"/>
      <c r="E631" s="110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</row>
    <row r="632" spans="2:18">
      <c r="B632" s="110"/>
      <c r="C632" s="110"/>
      <c r="D632" s="110"/>
      <c r="E632" s="110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</row>
    <row r="633" spans="2:18">
      <c r="B633" s="110"/>
      <c r="C633" s="110"/>
      <c r="D633" s="110"/>
      <c r="E633" s="110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</row>
    <row r="634" spans="2:18">
      <c r="B634" s="110"/>
      <c r="C634" s="110"/>
      <c r="D634" s="110"/>
      <c r="E634" s="110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</row>
    <row r="635" spans="2:18">
      <c r="B635" s="110"/>
      <c r="C635" s="110"/>
      <c r="D635" s="110"/>
      <c r="E635" s="110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</row>
    <row r="636" spans="2:18">
      <c r="B636" s="110"/>
      <c r="C636" s="110"/>
      <c r="D636" s="110"/>
      <c r="E636" s="110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</row>
    <row r="637" spans="2:18">
      <c r="B637" s="110"/>
      <c r="C637" s="110"/>
      <c r="D637" s="110"/>
      <c r="E637" s="110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</row>
    <row r="638" spans="2:18">
      <c r="B638" s="110"/>
      <c r="C638" s="110"/>
      <c r="D638" s="110"/>
      <c r="E638" s="110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</row>
    <row r="639" spans="2:18">
      <c r="B639" s="110"/>
      <c r="C639" s="110"/>
      <c r="D639" s="110"/>
      <c r="E639" s="110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</row>
    <row r="640" spans="2:18">
      <c r="B640" s="110"/>
      <c r="C640" s="110"/>
      <c r="D640" s="110"/>
      <c r="E640" s="110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</row>
    <row r="641" spans="2:18">
      <c r="B641" s="110"/>
      <c r="C641" s="110"/>
      <c r="D641" s="110"/>
      <c r="E641" s="110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</row>
    <row r="642" spans="2:18">
      <c r="B642" s="110"/>
      <c r="C642" s="110"/>
      <c r="D642" s="110"/>
      <c r="E642" s="110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</row>
    <row r="643" spans="2:18">
      <c r="B643" s="110"/>
      <c r="C643" s="110"/>
      <c r="D643" s="110"/>
      <c r="E643" s="110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</row>
    <row r="644" spans="2:18">
      <c r="B644" s="110"/>
      <c r="C644" s="110"/>
      <c r="D644" s="110"/>
      <c r="E644" s="110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</row>
    <row r="645" spans="2:18">
      <c r="B645" s="110"/>
      <c r="C645" s="110"/>
      <c r="D645" s="110"/>
      <c r="E645" s="110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</row>
    <row r="646" spans="2:18">
      <c r="B646" s="110"/>
      <c r="C646" s="110"/>
      <c r="D646" s="110"/>
      <c r="E646" s="110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</row>
    <row r="647" spans="2:18">
      <c r="B647" s="110"/>
      <c r="C647" s="110"/>
      <c r="D647" s="110"/>
      <c r="E647" s="110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</row>
    <row r="648" spans="2:18">
      <c r="B648" s="110"/>
      <c r="C648" s="110"/>
      <c r="D648" s="110"/>
      <c r="E648" s="110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</row>
    <row r="649" spans="2:18">
      <c r="B649" s="110"/>
      <c r="C649" s="110"/>
      <c r="D649" s="110"/>
      <c r="E649" s="110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</row>
    <row r="650" spans="2:18">
      <c r="B650" s="110"/>
      <c r="C650" s="110"/>
      <c r="D650" s="110"/>
      <c r="E650" s="110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</row>
    <row r="651" spans="2:18">
      <c r="B651" s="110"/>
      <c r="C651" s="110"/>
      <c r="D651" s="110"/>
      <c r="E651" s="110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</row>
    <row r="652" spans="2:18">
      <c r="B652" s="110"/>
      <c r="C652" s="110"/>
      <c r="D652" s="110"/>
      <c r="E652" s="110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</row>
    <row r="653" spans="2:18">
      <c r="B653" s="110"/>
      <c r="C653" s="110"/>
      <c r="D653" s="110"/>
      <c r="E653" s="110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</row>
    <row r="654" spans="2:18">
      <c r="B654" s="110"/>
      <c r="C654" s="110"/>
      <c r="D654" s="110"/>
      <c r="E654" s="110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</row>
    <row r="655" spans="2:18">
      <c r="B655" s="110"/>
      <c r="C655" s="110"/>
      <c r="D655" s="110"/>
      <c r="E655" s="110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</row>
    <row r="656" spans="2:18">
      <c r="B656" s="110"/>
      <c r="C656" s="110"/>
      <c r="D656" s="110"/>
      <c r="E656" s="110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</row>
    <row r="657" spans="2:18">
      <c r="B657" s="110"/>
      <c r="C657" s="110"/>
      <c r="D657" s="110"/>
      <c r="E657" s="110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</row>
    <row r="658" spans="2:18">
      <c r="B658" s="110"/>
      <c r="C658" s="110"/>
      <c r="D658" s="110"/>
      <c r="E658" s="110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</row>
    <row r="659" spans="2:18">
      <c r="B659" s="110"/>
      <c r="C659" s="110"/>
      <c r="D659" s="110"/>
      <c r="E659" s="110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</row>
    <row r="660" spans="2:18">
      <c r="B660" s="110"/>
      <c r="C660" s="110"/>
      <c r="D660" s="110"/>
      <c r="E660" s="110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</row>
    <row r="661" spans="2:18">
      <c r="B661" s="110"/>
      <c r="C661" s="110"/>
      <c r="D661" s="110"/>
      <c r="E661" s="110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</row>
    <row r="662" spans="2:18">
      <c r="B662" s="110"/>
      <c r="C662" s="110"/>
      <c r="D662" s="110"/>
      <c r="E662" s="110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</row>
    <row r="663" spans="2:18">
      <c r="B663" s="110"/>
      <c r="C663" s="110"/>
      <c r="D663" s="110"/>
      <c r="E663" s="110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</row>
    <row r="664" spans="2:18">
      <c r="B664" s="110"/>
      <c r="C664" s="110"/>
      <c r="D664" s="110"/>
      <c r="E664" s="110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</row>
    <row r="665" spans="2:18">
      <c r="B665" s="110"/>
      <c r="C665" s="110"/>
      <c r="D665" s="110"/>
      <c r="E665" s="110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</row>
    <row r="666" spans="2:18">
      <c r="B666" s="110"/>
      <c r="C666" s="110"/>
      <c r="D666" s="110"/>
      <c r="E666" s="110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</row>
    <row r="667" spans="2:18">
      <c r="B667" s="110"/>
      <c r="C667" s="110"/>
      <c r="D667" s="110"/>
      <c r="E667" s="110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</row>
    <row r="668" spans="2:18">
      <c r="B668" s="110"/>
      <c r="C668" s="110"/>
      <c r="D668" s="110"/>
      <c r="E668" s="110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</row>
    <row r="669" spans="2:18">
      <c r="B669" s="110"/>
      <c r="C669" s="110"/>
      <c r="D669" s="110"/>
      <c r="E669" s="110"/>
      <c r="F669" s="111"/>
      <c r="G669" s="111"/>
      <c r="H669" s="111"/>
      <c r="I669" s="111"/>
      <c r="J669" s="111"/>
      <c r="K669" s="111"/>
      <c r="L669" s="111"/>
      <c r="M669" s="111"/>
      <c r="N669" s="111"/>
      <c r="O669" s="111"/>
      <c r="P669" s="111"/>
      <c r="Q669" s="111"/>
      <c r="R669" s="111"/>
    </row>
    <row r="670" spans="2:18">
      <c r="B670" s="110"/>
      <c r="C670" s="110"/>
      <c r="D670" s="110"/>
      <c r="E670" s="110"/>
      <c r="F670" s="111"/>
      <c r="G670" s="111"/>
      <c r="H670" s="111"/>
      <c r="I670" s="111"/>
      <c r="J670" s="111"/>
      <c r="K670" s="111"/>
      <c r="L670" s="111"/>
      <c r="M670" s="111"/>
      <c r="N670" s="111"/>
      <c r="O670" s="111"/>
      <c r="P670" s="111"/>
      <c r="Q670" s="111"/>
      <c r="R670" s="111"/>
    </row>
    <row r="671" spans="2:18">
      <c r="B671" s="110"/>
      <c r="C671" s="110"/>
      <c r="D671" s="110"/>
      <c r="E671" s="110"/>
      <c r="F671" s="111"/>
      <c r="G671" s="111"/>
      <c r="H671" s="111"/>
      <c r="I671" s="111"/>
      <c r="J671" s="111"/>
      <c r="K671" s="111"/>
      <c r="L671" s="111"/>
      <c r="M671" s="111"/>
      <c r="N671" s="111"/>
      <c r="O671" s="111"/>
      <c r="P671" s="111"/>
      <c r="Q671" s="111"/>
      <c r="R671" s="111"/>
    </row>
    <row r="672" spans="2:18">
      <c r="B672" s="110"/>
      <c r="C672" s="110"/>
      <c r="D672" s="110"/>
      <c r="E672" s="110"/>
      <c r="F672" s="111"/>
      <c r="G672" s="111"/>
      <c r="H672" s="111"/>
      <c r="I672" s="111"/>
      <c r="J672" s="111"/>
      <c r="K672" s="111"/>
      <c r="L672" s="111"/>
      <c r="M672" s="111"/>
      <c r="N672" s="111"/>
      <c r="O672" s="111"/>
      <c r="P672" s="111"/>
      <c r="Q672" s="111"/>
      <c r="R672" s="111"/>
    </row>
    <row r="673" spans="2:18">
      <c r="B673" s="110"/>
      <c r="C673" s="110"/>
      <c r="D673" s="110"/>
      <c r="E673" s="110"/>
      <c r="F673" s="111"/>
      <c r="G673" s="111"/>
      <c r="H673" s="111"/>
      <c r="I673" s="111"/>
      <c r="J673" s="111"/>
      <c r="K673" s="111"/>
      <c r="L673" s="111"/>
      <c r="M673" s="111"/>
      <c r="N673" s="111"/>
      <c r="O673" s="111"/>
      <c r="P673" s="111"/>
      <c r="Q673" s="111"/>
      <c r="R673" s="111"/>
    </row>
    <row r="674" spans="2:18">
      <c r="B674" s="110"/>
      <c r="C674" s="110"/>
      <c r="D674" s="110"/>
      <c r="E674" s="110"/>
      <c r="F674" s="111"/>
      <c r="G674" s="111"/>
      <c r="H674" s="111"/>
      <c r="I674" s="111"/>
      <c r="J674" s="111"/>
      <c r="K674" s="111"/>
      <c r="L674" s="111"/>
      <c r="M674" s="111"/>
      <c r="N674" s="111"/>
      <c r="O674" s="111"/>
      <c r="P674" s="111"/>
      <c r="Q674" s="111"/>
      <c r="R674" s="111"/>
    </row>
    <row r="675" spans="2:18">
      <c r="B675" s="110"/>
      <c r="C675" s="110"/>
      <c r="D675" s="110"/>
      <c r="E675" s="110"/>
      <c r="F675" s="111"/>
      <c r="G675" s="111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</row>
    <row r="676" spans="2:18">
      <c r="B676" s="110"/>
      <c r="C676" s="110"/>
      <c r="D676" s="110"/>
      <c r="E676" s="110"/>
      <c r="F676" s="111"/>
      <c r="G676" s="111"/>
      <c r="H676" s="111"/>
      <c r="I676" s="111"/>
      <c r="J676" s="111"/>
      <c r="K676" s="111"/>
      <c r="L676" s="111"/>
      <c r="M676" s="111"/>
      <c r="N676" s="111"/>
      <c r="O676" s="111"/>
      <c r="P676" s="111"/>
      <c r="Q676" s="111"/>
      <c r="R676" s="111"/>
    </row>
    <row r="677" spans="2:18">
      <c r="B677" s="110"/>
      <c r="C677" s="110"/>
      <c r="D677" s="110"/>
      <c r="E677" s="110"/>
      <c r="F677" s="111"/>
      <c r="G677" s="111"/>
      <c r="H677" s="111"/>
      <c r="I677" s="111"/>
      <c r="J677" s="111"/>
      <c r="K677" s="111"/>
      <c r="L677" s="111"/>
      <c r="M677" s="111"/>
      <c r="N677" s="111"/>
      <c r="O677" s="111"/>
      <c r="P677" s="111"/>
      <c r="Q677" s="111"/>
      <c r="R677" s="111"/>
    </row>
    <row r="678" spans="2:18">
      <c r="B678" s="110"/>
      <c r="C678" s="110"/>
      <c r="D678" s="110"/>
      <c r="E678" s="110"/>
      <c r="F678" s="111"/>
      <c r="G678" s="111"/>
      <c r="H678" s="111"/>
      <c r="I678" s="111"/>
      <c r="J678" s="111"/>
      <c r="K678" s="111"/>
      <c r="L678" s="111"/>
      <c r="M678" s="111"/>
      <c r="N678" s="111"/>
      <c r="O678" s="111"/>
      <c r="P678" s="111"/>
      <c r="Q678" s="111"/>
      <c r="R678" s="111"/>
    </row>
    <row r="679" spans="2:18">
      <c r="B679" s="110"/>
      <c r="C679" s="110"/>
      <c r="D679" s="110"/>
      <c r="E679" s="110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</row>
    <row r="680" spans="2:18">
      <c r="B680" s="110"/>
      <c r="C680" s="110"/>
      <c r="D680" s="110"/>
      <c r="E680" s="110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  <c r="P680" s="111"/>
      <c r="Q680" s="111"/>
      <c r="R680" s="111"/>
    </row>
    <row r="681" spans="2:18">
      <c r="B681" s="110"/>
      <c r="C681" s="110"/>
      <c r="D681" s="110"/>
      <c r="E681" s="110"/>
      <c r="F681" s="111"/>
      <c r="G681" s="111"/>
      <c r="H681" s="111"/>
      <c r="I681" s="111"/>
      <c r="J681" s="111"/>
      <c r="K681" s="111"/>
      <c r="L681" s="111"/>
      <c r="M681" s="111"/>
      <c r="N681" s="111"/>
      <c r="O681" s="111"/>
      <c r="P681" s="111"/>
      <c r="Q681" s="111"/>
      <c r="R681" s="111"/>
    </row>
    <row r="682" spans="2:18">
      <c r="B682" s="110"/>
      <c r="C682" s="110"/>
      <c r="D682" s="110"/>
      <c r="E682" s="110"/>
      <c r="F682" s="111"/>
      <c r="G682" s="111"/>
      <c r="H682" s="111"/>
      <c r="I682" s="111"/>
      <c r="J682" s="111"/>
      <c r="K682" s="111"/>
      <c r="L682" s="111"/>
      <c r="M682" s="111"/>
      <c r="N682" s="111"/>
      <c r="O682" s="111"/>
      <c r="P682" s="111"/>
      <c r="Q682" s="111"/>
      <c r="R682" s="111"/>
    </row>
    <row r="683" spans="2:18">
      <c r="B683" s="110"/>
      <c r="C683" s="110"/>
      <c r="D683" s="110"/>
      <c r="E683" s="110"/>
      <c r="F683" s="111"/>
      <c r="G683" s="111"/>
      <c r="H683" s="111"/>
      <c r="I683" s="111"/>
      <c r="J683" s="111"/>
      <c r="K683" s="111"/>
      <c r="L683" s="111"/>
      <c r="M683" s="111"/>
      <c r="N683" s="111"/>
      <c r="O683" s="111"/>
      <c r="P683" s="111"/>
      <c r="Q683" s="111"/>
      <c r="R683" s="111"/>
    </row>
    <row r="684" spans="2:18">
      <c r="B684" s="110"/>
      <c r="C684" s="110"/>
      <c r="D684" s="110"/>
      <c r="E684" s="110"/>
      <c r="F684" s="111"/>
      <c r="G684" s="111"/>
      <c r="H684" s="111"/>
      <c r="I684" s="111"/>
      <c r="J684" s="111"/>
      <c r="K684" s="111"/>
      <c r="L684" s="111"/>
      <c r="M684" s="111"/>
      <c r="N684" s="111"/>
      <c r="O684" s="111"/>
      <c r="P684" s="111"/>
      <c r="Q684" s="111"/>
      <c r="R684" s="111"/>
    </row>
    <row r="685" spans="2:18">
      <c r="B685" s="110"/>
      <c r="C685" s="110"/>
      <c r="D685" s="110"/>
      <c r="E685" s="110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</row>
    <row r="686" spans="2:18">
      <c r="B686" s="110"/>
      <c r="C686" s="110"/>
      <c r="D686" s="110"/>
      <c r="E686" s="110"/>
      <c r="F686" s="111"/>
      <c r="G686" s="111"/>
      <c r="H686" s="111"/>
      <c r="I686" s="111"/>
      <c r="J686" s="111"/>
      <c r="K686" s="111"/>
      <c r="L686" s="111"/>
      <c r="M686" s="111"/>
      <c r="N686" s="111"/>
      <c r="O686" s="111"/>
      <c r="P686" s="111"/>
      <c r="Q686" s="111"/>
      <c r="R686" s="111"/>
    </row>
    <row r="687" spans="2:18">
      <c r="B687" s="110"/>
      <c r="C687" s="110"/>
      <c r="D687" s="110"/>
      <c r="E687" s="110"/>
      <c r="F687" s="111"/>
      <c r="G687" s="111"/>
      <c r="H687" s="111"/>
      <c r="I687" s="111"/>
      <c r="J687" s="111"/>
      <c r="K687" s="111"/>
      <c r="L687" s="111"/>
      <c r="M687" s="111"/>
      <c r="N687" s="111"/>
      <c r="O687" s="111"/>
      <c r="P687" s="111"/>
      <c r="Q687" s="111"/>
      <c r="R687" s="111"/>
    </row>
    <row r="688" spans="2:18">
      <c r="B688" s="110"/>
      <c r="C688" s="110"/>
      <c r="D688" s="110"/>
      <c r="E688" s="110"/>
      <c r="F688" s="111"/>
      <c r="G688" s="111"/>
      <c r="H688" s="111"/>
      <c r="I688" s="111"/>
      <c r="J688" s="111"/>
      <c r="K688" s="111"/>
      <c r="L688" s="111"/>
      <c r="M688" s="111"/>
      <c r="N688" s="111"/>
      <c r="O688" s="111"/>
      <c r="P688" s="111"/>
      <c r="Q688" s="111"/>
      <c r="R688" s="111"/>
    </row>
    <row r="689" spans="2:18">
      <c r="B689" s="110"/>
      <c r="C689" s="110"/>
      <c r="D689" s="110"/>
      <c r="E689" s="110"/>
      <c r="F689" s="111"/>
      <c r="G689" s="111"/>
      <c r="H689" s="111"/>
      <c r="I689" s="111"/>
      <c r="J689" s="111"/>
      <c r="K689" s="111"/>
      <c r="L689" s="111"/>
      <c r="M689" s="111"/>
      <c r="N689" s="111"/>
      <c r="O689" s="111"/>
      <c r="P689" s="111"/>
      <c r="Q689" s="111"/>
      <c r="R689" s="111"/>
    </row>
    <row r="690" spans="2:18">
      <c r="B690" s="110"/>
      <c r="C690" s="110"/>
      <c r="D690" s="110"/>
      <c r="E690" s="110"/>
      <c r="F690" s="111"/>
      <c r="G690" s="111"/>
      <c r="H690" s="111"/>
      <c r="I690" s="111"/>
      <c r="J690" s="111"/>
      <c r="K690" s="111"/>
      <c r="L690" s="111"/>
      <c r="M690" s="111"/>
      <c r="N690" s="111"/>
      <c r="O690" s="111"/>
      <c r="P690" s="111"/>
      <c r="Q690" s="111"/>
      <c r="R690" s="111"/>
    </row>
    <row r="691" spans="2:18">
      <c r="B691" s="110"/>
      <c r="C691" s="110"/>
      <c r="D691" s="110"/>
      <c r="E691" s="110"/>
      <c r="F691" s="111"/>
      <c r="G691" s="111"/>
      <c r="H691" s="111"/>
      <c r="I691" s="111"/>
      <c r="J691" s="111"/>
      <c r="K691" s="111"/>
      <c r="L691" s="111"/>
      <c r="M691" s="111"/>
      <c r="N691" s="111"/>
      <c r="O691" s="111"/>
      <c r="P691" s="111"/>
      <c r="Q691" s="111"/>
      <c r="R691" s="111"/>
    </row>
    <row r="692" spans="2:18">
      <c r="B692" s="110"/>
      <c r="C692" s="110"/>
      <c r="D692" s="110"/>
      <c r="E692" s="110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</row>
    <row r="693" spans="2:18">
      <c r="B693" s="110"/>
      <c r="C693" s="110"/>
      <c r="D693" s="110"/>
      <c r="E693" s="110"/>
      <c r="F693" s="111"/>
      <c r="G693" s="111"/>
      <c r="H693" s="111"/>
      <c r="I693" s="111"/>
      <c r="J693" s="111"/>
      <c r="K693" s="111"/>
      <c r="L693" s="111"/>
      <c r="M693" s="111"/>
      <c r="N693" s="111"/>
      <c r="O693" s="111"/>
      <c r="P693" s="111"/>
      <c r="Q693" s="111"/>
      <c r="R693" s="111"/>
    </row>
    <row r="694" spans="2:18">
      <c r="B694" s="110"/>
      <c r="C694" s="110"/>
      <c r="D694" s="110"/>
      <c r="E694" s="110"/>
      <c r="F694" s="111"/>
      <c r="G694" s="111"/>
      <c r="H694" s="111"/>
      <c r="I694" s="111"/>
      <c r="J694" s="111"/>
      <c r="K694" s="111"/>
      <c r="L694" s="111"/>
      <c r="M694" s="111"/>
      <c r="N694" s="111"/>
      <c r="O694" s="111"/>
      <c r="P694" s="111"/>
      <c r="Q694" s="111"/>
      <c r="R694" s="111"/>
    </row>
    <row r="695" spans="2:18">
      <c r="B695" s="110"/>
      <c r="C695" s="110"/>
      <c r="D695" s="110"/>
      <c r="E695" s="110"/>
      <c r="F695" s="111"/>
      <c r="G695" s="111"/>
      <c r="H695" s="111"/>
      <c r="I695" s="111"/>
      <c r="J695" s="111"/>
      <c r="K695" s="111"/>
      <c r="L695" s="111"/>
      <c r="M695" s="111"/>
      <c r="N695" s="111"/>
      <c r="O695" s="111"/>
      <c r="P695" s="111"/>
      <c r="Q695" s="111"/>
      <c r="R695" s="111"/>
    </row>
    <row r="696" spans="2:18">
      <c r="B696" s="110"/>
      <c r="C696" s="110"/>
      <c r="D696" s="110"/>
      <c r="E696" s="110"/>
      <c r="F696" s="111"/>
      <c r="G696" s="111"/>
      <c r="H696" s="111"/>
      <c r="I696" s="111"/>
      <c r="J696" s="111"/>
      <c r="K696" s="111"/>
      <c r="L696" s="111"/>
      <c r="M696" s="111"/>
      <c r="N696" s="111"/>
      <c r="O696" s="111"/>
      <c r="P696" s="111"/>
      <c r="Q696" s="111"/>
      <c r="R696" s="111"/>
    </row>
    <row r="697" spans="2:18">
      <c r="B697" s="110"/>
      <c r="C697" s="110"/>
      <c r="D697" s="110"/>
      <c r="E697" s="110"/>
      <c r="F697" s="111"/>
      <c r="G697" s="111"/>
      <c r="H697" s="111"/>
      <c r="I697" s="111"/>
      <c r="J697" s="111"/>
      <c r="K697" s="111"/>
      <c r="L697" s="111"/>
      <c r="M697" s="111"/>
      <c r="N697" s="111"/>
      <c r="O697" s="111"/>
      <c r="P697" s="111"/>
      <c r="Q697" s="111"/>
      <c r="R697" s="111"/>
    </row>
    <row r="698" spans="2:18">
      <c r="B698" s="110"/>
      <c r="C698" s="110"/>
      <c r="D698" s="110"/>
      <c r="E698" s="110"/>
      <c r="F698" s="111"/>
      <c r="G698" s="111"/>
      <c r="H698" s="111"/>
      <c r="I698" s="111"/>
      <c r="J698" s="111"/>
      <c r="K698" s="111"/>
      <c r="L698" s="111"/>
      <c r="M698" s="111"/>
      <c r="N698" s="111"/>
      <c r="O698" s="111"/>
      <c r="P698" s="111"/>
      <c r="Q698" s="111"/>
      <c r="R698" s="111"/>
    </row>
    <row r="699" spans="2:18">
      <c r="B699" s="110"/>
      <c r="C699" s="110"/>
      <c r="D699" s="110"/>
      <c r="E699" s="110"/>
      <c r="F699" s="111"/>
      <c r="G699" s="111"/>
      <c r="H699" s="111"/>
      <c r="I699" s="111"/>
      <c r="J699" s="111"/>
      <c r="K699" s="111"/>
      <c r="L699" s="111"/>
      <c r="M699" s="111"/>
      <c r="N699" s="111"/>
      <c r="O699" s="111"/>
      <c r="P699" s="111"/>
      <c r="Q699" s="111"/>
      <c r="R699" s="111"/>
    </row>
    <row r="700" spans="2:18">
      <c r="B700" s="110"/>
      <c r="C700" s="110"/>
      <c r="D700" s="110"/>
      <c r="E700" s="110"/>
      <c r="F700" s="111"/>
      <c r="G700" s="111"/>
      <c r="H700" s="111"/>
      <c r="I700" s="111"/>
      <c r="J700" s="111"/>
      <c r="K700" s="111"/>
      <c r="L700" s="111"/>
      <c r="M700" s="111"/>
      <c r="N700" s="111"/>
      <c r="O700" s="111"/>
      <c r="P700" s="111"/>
      <c r="Q700" s="111"/>
      <c r="R700" s="111"/>
    </row>
    <row r="701" spans="2:18">
      <c r="B701" s="110"/>
      <c r="C701" s="110"/>
      <c r="D701" s="110"/>
      <c r="E701" s="110"/>
      <c r="F701" s="111"/>
      <c r="G701" s="111"/>
      <c r="H701" s="111"/>
      <c r="I701" s="111"/>
      <c r="J701" s="111"/>
      <c r="K701" s="111"/>
      <c r="L701" s="111"/>
      <c r="M701" s="111"/>
      <c r="N701" s="111"/>
      <c r="O701" s="111"/>
      <c r="P701" s="111"/>
      <c r="Q701" s="111"/>
      <c r="R701" s="111"/>
    </row>
    <row r="702" spans="2:18">
      <c r="B702" s="110"/>
      <c r="C702" s="110"/>
      <c r="D702" s="110"/>
      <c r="E702" s="110"/>
      <c r="F702" s="111"/>
      <c r="G702" s="111"/>
      <c r="H702" s="111"/>
      <c r="I702" s="111"/>
      <c r="J702" s="111"/>
      <c r="K702" s="111"/>
      <c r="L702" s="111"/>
      <c r="M702" s="111"/>
      <c r="N702" s="111"/>
      <c r="O702" s="111"/>
      <c r="P702" s="111"/>
      <c r="Q702" s="111"/>
      <c r="R702" s="111"/>
    </row>
    <row r="703" spans="2:18">
      <c r="B703" s="110"/>
      <c r="C703" s="110"/>
      <c r="D703" s="110"/>
      <c r="E703" s="110"/>
      <c r="F703" s="111"/>
      <c r="G703" s="111"/>
      <c r="H703" s="111"/>
      <c r="I703" s="111"/>
      <c r="J703" s="111"/>
      <c r="K703" s="111"/>
      <c r="L703" s="111"/>
      <c r="M703" s="111"/>
      <c r="N703" s="111"/>
      <c r="O703" s="111"/>
      <c r="P703" s="111"/>
      <c r="Q703" s="111"/>
      <c r="R703" s="111"/>
    </row>
    <row r="704" spans="2:18">
      <c r="B704" s="110"/>
      <c r="C704" s="110"/>
      <c r="D704" s="110"/>
      <c r="E704" s="110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</row>
    <row r="705" spans="2:18">
      <c r="B705" s="110"/>
      <c r="C705" s="110"/>
      <c r="D705" s="110"/>
      <c r="E705" s="110"/>
      <c r="F705" s="111"/>
      <c r="G705" s="111"/>
      <c r="H705" s="111"/>
      <c r="I705" s="111"/>
      <c r="J705" s="111"/>
      <c r="K705" s="111"/>
      <c r="L705" s="111"/>
      <c r="M705" s="111"/>
      <c r="N705" s="111"/>
      <c r="O705" s="111"/>
      <c r="P705" s="111"/>
      <c r="Q705" s="111"/>
      <c r="R705" s="111"/>
    </row>
    <row r="706" spans="2:18">
      <c r="B706" s="110"/>
      <c r="C706" s="110"/>
      <c r="D706" s="110"/>
      <c r="E706" s="110"/>
      <c r="F706" s="111"/>
      <c r="G706" s="111"/>
      <c r="H706" s="111"/>
      <c r="I706" s="111"/>
      <c r="J706" s="111"/>
      <c r="K706" s="111"/>
      <c r="L706" s="111"/>
      <c r="M706" s="111"/>
      <c r="N706" s="111"/>
      <c r="O706" s="111"/>
      <c r="P706" s="111"/>
      <c r="Q706" s="111"/>
      <c r="R706" s="111"/>
    </row>
    <row r="707" spans="2:18">
      <c r="B707" s="110"/>
      <c r="C707" s="110"/>
      <c r="D707" s="110"/>
      <c r="E707" s="110"/>
      <c r="F707" s="111"/>
      <c r="G707" s="111"/>
      <c r="H707" s="111"/>
      <c r="I707" s="111"/>
      <c r="J707" s="111"/>
      <c r="K707" s="111"/>
      <c r="L707" s="111"/>
      <c r="M707" s="111"/>
      <c r="N707" s="111"/>
      <c r="O707" s="111"/>
      <c r="P707" s="111"/>
      <c r="Q707" s="111"/>
      <c r="R707" s="111"/>
    </row>
    <row r="708" spans="2:18">
      <c r="B708" s="110"/>
      <c r="C708" s="110"/>
      <c r="D708" s="110"/>
      <c r="E708" s="110"/>
      <c r="F708" s="111"/>
      <c r="G708" s="111"/>
      <c r="H708" s="111"/>
      <c r="I708" s="111"/>
      <c r="J708" s="111"/>
      <c r="K708" s="111"/>
      <c r="L708" s="111"/>
      <c r="M708" s="111"/>
      <c r="N708" s="111"/>
      <c r="O708" s="111"/>
      <c r="P708" s="111"/>
      <c r="Q708" s="111"/>
      <c r="R708" s="111"/>
    </row>
    <row r="709" spans="2:18">
      <c r="B709" s="110"/>
      <c r="C709" s="110"/>
      <c r="D709" s="110"/>
      <c r="E709" s="110"/>
      <c r="F709" s="111"/>
      <c r="G709" s="111"/>
      <c r="H709" s="111"/>
      <c r="I709" s="111"/>
      <c r="J709" s="111"/>
      <c r="K709" s="111"/>
      <c r="L709" s="111"/>
      <c r="M709" s="111"/>
      <c r="N709" s="111"/>
      <c r="O709" s="111"/>
      <c r="P709" s="111"/>
      <c r="Q709" s="111"/>
      <c r="R709" s="111"/>
    </row>
    <row r="710" spans="2:18">
      <c r="B710" s="110"/>
      <c r="C710" s="110"/>
      <c r="D710" s="110"/>
      <c r="E710" s="110"/>
      <c r="F710" s="111"/>
      <c r="G710" s="111"/>
      <c r="H710" s="111"/>
      <c r="I710" s="111"/>
      <c r="J710" s="111"/>
      <c r="K710" s="111"/>
      <c r="L710" s="111"/>
      <c r="M710" s="111"/>
      <c r="N710" s="111"/>
      <c r="O710" s="111"/>
      <c r="P710" s="111"/>
      <c r="Q710" s="111"/>
      <c r="R710" s="111"/>
    </row>
    <row r="711" spans="2:18">
      <c r="B711" s="110"/>
      <c r="C711" s="110"/>
      <c r="D711" s="110"/>
      <c r="E711" s="110"/>
      <c r="F711" s="111"/>
      <c r="G711" s="111"/>
      <c r="H711" s="111"/>
      <c r="I711" s="111"/>
      <c r="J711" s="111"/>
      <c r="K711" s="111"/>
      <c r="L711" s="111"/>
      <c r="M711" s="111"/>
      <c r="N711" s="111"/>
      <c r="O711" s="111"/>
      <c r="P711" s="111"/>
      <c r="Q711" s="111"/>
      <c r="R711" s="111"/>
    </row>
    <row r="712" spans="2:18">
      <c r="B712" s="110"/>
      <c r="C712" s="110"/>
      <c r="D712" s="110"/>
      <c r="E712" s="110"/>
      <c r="F712" s="111"/>
      <c r="G712" s="111"/>
      <c r="H712" s="111"/>
      <c r="I712" s="111"/>
      <c r="J712" s="111"/>
      <c r="K712" s="111"/>
      <c r="L712" s="111"/>
      <c r="M712" s="111"/>
      <c r="N712" s="111"/>
      <c r="O712" s="111"/>
      <c r="P712" s="111"/>
      <c r="Q712" s="111"/>
      <c r="R712" s="111"/>
    </row>
    <row r="713" spans="2:18">
      <c r="B713" s="110"/>
      <c r="C713" s="110"/>
      <c r="D713" s="110"/>
      <c r="E713" s="110"/>
      <c r="F713" s="111"/>
      <c r="G713" s="111"/>
      <c r="H713" s="111"/>
      <c r="I713" s="111"/>
      <c r="J713" s="111"/>
      <c r="K713" s="111"/>
      <c r="L713" s="111"/>
      <c r="M713" s="111"/>
      <c r="N713" s="111"/>
      <c r="O713" s="111"/>
      <c r="P713" s="111"/>
      <c r="Q713" s="111"/>
      <c r="R713" s="111"/>
    </row>
    <row r="714" spans="2:18">
      <c r="B714" s="110"/>
      <c r="C714" s="110"/>
      <c r="D714" s="110"/>
      <c r="E714" s="110"/>
      <c r="F714" s="111"/>
      <c r="G714" s="111"/>
      <c r="H714" s="111"/>
      <c r="I714" s="111"/>
      <c r="J714" s="111"/>
      <c r="K714" s="111"/>
      <c r="L714" s="111"/>
      <c r="M714" s="111"/>
      <c r="N714" s="111"/>
      <c r="O714" s="111"/>
      <c r="P714" s="111"/>
      <c r="Q714" s="111"/>
      <c r="R714" s="111"/>
    </row>
    <row r="715" spans="2:18">
      <c r="B715" s="110"/>
      <c r="C715" s="110"/>
      <c r="D715" s="110"/>
      <c r="E715" s="110"/>
      <c r="F715" s="111"/>
      <c r="G715" s="111"/>
      <c r="H715" s="111"/>
      <c r="I715" s="111"/>
      <c r="J715" s="111"/>
      <c r="K715" s="111"/>
      <c r="L715" s="111"/>
      <c r="M715" s="111"/>
      <c r="N715" s="111"/>
      <c r="O715" s="111"/>
      <c r="P715" s="111"/>
      <c r="Q715" s="111"/>
      <c r="R715" s="111"/>
    </row>
    <row r="716" spans="2:18">
      <c r="B716" s="110"/>
      <c r="C716" s="110"/>
      <c r="D716" s="110"/>
      <c r="E716" s="110"/>
      <c r="F716" s="111"/>
      <c r="G716" s="111"/>
      <c r="H716" s="111"/>
      <c r="I716" s="111"/>
      <c r="J716" s="111"/>
      <c r="K716" s="111"/>
      <c r="L716" s="111"/>
      <c r="M716" s="111"/>
      <c r="N716" s="111"/>
      <c r="O716" s="111"/>
      <c r="P716" s="111"/>
      <c r="Q716" s="111"/>
      <c r="R716" s="111"/>
    </row>
    <row r="717" spans="2:18">
      <c r="B717" s="110"/>
      <c r="C717" s="110"/>
      <c r="D717" s="110"/>
      <c r="E717" s="110"/>
      <c r="F717" s="111"/>
      <c r="G717" s="111"/>
      <c r="H717" s="111"/>
      <c r="I717" s="111"/>
      <c r="J717" s="111"/>
      <c r="K717" s="111"/>
      <c r="L717" s="111"/>
      <c r="M717" s="111"/>
      <c r="N717" s="111"/>
      <c r="O717" s="111"/>
      <c r="P717" s="111"/>
      <c r="Q717" s="111"/>
      <c r="R717" s="111"/>
    </row>
    <row r="718" spans="2:18">
      <c r="B718" s="110"/>
      <c r="C718" s="110"/>
      <c r="D718" s="110"/>
      <c r="E718" s="110"/>
      <c r="F718" s="111"/>
      <c r="G718" s="111"/>
      <c r="H718" s="111"/>
      <c r="I718" s="111"/>
      <c r="J718" s="111"/>
      <c r="K718" s="111"/>
      <c r="L718" s="111"/>
      <c r="M718" s="111"/>
      <c r="N718" s="111"/>
      <c r="O718" s="111"/>
      <c r="P718" s="111"/>
      <c r="Q718" s="111"/>
      <c r="R718" s="111"/>
    </row>
    <row r="719" spans="2:18">
      <c r="B719" s="110"/>
      <c r="C719" s="110"/>
      <c r="D719" s="110"/>
      <c r="E719" s="110"/>
      <c r="F719" s="111"/>
      <c r="G719" s="111"/>
      <c r="H719" s="111"/>
      <c r="I719" s="111"/>
      <c r="J719" s="111"/>
      <c r="K719" s="111"/>
      <c r="L719" s="111"/>
      <c r="M719" s="111"/>
      <c r="N719" s="111"/>
      <c r="O719" s="111"/>
      <c r="P719" s="111"/>
      <c r="Q719" s="111"/>
      <c r="R719" s="111"/>
    </row>
    <row r="720" spans="2:18">
      <c r="B720" s="110"/>
      <c r="C720" s="110"/>
      <c r="D720" s="110"/>
      <c r="E720" s="110"/>
      <c r="F720" s="111"/>
      <c r="G720" s="111"/>
      <c r="H720" s="111"/>
      <c r="I720" s="111"/>
      <c r="J720" s="111"/>
      <c r="K720" s="111"/>
      <c r="L720" s="111"/>
      <c r="M720" s="111"/>
      <c r="N720" s="111"/>
      <c r="O720" s="111"/>
      <c r="P720" s="111"/>
      <c r="Q720" s="111"/>
      <c r="R720" s="111"/>
    </row>
    <row r="721" spans="2:18">
      <c r="B721" s="110"/>
      <c r="C721" s="110"/>
      <c r="D721" s="110"/>
      <c r="E721" s="110"/>
      <c r="F721" s="111"/>
      <c r="G721" s="111"/>
      <c r="H721" s="111"/>
      <c r="I721" s="111"/>
      <c r="J721" s="111"/>
      <c r="K721" s="111"/>
      <c r="L721" s="111"/>
      <c r="M721" s="111"/>
      <c r="N721" s="111"/>
      <c r="O721" s="111"/>
      <c r="P721" s="111"/>
      <c r="Q721" s="111"/>
      <c r="R721" s="111"/>
    </row>
    <row r="722" spans="2:18">
      <c r="B722" s="110"/>
      <c r="C722" s="110"/>
      <c r="D722" s="110"/>
      <c r="E722" s="110"/>
      <c r="F722" s="111"/>
      <c r="G722" s="111"/>
      <c r="H722" s="111"/>
      <c r="I722" s="111"/>
      <c r="J722" s="111"/>
      <c r="K722" s="111"/>
      <c r="L722" s="111"/>
      <c r="M722" s="111"/>
      <c r="N722" s="111"/>
      <c r="O722" s="111"/>
      <c r="P722" s="111"/>
      <c r="Q722" s="111"/>
      <c r="R722" s="111"/>
    </row>
    <row r="723" spans="2:18">
      <c r="B723" s="110"/>
      <c r="C723" s="110"/>
      <c r="D723" s="110"/>
      <c r="E723" s="110"/>
      <c r="F723" s="111"/>
      <c r="G723" s="111"/>
      <c r="H723" s="111"/>
      <c r="I723" s="111"/>
      <c r="J723" s="111"/>
      <c r="K723" s="111"/>
      <c r="L723" s="111"/>
      <c r="M723" s="111"/>
      <c r="N723" s="111"/>
      <c r="O723" s="111"/>
      <c r="P723" s="111"/>
      <c r="Q723" s="111"/>
      <c r="R723" s="111"/>
    </row>
    <row r="724" spans="2:18">
      <c r="B724" s="110"/>
      <c r="C724" s="110"/>
      <c r="D724" s="110"/>
      <c r="E724" s="110"/>
      <c r="F724" s="111"/>
      <c r="G724" s="111"/>
      <c r="H724" s="111"/>
      <c r="I724" s="111"/>
      <c r="J724" s="111"/>
      <c r="K724" s="111"/>
      <c r="L724" s="111"/>
      <c r="M724" s="111"/>
      <c r="N724" s="111"/>
      <c r="O724" s="111"/>
      <c r="P724" s="111"/>
      <c r="Q724" s="111"/>
      <c r="R724" s="111"/>
    </row>
    <row r="725" spans="2:18">
      <c r="B725" s="110"/>
      <c r="C725" s="110"/>
      <c r="D725" s="110"/>
      <c r="E725" s="110"/>
      <c r="F725" s="111"/>
      <c r="G725" s="111"/>
      <c r="H725" s="111"/>
      <c r="I725" s="111"/>
      <c r="J725" s="111"/>
      <c r="K725" s="111"/>
      <c r="L725" s="111"/>
      <c r="M725" s="111"/>
      <c r="N725" s="111"/>
      <c r="O725" s="111"/>
      <c r="P725" s="111"/>
      <c r="Q725" s="111"/>
      <c r="R725" s="111"/>
    </row>
    <row r="726" spans="2:18">
      <c r="B726" s="110"/>
      <c r="C726" s="110"/>
      <c r="D726" s="110"/>
      <c r="E726" s="110"/>
      <c r="F726" s="111"/>
      <c r="G726" s="111"/>
      <c r="H726" s="111"/>
      <c r="I726" s="111"/>
      <c r="J726" s="111"/>
      <c r="K726" s="111"/>
      <c r="L726" s="111"/>
      <c r="M726" s="111"/>
      <c r="N726" s="111"/>
      <c r="O726" s="111"/>
      <c r="P726" s="111"/>
      <c r="Q726" s="111"/>
      <c r="R726" s="111"/>
    </row>
    <row r="727" spans="2:18">
      <c r="B727" s="110"/>
      <c r="C727" s="110"/>
      <c r="D727" s="110"/>
      <c r="E727" s="110"/>
      <c r="F727" s="111"/>
      <c r="G727" s="111"/>
      <c r="H727" s="111"/>
      <c r="I727" s="111"/>
      <c r="J727" s="111"/>
      <c r="K727" s="111"/>
      <c r="L727" s="111"/>
      <c r="M727" s="111"/>
      <c r="N727" s="111"/>
      <c r="O727" s="111"/>
      <c r="P727" s="111"/>
      <c r="Q727" s="111"/>
      <c r="R727" s="111"/>
    </row>
    <row r="728" spans="2:18">
      <c r="B728" s="110"/>
      <c r="C728" s="110"/>
      <c r="D728" s="110"/>
      <c r="E728" s="110"/>
      <c r="F728" s="111"/>
      <c r="G728" s="111"/>
      <c r="H728" s="111"/>
      <c r="I728" s="111"/>
      <c r="J728" s="111"/>
      <c r="K728" s="111"/>
      <c r="L728" s="111"/>
      <c r="M728" s="111"/>
      <c r="N728" s="111"/>
      <c r="O728" s="111"/>
      <c r="P728" s="111"/>
      <c r="Q728" s="111"/>
      <c r="R728" s="111"/>
    </row>
    <row r="729" spans="2:18">
      <c r="B729" s="110"/>
      <c r="C729" s="110"/>
      <c r="D729" s="110"/>
      <c r="E729" s="110"/>
      <c r="F729" s="111"/>
      <c r="G729" s="111"/>
      <c r="H729" s="111"/>
      <c r="I729" s="111"/>
      <c r="J729" s="111"/>
      <c r="K729" s="111"/>
      <c r="L729" s="111"/>
      <c r="M729" s="111"/>
      <c r="N729" s="111"/>
      <c r="O729" s="111"/>
      <c r="P729" s="111"/>
      <c r="Q729" s="111"/>
      <c r="R729" s="111"/>
    </row>
    <row r="730" spans="2:18">
      <c r="B730" s="110"/>
      <c r="C730" s="110"/>
      <c r="D730" s="110"/>
      <c r="E730" s="110"/>
      <c r="F730" s="111"/>
      <c r="G730" s="111"/>
      <c r="H730" s="111"/>
      <c r="I730" s="111"/>
      <c r="J730" s="111"/>
      <c r="K730" s="111"/>
      <c r="L730" s="111"/>
      <c r="M730" s="111"/>
      <c r="N730" s="111"/>
      <c r="O730" s="111"/>
      <c r="P730" s="111"/>
      <c r="Q730" s="111"/>
      <c r="R730" s="111"/>
    </row>
    <row r="731" spans="2:18">
      <c r="B731" s="110"/>
      <c r="C731" s="110"/>
      <c r="D731" s="110"/>
      <c r="E731" s="110"/>
      <c r="F731" s="111"/>
      <c r="G731" s="111"/>
      <c r="H731" s="111"/>
      <c r="I731" s="111"/>
      <c r="J731" s="111"/>
      <c r="K731" s="111"/>
      <c r="L731" s="111"/>
      <c r="M731" s="111"/>
      <c r="N731" s="111"/>
      <c r="O731" s="111"/>
      <c r="P731" s="111"/>
      <c r="Q731" s="111"/>
      <c r="R731" s="111"/>
    </row>
    <row r="732" spans="2:18">
      <c r="B732" s="110"/>
      <c r="C732" s="110"/>
      <c r="D732" s="110"/>
      <c r="E732" s="110"/>
      <c r="F732" s="111"/>
      <c r="G732" s="111"/>
      <c r="H732" s="111"/>
      <c r="I732" s="111"/>
      <c r="J732" s="111"/>
      <c r="K732" s="111"/>
      <c r="L732" s="111"/>
      <c r="M732" s="111"/>
      <c r="N732" s="111"/>
      <c r="O732" s="111"/>
      <c r="P732" s="111"/>
      <c r="Q732" s="111"/>
      <c r="R732" s="111"/>
    </row>
    <row r="733" spans="2:18">
      <c r="B733" s="110"/>
      <c r="C733" s="110"/>
      <c r="D733" s="110"/>
      <c r="E733" s="110"/>
      <c r="F733" s="111"/>
      <c r="G733" s="111"/>
      <c r="H733" s="111"/>
      <c r="I733" s="111"/>
      <c r="J733" s="111"/>
      <c r="K733" s="111"/>
      <c r="L733" s="111"/>
      <c r="M733" s="111"/>
      <c r="N733" s="111"/>
      <c r="O733" s="111"/>
      <c r="P733" s="111"/>
      <c r="Q733" s="111"/>
      <c r="R733" s="111"/>
    </row>
    <row r="734" spans="2:18">
      <c r="B734" s="110"/>
      <c r="C734" s="110"/>
      <c r="D734" s="110"/>
      <c r="E734" s="110"/>
      <c r="F734" s="111"/>
      <c r="G734" s="111"/>
      <c r="H734" s="111"/>
      <c r="I734" s="111"/>
      <c r="J734" s="111"/>
      <c r="K734" s="111"/>
      <c r="L734" s="111"/>
      <c r="M734" s="111"/>
      <c r="N734" s="111"/>
      <c r="O734" s="111"/>
      <c r="P734" s="111"/>
      <c r="Q734" s="111"/>
      <c r="R734" s="111"/>
    </row>
    <row r="735" spans="2:18">
      <c r="B735" s="110"/>
      <c r="C735" s="110"/>
      <c r="D735" s="110"/>
      <c r="E735" s="110"/>
      <c r="F735" s="111"/>
      <c r="G735" s="111"/>
      <c r="H735" s="111"/>
      <c r="I735" s="111"/>
      <c r="J735" s="111"/>
      <c r="K735" s="111"/>
      <c r="L735" s="111"/>
      <c r="M735" s="111"/>
      <c r="N735" s="111"/>
      <c r="O735" s="111"/>
      <c r="P735" s="111"/>
      <c r="Q735" s="111"/>
      <c r="R735" s="111"/>
    </row>
    <row r="736" spans="2:18">
      <c r="B736" s="110"/>
      <c r="C736" s="110"/>
      <c r="D736" s="110"/>
      <c r="E736" s="110"/>
      <c r="F736" s="111"/>
      <c r="G736" s="111"/>
      <c r="H736" s="111"/>
      <c r="I736" s="111"/>
      <c r="J736" s="111"/>
      <c r="K736" s="111"/>
      <c r="L736" s="111"/>
      <c r="M736" s="111"/>
      <c r="N736" s="111"/>
      <c r="O736" s="111"/>
      <c r="P736" s="111"/>
      <c r="Q736" s="111"/>
      <c r="R736" s="111"/>
    </row>
    <row r="737" spans="2:18">
      <c r="B737" s="110"/>
      <c r="C737" s="110"/>
      <c r="D737" s="110"/>
      <c r="E737" s="110"/>
      <c r="F737" s="111"/>
      <c r="G737" s="111"/>
      <c r="H737" s="111"/>
      <c r="I737" s="111"/>
      <c r="J737" s="111"/>
      <c r="K737" s="111"/>
      <c r="L737" s="111"/>
      <c r="M737" s="111"/>
      <c r="N737" s="111"/>
      <c r="O737" s="111"/>
      <c r="P737" s="111"/>
      <c r="Q737" s="111"/>
      <c r="R737" s="111"/>
    </row>
    <row r="738" spans="2:18">
      <c r="B738" s="110"/>
      <c r="C738" s="110"/>
      <c r="D738" s="110"/>
      <c r="E738" s="110"/>
      <c r="F738" s="111"/>
      <c r="G738" s="111"/>
      <c r="H738" s="111"/>
      <c r="I738" s="111"/>
      <c r="J738" s="111"/>
      <c r="K738" s="111"/>
      <c r="L738" s="111"/>
      <c r="M738" s="111"/>
      <c r="N738" s="111"/>
      <c r="O738" s="111"/>
      <c r="P738" s="111"/>
      <c r="Q738" s="111"/>
      <c r="R738" s="111"/>
    </row>
    <row r="739" spans="2:18">
      <c r="B739" s="110"/>
      <c r="C739" s="110"/>
      <c r="D739" s="110"/>
      <c r="E739" s="110"/>
      <c r="F739" s="111"/>
      <c r="G739" s="111"/>
      <c r="H739" s="111"/>
      <c r="I739" s="111"/>
      <c r="J739" s="111"/>
      <c r="K739" s="111"/>
      <c r="L739" s="111"/>
      <c r="M739" s="111"/>
      <c r="N739" s="111"/>
      <c r="O739" s="111"/>
      <c r="P739" s="111"/>
      <c r="Q739" s="111"/>
      <c r="R739" s="111"/>
    </row>
    <row r="740" spans="2:18">
      <c r="B740" s="110"/>
      <c r="C740" s="110"/>
      <c r="D740" s="110"/>
      <c r="E740" s="110"/>
      <c r="F740" s="111"/>
      <c r="G740" s="111"/>
      <c r="H740" s="111"/>
      <c r="I740" s="111"/>
      <c r="J740" s="111"/>
      <c r="K740" s="111"/>
      <c r="L740" s="111"/>
      <c r="M740" s="111"/>
      <c r="N740" s="111"/>
      <c r="O740" s="111"/>
      <c r="P740" s="111"/>
      <c r="Q740" s="111"/>
      <c r="R740" s="111"/>
    </row>
    <row r="741" spans="2:18">
      <c r="B741" s="110"/>
      <c r="C741" s="110"/>
      <c r="D741" s="110"/>
      <c r="E741" s="110"/>
      <c r="F741" s="111"/>
      <c r="G741" s="111"/>
      <c r="H741" s="111"/>
      <c r="I741" s="111"/>
      <c r="J741" s="111"/>
      <c r="K741" s="111"/>
      <c r="L741" s="111"/>
      <c r="M741" s="111"/>
      <c r="N741" s="111"/>
      <c r="O741" s="111"/>
      <c r="P741" s="111"/>
      <c r="Q741" s="111"/>
      <c r="R741" s="111"/>
    </row>
    <row r="742" spans="2:18">
      <c r="B742" s="110"/>
      <c r="C742" s="110"/>
      <c r="D742" s="110"/>
      <c r="E742" s="110"/>
      <c r="F742" s="111"/>
      <c r="G742" s="111"/>
      <c r="H742" s="111"/>
      <c r="I742" s="111"/>
      <c r="J742" s="111"/>
      <c r="K742" s="111"/>
      <c r="L742" s="111"/>
      <c r="M742" s="111"/>
      <c r="N742" s="111"/>
      <c r="O742" s="111"/>
      <c r="P742" s="111"/>
      <c r="Q742" s="111"/>
      <c r="R742" s="111"/>
    </row>
    <row r="743" spans="2:18">
      <c r="B743" s="110"/>
      <c r="C743" s="110"/>
      <c r="D743" s="110"/>
      <c r="E743" s="110"/>
      <c r="F743" s="111"/>
      <c r="G743" s="111"/>
      <c r="H743" s="111"/>
      <c r="I743" s="111"/>
      <c r="J743" s="111"/>
      <c r="K743" s="111"/>
      <c r="L743" s="111"/>
      <c r="M743" s="111"/>
      <c r="N743" s="111"/>
      <c r="O743" s="111"/>
      <c r="P743" s="111"/>
      <c r="Q743" s="111"/>
      <c r="R743" s="111"/>
    </row>
    <row r="744" spans="2:18">
      <c r="B744" s="110"/>
      <c r="C744" s="110"/>
      <c r="D744" s="110"/>
      <c r="E744" s="110"/>
      <c r="F744" s="111"/>
      <c r="G744" s="111"/>
      <c r="H744" s="111"/>
      <c r="I744" s="111"/>
      <c r="J744" s="111"/>
      <c r="K744" s="111"/>
      <c r="L744" s="111"/>
      <c r="M744" s="111"/>
      <c r="N744" s="111"/>
      <c r="O744" s="111"/>
      <c r="P744" s="111"/>
      <c r="Q744" s="111"/>
      <c r="R744" s="111"/>
    </row>
    <row r="745" spans="2:18">
      <c r="B745" s="110"/>
      <c r="C745" s="110"/>
      <c r="D745" s="110"/>
      <c r="E745" s="110"/>
      <c r="F745" s="111"/>
      <c r="G745" s="111"/>
      <c r="H745" s="111"/>
      <c r="I745" s="111"/>
      <c r="J745" s="111"/>
      <c r="K745" s="111"/>
      <c r="L745" s="111"/>
      <c r="M745" s="111"/>
      <c r="N745" s="111"/>
      <c r="O745" s="111"/>
      <c r="P745" s="111"/>
      <c r="Q745" s="111"/>
      <c r="R745" s="111"/>
    </row>
    <row r="746" spans="2:18">
      <c r="B746" s="110"/>
      <c r="C746" s="110"/>
      <c r="D746" s="110"/>
      <c r="E746" s="110"/>
      <c r="F746" s="111"/>
      <c r="G746" s="111"/>
      <c r="H746" s="111"/>
      <c r="I746" s="111"/>
      <c r="J746" s="111"/>
      <c r="K746" s="111"/>
      <c r="L746" s="111"/>
      <c r="M746" s="111"/>
      <c r="N746" s="111"/>
      <c r="O746" s="111"/>
      <c r="P746" s="111"/>
      <c r="Q746" s="111"/>
      <c r="R746" s="111"/>
    </row>
    <row r="747" spans="2:18">
      <c r="B747" s="110"/>
      <c r="C747" s="110"/>
      <c r="D747" s="110"/>
      <c r="E747" s="110"/>
      <c r="F747" s="111"/>
      <c r="G747" s="111"/>
      <c r="H747" s="111"/>
      <c r="I747" s="111"/>
      <c r="J747" s="111"/>
      <c r="K747" s="111"/>
      <c r="L747" s="111"/>
      <c r="M747" s="111"/>
      <c r="N747" s="111"/>
      <c r="O747" s="111"/>
      <c r="P747" s="111"/>
      <c r="Q747" s="111"/>
      <c r="R747" s="111"/>
    </row>
    <row r="748" spans="2:18">
      <c r="B748" s="110"/>
      <c r="C748" s="110"/>
      <c r="D748" s="110"/>
      <c r="E748" s="110"/>
      <c r="F748" s="111"/>
      <c r="G748" s="111"/>
      <c r="H748" s="111"/>
      <c r="I748" s="111"/>
      <c r="J748" s="111"/>
      <c r="K748" s="111"/>
      <c r="L748" s="111"/>
      <c r="M748" s="111"/>
      <c r="N748" s="111"/>
      <c r="O748" s="111"/>
      <c r="P748" s="111"/>
      <c r="Q748" s="111"/>
      <c r="R748" s="111"/>
    </row>
    <row r="749" spans="2:18">
      <c r="B749" s="110"/>
      <c r="C749" s="110"/>
      <c r="D749" s="110"/>
      <c r="E749" s="110"/>
      <c r="F749" s="111"/>
      <c r="G749" s="111"/>
      <c r="H749" s="111"/>
      <c r="I749" s="111"/>
      <c r="J749" s="111"/>
      <c r="K749" s="111"/>
      <c r="L749" s="111"/>
      <c r="M749" s="111"/>
      <c r="N749" s="111"/>
      <c r="O749" s="111"/>
      <c r="P749" s="111"/>
      <c r="Q749" s="111"/>
      <c r="R749" s="111"/>
    </row>
    <row r="750" spans="2:18">
      <c r="B750" s="110"/>
      <c r="C750" s="110"/>
      <c r="D750" s="110"/>
      <c r="E750" s="110"/>
      <c r="F750" s="111"/>
      <c r="G750" s="111"/>
      <c r="H750" s="111"/>
      <c r="I750" s="111"/>
      <c r="J750" s="111"/>
      <c r="K750" s="111"/>
      <c r="L750" s="111"/>
      <c r="M750" s="111"/>
      <c r="N750" s="111"/>
      <c r="O750" s="111"/>
      <c r="P750" s="111"/>
      <c r="Q750" s="111"/>
      <c r="R750" s="111"/>
    </row>
    <row r="751" spans="2:18">
      <c r="B751" s="110"/>
      <c r="C751" s="110"/>
      <c r="D751" s="110"/>
      <c r="E751" s="110"/>
      <c r="F751" s="111"/>
      <c r="G751" s="111"/>
      <c r="H751" s="111"/>
      <c r="I751" s="111"/>
      <c r="J751" s="111"/>
      <c r="K751" s="111"/>
      <c r="L751" s="111"/>
      <c r="M751" s="111"/>
      <c r="N751" s="111"/>
      <c r="O751" s="111"/>
      <c r="P751" s="111"/>
      <c r="Q751" s="111"/>
      <c r="R751" s="111"/>
    </row>
    <row r="752" spans="2:18">
      <c r="B752" s="110"/>
      <c r="C752" s="110"/>
      <c r="D752" s="110"/>
      <c r="E752" s="110"/>
      <c r="F752" s="111"/>
      <c r="G752" s="111"/>
      <c r="H752" s="111"/>
      <c r="I752" s="111"/>
      <c r="J752" s="111"/>
      <c r="K752" s="111"/>
      <c r="L752" s="111"/>
      <c r="M752" s="111"/>
      <c r="N752" s="111"/>
      <c r="O752" s="111"/>
      <c r="P752" s="111"/>
      <c r="Q752" s="111"/>
      <c r="R752" s="111"/>
    </row>
    <row r="753" spans="2:18">
      <c r="B753" s="110"/>
      <c r="C753" s="110"/>
      <c r="D753" s="110"/>
      <c r="E753" s="110"/>
      <c r="F753" s="111"/>
      <c r="G753" s="111"/>
      <c r="H753" s="111"/>
      <c r="I753" s="111"/>
      <c r="J753" s="111"/>
      <c r="K753" s="111"/>
      <c r="L753" s="111"/>
      <c r="M753" s="111"/>
      <c r="N753" s="111"/>
      <c r="O753" s="111"/>
      <c r="P753" s="111"/>
      <c r="Q753" s="111"/>
      <c r="R753" s="111"/>
    </row>
    <row r="754" spans="2:18">
      <c r="B754" s="110"/>
      <c r="C754" s="110"/>
      <c r="D754" s="110"/>
      <c r="E754" s="110"/>
      <c r="F754" s="111"/>
      <c r="G754" s="111"/>
      <c r="H754" s="111"/>
      <c r="I754" s="111"/>
      <c r="J754" s="111"/>
      <c r="K754" s="111"/>
      <c r="L754" s="111"/>
      <c r="M754" s="111"/>
      <c r="N754" s="111"/>
      <c r="O754" s="111"/>
      <c r="P754" s="111"/>
      <c r="Q754" s="111"/>
      <c r="R754" s="111"/>
    </row>
    <row r="755" spans="2:18">
      <c r="B755" s="110"/>
      <c r="C755" s="110"/>
      <c r="D755" s="110"/>
      <c r="E755" s="110"/>
      <c r="F755" s="111"/>
      <c r="G755" s="111"/>
      <c r="H755" s="111"/>
      <c r="I755" s="111"/>
      <c r="J755" s="111"/>
      <c r="K755" s="111"/>
      <c r="L755" s="111"/>
      <c r="M755" s="111"/>
      <c r="N755" s="111"/>
      <c r="O755" s="111"/>
      <c r="P755" s="111"/>
      <c r="Q755" s="111"/>
      <c r="R755" s="111"/>
    </row>
    <row r="756" spans="2:18">
      <c r="B756" s="110"/>
      <c r="C756" s="110"/>
      <c r="D756" s="110"/>
      <c r="E756" s="110"/>
      <c r="F756" s="111"/>
      <c r="G756" s="111"/>
      <c r="H756" s="111"/>
      <c r="I756" s="111"/>
      <c r="J756" s="111"/>
      <c r="K756" s="111"/>
      <c r="L756" s="111"/>
      <c r="M756" s="111"/>
      <c r="N756" s="111"/>
      <c r="O756" s="111"/>
      <c r="P756" s="111"/>
      <c r="Q756" s="111"/>
      <c r="R756" s="111"/>
    </row>
    <row r="757" spans="2:18">
      <c r="B757" s="110"/>
      <c r="C757" s="110"/>
      <c r="D757" s="110"/>
      <c r="E757" s="110"/>
      <c r="F757" s="111"/>
      <c r="G757" s="111"/>
      <c r="H757" s="111"/>
      <c r="I757" s="111"/>
      <c r="J757" s="111"/>
      <c r="K757" s="111"/>
      <c r="L757" s="111"/>
      <c r="M757" s="111"/>
      <c r="N757" s="111"/>
      <c r="O757" s="111"/>
      <c r="P757" s="111"/>
      <c r="Q757" s="111"/>
      <c r="R757" s="111"/>
    </row>
    <row r="758" spans="2:18">
      <c r="B758" s="110"/>
      <c r="C758" s="110"/>
      <c r="D758" s="110"/>
      <c r="E758" s="110"/>
      <c r="F758" s="111"/>
      <c r="G758" s="111"/>
      <c r="H758" s="111"/>
      <c r="I758" s="111"/>
      <c r="J758" s="111"/>
      <c r="K758" s="111"/>
      <c r="L758" s="111"/>
      <c r="M758" s="111"/>
      <c r="N758" s="111"/>
      <c r="O758" s="111"/>
      <c r="P758" s="111"/>
      <c r="Q758" s="111"/>
      <c r="R758" s="111"/>
    </row>
    <row r="759" spans="2:18">
      <c r="B759" s="110"/>
      <c r="C759" s="110"/>
      <c r="D759" s="110"/>
      <c r="E759" s="110"/>
      <c r="F759" s="111"/>
      <c r="G759" s="111"/>
      <c r="H759" s="111"/>
      <c r="I759" s="111"/>
      <c r="J759" s="111"/>
      <c r="K759" s="111"/>
      <c r="L759" s="111"/>
      <c r="M759" s="111"/>
      <c r="N759" s="111"/>
      <c r="O759" s="111"/>
      <c r="P759" s="111"/>
      <c r="Q759" s="111"/>
      <c r="R759" s="111"/>
    </row>
    <row r="760" spans="2:18">
      <c r="B760" s="110"/>
      <c r="C760" s="110"/>
      <c r="D760" s="110"/>
      <c r="E760" s="110"/>
      <c r="F760" s="111"/>
      <c r="G760" s="111"/>
      <c r="H760" s="111"/>
      <c r="I760" s="111"/>
      <c r="J760" s="111"/>
      <c r="K760" s="111"/>
      <c r="L760" s="111"/>
      <c r="M760" s="111"/>
      <c r="N760" s="111"/>
      <c r="O760" s="111"/>
      <c r="P760" s="111"/>
      <c r="Q760" s="111"/>
      <c r="R760" s="111"/>
    </row>
    <row r="761" spans="2:18">
      <c r="B761" s="110"/>
      <c r="C761" s="110"/>
      <c r="D761" s="110"/>
      <c r="E761" s="110"/>
      <c r="F761" s="111"/>
      <c r="G761" s="111"/>
      <c r="H761" s="111"/>
      <c r="I761" s="111"/>
      <c r="J761" s="111"/>
      <c r="K761" s="111"/>
      <c r="L761" s="111"/>
      <c r="M761" s="111"/>
      <c r="N761" s="111"/>
      <c r="O761" s="111"/>
      <c r="P761" s="111"/>
      <c r="Q761" s="111"/>
      <c r="R761" s="111"/>
    </row>
    <row r="762" spans="2:18">
      <c r="B762" s="110"/>
      <c r="C762" s="110"/>
      <c r="D762" s="110"/>
      <c r="E762" s="110"/>
      <c r="F762" s="111"/>
      <c r="G762" s="111"/>
      <c r="H762" s="111"/>
      <c r="I762" s="111"/>
      <c r="J762" s="111"/>
      <c r="K762" s="111"/>
      <c r="L762" s="111"/>
      <c r="M762" s="111"/>
      <c r="N762" s="111"/>
      <c r="O762" s="111"/>
      <c r="P762" s="111"/>
      <c r="Q762" s="111"/>
      <c r="R762" s="111"/>
    </row>
    <row r="763" spans="2:18">
      <c r="B763" s="110"/>
      <c r="C763" s="110"/>
      <c r="D763" s="110"/>
      <c r="E763" s="110"/>
      <c r="F763" s="111"/>
      <c r="G763" s="111"/>
      <c r="H763" s="111"/>
      <c r="I763" s="111"/>
      <c r="J763" s="111"/>
      <c r="K763" s="111"/>
      <c r="L763" s="111"/>
      <c r="M763" s="111"/>
      <c r="N763" s="111"/>
      <c r="O763" s="111"/>
      <c r="P763" s="111"/>
      <c r="Q763" s="111"/>
      <c r="R763" s="111"/>
    </row>
    <row r="764" spans="2:18">
      <c r="B764" s="110"/>
      <c r="C764" s="110"/>
      <c r="D764" s="110"/>
      <c r="E764" s="110"/>
      <c r="F764" s="111"/>
      <c r="G764" s="111"/>
      <c r="H764" s="111"/>
      <c r="I764" s="111"/>
      <c r="J764" s="111"/>
      <c r="K764" s="111"/>
      <c r="L764" s="111"/>
      <c r="M764" s="111"/>
      <c r="N764" s="111"/>
      <c r="O764" s="111"/>
      <c r="P764" s="111"/>
      <c r="Q764" s="111"/>
      <c r="R764" s="111"/>
    </row>
    <row r="765" spans="2:18">
      <c r="B765" s="110"/>
      <c r="C765" s="110"/>
      <c r="D765" s="110"/>
      <c r="E765" s="110"/>
      <c r="F765" s="111"/>
      <c r="G765" s="111"/>
      <c r="H765" s="111"/>
      <c r="I765" s="111"/>
      <c r="J765" s="111"/>
      <c r="K765" s="111"/>
      <c r="L765" s="111"/>
      <c r="M765" s="111"/>
      <c r="N765" s="111"/>
      <c r="O765" s="111"/>
      <c r="P765" s="111"/>
      <c r="Q765" s="111"/>
      <c r="R765" s="111"/>
    </row>
    <row r="766" spans="2:18">
      <c r="B766" s="110"/>
      <c r="C766" s="110"/>
      <c r="D766" s="110"/>
      <c r="E766" s="110"/>
      <c r="F766" s="111"/>
      <c r="G766" s="111"/>
      <c r="H766" s="111"/>
      <c r="I766" s="111"/>
      <c r="J766" s="111"/>
      <c r="K766" s="111"/>
      <c r="L766" s="111"/>
      <c r="M766" s="111"/>
      <c r="N766" s="111"/>
      <c r="O766" s="111"/>
      <c r="P766" s="111"/>
      <c r="Q766" s="111"/>
      <c r="R766" s="111"/>
    </row>
    <row r="767" spans="2:18">
      <c r="B767" s="110"/>
      <c r="C767" s="110"/>
      <c r="D767" s="110"/>
      <c r="E767" s="110"/>
      <c r="F767" s="111"/>
      <c r="G767" s="111"/>
      <c r="H767" s="111"/>
      <c r="I767" s="111"/>
      <c r="J767" s="111"/>
      <c r="K767" s="111"/>
      <c r="L767" s="111"/>
      <c r="M767" s="111"/>
      <c r="N767" s="111"/>
      <c r="O767" s="111"/>
      <c r="P767" s="111"/>
      <c r="Q767" s="111"/>
      <c r="R767" s="111"/>
    </row>
    <row r="768" spans="2:18">
      <c r="B768" s="110"/>
      <c r="C768" s="110"/>
      <c r="D768" s="110"/>
      <c r="E768" s="110"/>
      <c r="F768" s="111"/>
      <c r="G768" s="111"/>
      <c r="H768" s="111"/>
      <c r="I768" s="111"/>
      <c r="J768" s="111"/>
      <c r="K768" s="111"/>
      <c r="L768" s="111"/>
      <c r="M768" s="111"/>
      <c r="N768" s="111"/>
      <c r="O768" s="111"/>
      <c r="P768" s="111"/>
      <c r="Q768" s="111"/>
      <c r="R768" s="111"/>
    </row>
    <row r="769" spans="2:18">
      <c r="B769" s="110"/>
      <c r="C769" s="110"/>
      <c r="D769" s="110"/>
      <c r="E769" s="110"/>
      <c r="F769" s="111"/>
      <c r="G769" s="111"/>
      <c r="H769" s="111"/>
      <c r="I769" s="111"/>
      <c r="J769" s="111"/>
      <c r="K769" s="111"/>
      <c r="L769" s="111"/>
      <c r="M769" s="111"/>
      <c r="N769" s="111"/>
      <c r="O769" s="111"/>
      <c r="P769" s="111"/>
      <c r="Q769" s="111"/>
      <c r="R769" s="111"/>
    </row>
    <row r="770" spans="2:18">
      <c r="B770" s="110"/>
      <c r="C770" s="110"/>
      <c r="D770" s="110"/>
      <c r="E770" s="110"/>
      <c r="F770" s="111"/>
      <c r="G770" s="111"/>
      <c r="H770" s="111"/>
      <c r="I770" s="111"/>
      <c r="J770" s="111"/>
      <c r="K770" s="111"/>
      <c r="L770" s="111"/>
      <c r="M770" s="111"/>
      <c r="N770" s="111"/>
      <c r="O770" s="111"/>
      <c r="P770" s="111"/>
      <c r="Q770" s="111"/>
      <c r="R770" s="111"/>
    </row>
    <row r="771" spans="2:18">
      <c r="B771" s="110"/>
      <c r="C771" s="110"/>
      <c r="D771" s="110"/>
      <c r="E771" s="110"/>
      <c r="F771" s="111"/>
      <c r="G771" s="111"/>
      <c r="H771" s="111"/>
      <c r="I771" s="111"/>
      <c r="J771" s="111"/>
      <c r="K771" s="111"/>
      <c r="L771" s="111"/>
      <c r="M771" s="111"/>
      <c r="N771" s="111"/>
      <c r="O771" s="111"/>
      <c r="P771" s="111"/>
      <c r="Q771" s="111"/>
      <c r="R771" s="111"/>
    </row>
    <row r="772" spans="2:18">
      <c r="B772" s="110"/>
      <c r="C772" s="110"/>
      <c r="D772" s="110"/>
      <c r="E772" s="110"/>
      <c r="F772" s="111"/>
      <c r="G772" s="111"/>
      <c r="H772" s="111"/>
      <c r="I772" s="111"/>
      <c r="J772" s="111"/>
      <c r="K772" s="111"/>
      <c r="L772" s="111"/>
      <c r="M772" s="111"/>
      <c r="N772" s="111"/>
      <c r="O772" s="111"/>
      <c r="P772" s="111"/>
      <c r="Q772" s="111"/>
      <c r="R772" s="111"/>
    </row>
    <row r="773" spans="2:18">
      <c r="B773" s="110"/>
      <c r="C773" s="110"/>
      <c r="D773" s="110"/>
      <c r="E773" s="110"/>
      <c r="F773" s="111"/>
      <c r="G773" s="111"/>
      <c r="H773" s="111"/>
      <c r="I773" s="111"/>
      <c r="J773" s="111"/>
      <c r="K773" s="111"/>
      <c r="L773" s="111"/>
      <c r="M773" s="111"/>
      <c r="N773" s="111"/>
      <c r="O773" s="111"/>
      <c r="P773" s="111"/>
      <c r="Q773" s="111"/>
      <c r="R773" s="111"/>
    </row>
    <row r="774" spans="2:18">
      <c r="B774" s="110"/>
      <c r="C774" s="110"/>
      <c r="D774" s="110"/>
      <c r="E774" s="110"/>
      <c r="F774" s="111"/>
      <c r="G774" s="111"/>
      <c r="H774" s="111"/>
      <c r="I774" s="111"/>
      <c r="J774" s="111"/>
      <c r="K774" s="111"/>
      <c r="L774" s="111"/>
      <c r="M774" s="111"/>
      <c r="N774" s="111"/>
      <c r="O774" s="111"/>
      <c r="P774" s="111"/>
      <c r="Q774" s="111"/>
      <c r="R774" s="111"/>
    </row>
    <row r="775" spans="2:18">
      <c r="B775" s="110"/>
      <c r="C775" s="110"/>
      <c r="D775" s="110"/>
      <c r="E775" s="110"/>
      <c r="F775" s="111"/>
      <c r="G775" s="111"/>
      <c r="H775" s="111"/>
      <c r="I775" s="111"/>
      <c r="J775" s="111"/>
      <c r="K775" s="111"/>
      <c r="L775" s="111"/>
      <c r="M775" s="111"/>
      <c r="N775" s="111"/>
      <c r="O775" s="111"/>
      <c r="P775" s="111"/>
      <c r="Q775" s="111"/>
      <c r="R775" s="111"/>
    </row>
    <row r="776" spans="2:18">
      <c r="B776" s="110"/>
      <c r="C776" s="110"/>
      <c r="D776" s="110"/>
      <c r="E776" s="110"/>
      <c r="F776" s="111"/>
      <c r="G776" s="111"/>
      <c r="H776" s="111"/>
      <c r="I776" s="111"/>
      <c r="J776" s="111"/>
      <c r="K776" s="111"/>
      <c r="L776" s="111"/>
      <c r="M776" s="111"/>
      <c r="N776" s="111"/>
      <c r="O776" s="111"/>
      <c r="P776" s="111"/>
      <c r="Q776" s="111"/>
      <c r="R776" s="111"/>
    </row>
    <row r="777" spans="2:18">
      <c r="B777" s="110"/>
      <c r="C777" s="110"/>
      <c r="D777" s="110"/>
      <c r="E777" s="110"/>
      <c r="F777" s="111"/>
      <c r="G777" s="111"/>
      <c r="H777" s="111"/>
      <c r="I777" s="111"/>
      <c r="J777" s="111"/>
      <c r="K777" s="111"/>
      <c r="L777" s="111"/>
      <c r="M777" s="111"/>
      <c r="N777" s="111"/>
      <c r="O777" s="111"/>
      <c r="P777" s="111"/>
      <c r="Q777" s="111"/>
      <c r="R777" s="111"/>
    </row>
    <row r="778" spans="2:18">
      <c r="B778" s="110"/>
      <c r="C778" s="110"/>
      <c r="D778" s="110"/>
      <c r="E778" s="110"/>
      <c r="F778" s="111"/>
      <c r="G778" s="111"/>
      <c r="H778" s="111"/>
      <c r="I778" s="111"/>
      <c r="J778" s="111"/>
      <c r="K778" s="111"/>
      <c r="L778" s="111"/>
      <c r="M778" s="111"/>
      <c r="N778" s="111"/>
      <c r="O778" s="111"/>
      <c r="P778" s="111"/>
      <c r="Q778" s="111"/>
      <c r="R778" s="111"/>
    </row>
    <row r="779" spans="2:18">
      <c r="B779" s="110"/>
      <c r="C779" s="110"/>
      <c r="D779" s="110"/>
      <c r="E779" s="110"/>
      <c r="F779" s="111"/>
      <c r="G779" s="111"/>
      <c r="H779" s="111"/>
      <c r="I779" s="111"/>
      <c r="J779" s="111"/>
      <c r="K779" s="111"/>
      <c r="L779" s="111"/>
      <c r="M779" s="111"/>
      <c r="N779" s="111"/>
      <c r="O779" s="111"/>
      <c r="P779" s="111"/>
      <c r="Q779" s="111"/>
      <c r="R779" s="111"/>
    </row>
    <row r="780" spans="2:18">
      <c r="B780" s="110"/>
      <c r="C780" s="110"/>
      <c r="D780" s="110"/>
      <c r="E780" s="110"/>
      <c r="F780" s="111"/>
      <c r="G780" s="111"/>
      <c r="H780" s="111"/>
      <c r="I780" s="111"/>
      <c r="J780" s="111"/>
      <c r="K780" s="111"/>
      <c r="L780" s="111"/>
      <c r="M780" s="111"/>
      <c r="N780" s="111"/>
      <c r="O780" s="111"/>
      <c r="P780" s="111"/>
      <c r="Q780" s="111"/>
      <c r="R780" s="111"/>
    </row>
    <row r="781" spans="2:18">
      <c r="B781" s="110"/>
      <c r="C781" s="110"/>
      <c r="D781" s="110"/>
      <c r="E781" s="110"/>
      <c r="F781" s="111"/>
      <c r="G781" s="111"/>
      <c r="H781" s="111"/>
      <c r="I781" s="111"/>
      <c r="J781" s="111"/>
      <c r="K781" s="111"/>
      <c r="L781" s="111"/>
      <c r="M781" s="111"/>
      <c r="N781" s="111"/>
      <c r="O781" s="111"/>
      <c r="P781" s="111"/>
      <c r="Q781" s="111"/>
      <c r="R781" s="111"/>
    </row>
    <row r="782" spans="2:18">
      <c r="B782" s="110"/>
      <c r="C782" s="110"/>
      <c r="D782" s="110"/>
      <c r="E782" s="110"/>
      <c r="F782" s="111"/>
      <c r="G782" s="111"/>
      <c r="H782" s="111"/>
      <c r="I782" s="111"/>
      <c r="J782" s="111"/>
      <c r="K782" s="111"/>
      <c r="L782" s="111"/>
      <c r="M782" s="111"/>
      <c r="N782" s="111"/>
      <c r="O782" s="111"/>
      <c r="P782" s="111"/>
      <c r="Q782" s="111"/>
      <c r="R782" s="111"/>
    </row>
    <row r="783" spans="2:18">
      <c r="B783" s="110"/>
      <c r="C783" s="110"/>
      <c r="D783" s="110"/>
      <c r="E783" s="110"/>
      <c r="F783" s="111"/>
      <c r="G783" s="111"/>
      <c r="H783" s="111"/>
      <c r="I783" s="111"/>
      <c r="J783" s="111"/>
      <c r="K783" s="111"/>
      <c r="L783" s="111"/>
      <c r="M783" s="111"/>
      <c r="N783" s="111"/>
      <c r="O783" s="111"/>
      <c r="P783" s="111"/>
      <c r="Q783" s="111"/>
      <c r="R783" s="111"/>
    </row>
    <row r="784" spans="2:18">
      <c r="B784" s="110"/>
      <c r="C784" s="110"/>
      <c r="D784" s="110"/>
      <c r="E784" s="110"/>
      <c r="F784" s="111"/>
      <c r="G784" s="111"/>
      <c r="H784" s="111"/>
      <c r="I784" s="111"/>
      <c r="J784" s="111"/>
      <c r="K784" s="111"/>
      <c r="L784" s="111"/>
      <c r="M784" s="111"/>
      <c r="N784" s="111"/>
      <c r="O784" s="111"/>
      <c r="P784" s="111"/>
      <c r="Q784" s="111"/>
      <c r="R784" s="111"/>
    </row>
    <row r="785" spans="2:18">
      <c r="B785" s="110"/>
      <c r="C785" s="110"/>
      <c r="D785" s="110"/>
      <c r="E785" s="110"/>
      <c r="F785" s="111"/>
      <c r="G785" s="111"/>
      <c r="H785" s="111"/>
      <c r="I785" s="111"/>
      <c r="J785" s="111"/>
      <c r="K785" s="111"/>
      <c r="L785" s="111"/>
      <c r="M785" s="111"/>
      <c r="N785" s="111"/>
      <c r="O785" s="111"/>
      <c r="P785" s="111"/>
      <c r="Q785" s="111"/>
      <c r="R785" s="111"/>
    </row>
    <row r="786" spans="2:18">
      <c r="B786" s="110"/>
      <c r="C786" s="110"/>
      <c r="D786" s="110"/>
      <c r="E786" s="110"/>
      <c r="F786" s="111"/>
      <c r="G786" s="111"/>
      <c r="H786" s="111"/>
      <c r="I786" s="111"/>
      <c r="J786" s="111"/>
      <c r="K786" s="111"/>
      <c r="L786" s="111"/>
      <c r="M786" s="111"/>
      <c r="N786" s="111"/>
      <c r="O786" s="111"/>
      <c r="P786" s="111"/>
      <c r="Q786" s="111"/>
      <c r="R786" s="111"/>
    </row>
    <row r="787" spans="2:18">
      <c r="B787" s="110"/>
      <c r="C787" s="110"/>
      <c r="D787" s="110"/>
      <c r="E787" s="110"/>
      <c r="F787" s="111"/>
      <c r="G787" s="111"/>
      <c r="H787" s="111"/>
      <c r="I787" s="111"/>
      <c r="J787" s="111"/>
      <c r="K787" s="111"/>
      <c r="L787" s="111"/>
      <c r="M787" s="111"/>
      <c r="N787" s="111"/>
      <c r="O787" s="111"/>
      <c r="P787" s="111"/>
      <c r="Q787" s="111"/>
      <c r="R787" s="111"/>
    </row>
    <row r="788" spans="2:18">
      <c r="B788" s="110"/>
      <c r="C788" s="110"/>
      <c r="D788" s="110"/>
      <c r="E788" s="110"/>
      <c r="F788" s="111"/>
      <c r="G788" s="111"/>
      <c r="H788" s="111"/>
      <c r="I788" s="111"/>
      <c r="J788" s="111"/>
      <c r="K788" s="111"/>
      <c r="L788" s="111"/>
      <c r="M788" s="111"/>
      <c r="N788" s="111"/>
      <c r="O788" s="111"/>
      <c r="P788" s="111"/>
      <c r="Q788" s="111"/>
      <c r="R788" s="111"/>
    </row>
    <row r="789" spans="2:18">
      <c r="B789" s="110"/>
      <c r="C789" s="110"/>
      <c r="D789" s="110"/>
      <c r="E789" s="110"/>
      <c r="F789" s="111"/>
      <c r="G789" s="111"/>
      <c r="H789" s="111"/>
      <c r="I789" s="111"/>
      <c r="J789" s="111"/>
      <c r="K789" s="111"/>
      <c r="L789" s="111"/>
      <c r="M789" s="111"/>
      <c r="N789" s="111"/>
      <c r="O789" s="111"/>
      <c r="P789" s="111"/>
      <c r="Q789" s="111"/>
      <c r="R789" s="111"/>
    </row>
    <row r="790" spans="2:18">
      <c r="B790" s="110"/>
      <c r="C790" s="110"/>
      <c r="D790" s="110"/>
      <c r="E790" s="110"/>
      <c r="F790" s="111"/>
      <c r="G790" s="111"/>
      <c r="H790" s="111"/>
      <c r="I790" s="111"/>
      <c r="J790" s="111"/>
      <c r="K790" s="111"/>
      <c r="L790" s="111"/>
      <c r="M790" s="111"/>
      <c r="N790" s="111"/>
      <c r="O790" s="111"/>
      <c r="P790" s="111"/>
      <c r="Q790" s="111"/>
      <c r="R790" s="111"/>
    </row>
    <row r="791" spans="2:18">
      <c r="B791" s="110"/>
      <c r="C791" s="110"/>
      <c r="D791" s="110"/>
      <c r="E791" s="110"/>
      <c r="F791" s="111"/>
      <c r="G791" s="111"/>
      <c r="H791" s="111"/>
      <c r="I791" s="111"/>
      <c r="J791" s="111"/>
      <c r="K791" s="111"/>
      <c r="L791" s="111"/>
      <c r="M791" s="111"/>
      <c r="N791" s="111"/>
      <c r="O791" s="111"/>
      <c r="P791" s="111"/>
      <c r="Q791" s="111"/>
      <c r="R791" s="111"/>
    </row>
    <row r="792" spans="2:18">
      <c r="B792" s="110"/>
      <c r="C792" s="110"/>
      <c r="D792" s="110"/>
      <c r="E792" s="110"/>
      <c r="F792" s="111"/>
      <c r="G792" s="111"/>
      <c r="H792" s="111"/>
      <c r="I792" s="111"/>
      <c r="J792" s="111"/>
      <c r="K792" s="111"/>
      <c r="L792" s="111"/>
      <c r="M792" s="111"/>
      <c r="N792" s="111"/>
      <c r="O792" s="111"/>
      <c r="P792" s="111"/>
      <c r="Q792" s="111"/>
      <c r="R792" s="111"/>
    </row>
    <row r="793" spans="2:18">
      <c r="B793" s="110"/>
      <c r="C793" s="110"/>
      <c r="D793" s="110"/>
      <c r="E793" s="110"/>
      <c r="F793" s="111"/>
      <c r="G793" s="111"/>
      <c r="H793" s="111"/>
      <c r="I793" s="111"/>
      <c r="J793" s="111"/>
      <c r="K793" s="111"/>
      <c r="L793" s="111"/>
      <c r="M793" s="111"/>
      <c r="N793" s="111"/>
      <c r="O793" s="111"/>
      <c r="P793" s="111"/>
      <c r="Q793" s="111"/>
      <c r="R793" s="111"/>
    </row>
    <row r="794" spans="2:18">
      <c r="B794" s="110"/>
      <c r="C794" s="110"/>
      <c r="D794" s="110"/>
      <c r="E794" s="110"/>
      <c r="F794" s="111"/>
      <c r="G794" s="111"/>
      <c r="H794" s="111"/>
      <c r="I794" s="111"/>
      <c r="J794" s="111"/>
      <c r="K794" s="111"/>
      <c r="L794" s="111"/>
      <c r="M794" s="111"/>
      <c r="N794" s="111"/>
      <c r="O794" s="111"/>
      <c r="P794" s="111"/>
      <c r="Q794" s="111"/>
      <c r="R794" s="111"/>
    </row>
    <row r="795" spans="2:18">
      <c r="B795" s="110"/>
      <c r="C795" s="110"/>
      <c r="D795" s="110"/>
      <c r="E795" s="110"/>
      <c r="F795" s="111"/>
      <c r="G795" s="111"/>
      <c r="H795" s="111"/>
      <c r="I795" s="111"/>
      <c r="J795" s="111"/>
      <c r="K795" s="111"/>
      <c r="L795" s="111"/>
      <c r="M795" s="111"/>
      <c r="N795" s="111"/>
      <c r="O795" s="111"/>
      <c r="P795" s="111"/>
      <c r="Q795" s="111"/>
      <c r="R795" s="111"/>
    </row>
    <row r="796" spans="2:18">
      <c r="B796" s="110"/>
      <c r="C796" s="110"/>
      <c r="D796" s="110"/>
      <c r="E796" s="110"/>
      <c r="F796" s="111"/>
      <c r="G796" s="111"/>
      <c r="H796" s="111"/>
      <c r="I796" s="111"/>
      <c r="J796" s="111"/>
      <c r="K796" s="111"/>
      <c r="L796" s="111"/>
      <c r="M796" s="111"/>
      <c r="N796" s="111"/>
      <c r="O796" s="111"/>
      <c r="P796" s="111"/>
      <c r="Q796" s="111"/>
      <c r="R796" s="111"/>
    </row>
    <row r="797" spans="2:18">
      <c r="B797" s="110"/>
      <c r="C797" s="110"/>
      <c r="D797" s="110"/>
      <c r="E797" s="110"/>
      <c r="F797" s="111"/>
      <c r="G797" s="111"/>
      <c r="H797" s="111"/>
      <c r="I797" s="111"/>
      <c r="J797" s="111"/>
      <c r="K797" s="111"/>
      <c r="L797" s="111"/>
      <c r="M797" s="111"/>
      <c r="N797" s="111"/>
      <c r="O797" s="111"/>
      <c r="P797" s="111"/>
      <c r="Q797" s="111"/>
      <c r="R797" s="111"/>
    </row>
    <row r="798" spans="2:18">
      <c r="B798" s="110"/>
      <c r="C798" s="110"/>
      <c r="D798" s="110"/>
      <c r="E798" s="110"/>
      <c r="F798" s="111"/>
      <c r="G798" s="111"/>
      <c r="H798" s="111"/>
      <c r="I798" s="111"/>
      <c r="J798" s="111"/>
      <c r="K798" s="111"/>
      <c r="L798" s="111"/>
      <c r="M798" s="111"/>
      <c r="N798" s="111"/>
      <c r="O798" s="111"/>
      <c r="P798" s="111"/>
      <c r="Q798" s="111"/>
      <c r="R798" s="111"/>
    </row>
    <row r="799" spans="2:18">
      <c r="B799" s="110"/>
      <c r="C799" s="110"/>
      <c r="D799" s="110"/>
      <c r="E799" s="110"/>
      <c r="F799" s="111"/>
      <c r="G799" s="111"/>
      <c r="H799" s="111"/>
      <c r="I799" s="111"/>
      <c r="J799" s="111"/>
      <c r="K799" s="111"/>
      <c r="L799" s="111"/>
      <c r="M799" s="111"/>
      <c r="N799" s="111"/>
      <c r="O799" s="111"/>
      <c r="P799" s="111"/>
      <c r="Q799" s="111"/>
      <c r="R799" s="111"/>
    </row>
    <row r="800" spans="2:18">
      <c r="B800" s="110"/>
      <c r="C800" s="110"/>
      <c r="D800" s="110"/>
      <c r="E800" s="110"/>
      <c r="F800" s="111"/>
      <c r="G800" s="111"/>
      <c r="H800" s="111"/>
      <c r="I800" s="111"/>
      <c r="J800" s="111"/>
      <c r="K800" s="111"/>
      <c r="L800" s="111"/>
      <c r="M800" s="111"/>
      <c r="N800" s="111"/>
      <c r="O800" s="111"/>
      <c r="P800" s="111"/>
      <c r="Q800" s="111"/>
      <c r="R800" s="111"/>
    </row>
    <row r="801" spans="2:18">
      <c r="B801" s="110"/>
      <c r="C801" s="110"/>
      <c r="D801" s="110"/>
      <c r="E801" s="110"/>
      <c r="F801" s="111"/>
      <c r="G801" s="111"/>
      <c r="H801" s="111"/>
      <c r="I801" s="111"/>
      <c r="J801" s="111"/>
      <c r="K801" s="111"/>
      <c r="L801" s="111"/>
      <c r="M801" s="111"/>
      <c r="N801" s="111"/>
      <c r="O801" s="111"/>
      <c r="P801" s="111"/>
      <c r="Q801" s="111"/>
      <c r="R801" s="111"/>
    </row>
    <row r="802" spans="2:18">
      <c r="B802" s="110"/>
      <c r="C802" s="110"/>
      <c r="D802" s="110"/>
      <c r="E802" s="110"/>
      <c r="F802" s="111"/>
      <c r="G802" s="111"/>
      <c r="H802" s="111"/>
      <c r="I802" s="111"/>
      <c r="J802" s="111"/>
      <c r="K802" s="111"/>
      <c r="L802" s="111"/>
      <c r="M802" s="111"/>
      <c r="N802" s="111"/>
      <c r="O802" s="111"/>
      <c r="P802" s="111"/>
      <c r="Q802" s="111"/>
      <c r="R802" s="111"/>
    </row>
    <row r="803" spans="2:18">
      <c r="B803" s="110"/>
      <c r="C803" s="110"/>
      <c r="D803" s="110"/>
      <c r="E803" s="110"/>
      <c r="F803" s="111"/>
      <c r="G803" s="111"/>
      <c r="H803" s="111"/>
      <c r="I803" s="111"/>
      <c r="J803" s="111"/>
      <c r="K803" s="111"/>
      <c r="L803" s="111"/>
      <c r="M803" s="111"/>
      <c r="N803" s="111"/>
      <c r="O803" s="111"/>
      <c r="P803" s="111"/>
      <c r="Q803" s="111"/>
      <c r="R803" s="111"/>
    </row>
    <row r="804" spans="2:18">
      <c r="B804" s="110"/>
      <c r="C804" s="110"/>
      <c r="D804" s="110"/>
      <c r="E804" s="110"/>
      <c r="F804" s="111"/>
      <c r="G804" s="111"/>
      <c r="H804" s="111"/>
      <c r="I804" s="111"/>
      <c r="J804" s="111"/>
      <c r="K804" s="111"/>
      <c r="L804" s="111"/>
      <c r="M804" s="111"/>
      <c r="N804" s="111"/>
      <c r="O804" s="111"/>
      <c r="P804" s="111"/>
      <c r="Q804" s="111"/>
      <c r="R804" s="111"/>
    </row>
    <row r="805" spans="2:18">
      <c r="B805" s="110"/>
      <c r="C805" s="110"/>
      <c r="D805" s="110"/>
      <c r="E805" s="110"/>
      <c r="F805" s="111"/>
      <c r="G805" s="111"/>
      <c r="H805" s="111"/>
      <c r="I805" s="111"/>
      <c r="J805" s="111"/>
      <c r="K805" s="111"/>
      <c r="L805" s="111"/>
      <c r="M805" s="111"/>
      <c r="N805" s="111"/>
      <c r="O805" s="111"/>
      <c r="P805" s="111"/>
      <c r="Q805" s="111"/>
      <c r="R805" s="111"/>
    </row>
    <row r="806" spans="2:18">
      <c r="B806" s="110"/>
      <c r="C806" s="110"/>
      <c r="D806" s="110"/>
      <c r="E806" s="110"/>
      <c r="F806" s="111"/>
      <c r="G806" s="111"/>
      <c r="H806" s="111"/>
      <c r="I806" s="111"/>
      <c r="J806" s="111"/>
      <c r="K806" s="111"/>
      <c r="L806" s="111"/>
      <c r="M806" s="111"/>
      <c r="N806" s="111"/>
      <c r="O806" s="111"/>
      <c r="P806" s="111"/>
      <c r="Q806" s="111"/>
      <c r="R806" s="111"/>
    </row>
    <row r="807" spans="2:18">
      <c r="B807" s="110"/>
      <c r="C807" s="110"/>
      <c r="D807" s="110"/>
      <c r="E807" s="110"/>
      <c r="F807" s="111"/>
      <c r="G807" s="111"/>
      <c r="H807" s="111"/>
      <c r="I807" s="111"/>
      <c r="J807" s="111"/>
      <c r="K807" s="111"/>
      <c r="L807" s="111"/>
      <c r="M807" s="111"/>
      <c r="N807" s="111"/>
      <c r="O807" s="111"/>
      <c r="P807" s="111"/>
      <c r="Q807" s="111"/>
      <c r="R807" s="111"/>
    </row>
    <row r="808" spans="2:18">
      <c r="B808" s="110"/>
      <c r="C808" s="110"/>
      <c r="D808" s="110"/>
      <c r="E808" s="110"/>
      <c r="F808" s="111"/>
      <c r="G808" s="111"/>
      <c r="H808" s="111"/>
      <c r="I808" s="111"/>
      <c r="J808" s="111"/>
      <c r="K808" s="111"/>
      <c r="L808" s="111"/>
      <c r="M808" s="111"/>
      <c r="N808" s="111"/>
      <c r="O808" s="111"/>
      <c r="P808" s="111"/>
      <c r="Q808" s="111"/>
      <c r="R808" s="111"/>
    </row>
    <row r="809" spans="2:18">
      <c r="B809" s="110"/>
      <c r="C809" s="110"/>
      <c r="D809" s="110"/>
      <c r="E809" s="110"/>
      <c r="F809" s="111"/>
      <c r="G809" s="111"/>
      <c r="H809" s="111"/>
      <c r="I809" s="111"/>
      <c r="J809" s="111"/>
      <c r="K809" s="111"/>
      <c r="L809" s="111"/>
      <c r="M809" s="111"/>
      <c r="N809" s="111"/>
      <c r="O809" s="111"/>
      <c r="P809" s="111"/>
      <c r="Q809" s="111"/>
      <c r="R809" s="111"/>
    </row>
    <row r="810" spans="2:18">
      <c r="B810" s="110"/>
      <c r="C810" s="110"/>
      <c r="D810" s="110"/>
      <c r="E810" s="110"/>
      <c r="F810" s="111"/>
      <c r="G810" s="111"/>
      <c r="H810" s="111"/>
      <c r="I810" s="111"/>
      <c r="J810" s="111"/>
      <c r="K810" s="111"/>
      <c r="L810" s="111"/>
      <c r="M810" s="111"/>
      <c r="N810" s="111"/>
      <c r="O810" s="111"/>
      <c r="P810" s="111"/>
      <c r="Q810" s="111"/>
      <c r="R810" s="111"/>
    </row>
    <row r="811" spans="2:18">
      <c r="B811" s="110"/>
      <c r="C811" s="110"/>
      <c r="D811" s="110"/>
      <c r="E811" s="110"/>
      <c r="F811" s="111"/>
      <c r="G811" s="111"/>
      <c r="H811" s="111"/>
      <c r="I811" s="111"/>
      <c r="J811" s="111"/>
      <c r="K811" s="111"/>
      <c r="L811" s="111"/>
      <c r="M811" s="111"/>
      <c r="N811" s="111"/>
      <c r="O811" s="111"/>
      <c r="P811" s="111"/>
      <c r="Q811" s="111"/>
      <c r="R811" s="111"/>
    </row>
    <row r="812" spans="2:18">
      <c r="B812" s="110"/>
      <c r="C812" s="110"/>
      <c r="D812" s="110"/>
      <c r="E812" s="110"/>
      <c r="F812" s="111"/>
      <c r="G812" s="111"/>
      <c r="H812" s="111"/>
      <c r="I812" s="111"/>
      <c r="J812" s="111"/>
      <c r="K812" s="111"/>
      <c r="L812" s="111"/>
      <c r="M812" s="111"/>
      <c r="N812" s="111"/>
      <c r="O812" s="111"/>
      <c r="P812" s="111"/>
      <c r="Q812" s="111"/>
      <c r="R812" s="111"/>
    </row>
    <row r="813" spans="2:18">
      <c r="B813" s="110"/>
      <c r="C813" s="110"/>
      <c r="D813" s="110"/>
      <c r="E813" s="110"/>
      <c r="F813" s="111"/>
      <c r="G813" s="111"/>
      <c r="H813" s="111"/>
      <c r="I813" s="111"/>
      <c r="J813" s="111"/>
      <c r="K813" s="111"/>
      <c r="L813" s="111"/>
      <c r="M813" s="111"/>
      <c r="N813" s="111"/>
      <c r="O813" s="111"/>
      <c r="P813" s="111"/>
      <c r="Q813" s="111"/>
      <c r="R813" s="111"/>
    </row>
    <row r="814" spans="2:18">
      <c r="B814" s="110"/>
      <c r="C814" s="110"/>
      <c r="D814" s="110"/>
      <c r="E814" s="110"/>
      <c r="F814" s="111"/>
      <c r="G814" s="111"/>
      <c r="H814" s="111"/>
      <c r="I814" s="111"/>
      <c r="J814" s="111"/>
      <c r="K814" s="111"/>
      <c r="L814" s="111"/>
      <c r="M814" s="111"/>
      <c r="N814" s="111"/>
      <c r="O814" s="111"/>
      <c r="P814" s="111"/>
      <c r="Q814" s="111"/>
      <c r="R814" s="111"/>
    </row>
    <row r="815" spans="2:18">
      <c r="B815" s="110"/>
      <c r="C815" s="110"/>
      <c r="D815" s="110"/>
      <c r="E815" s="110"/>
      <c r="F815" s="111"/>
      <c r="G815" s="111"/>
      <c r="H815" s="111"/>
      <c r="I815" s="111"/>
      <c r="J815" s="111"/>
      <c r="K815" s="111"/>
      <c r="L815" s="111"/>
      <c r="M815" s="111"/>
      <c r="N815" s="111"/>
      <c r="O815" s="111"/>
      <c r="P815" s="111"/>
      <c r="Q815" s="111"/>
      <c r="R815" s="111"/>
    </row>
    <row r="816" spans="2:18">
      <c r="B816" s="110"/>
      <c r="C816" s="110"/>
      <c r="D816" s="110"/>
      <c r="E816" s="110"/>
      <c r="F816" s="111"/>
      <c r="G816" s="111"/>
      <c r="H816" s="111"/>
      <c r="I816" s="111"/>
      <c r="J816" s="111"/>
      <c r="K816" s="111"/>
      <c r="L816" s="111"/>
      <c r="M816" s="111"/>
      <c r="N816" s="111"/>
      <c r="O816" s="111"/>
      <c r="P816" s="111"/>
      <c r="Q816" s="111"/>
      <c r="R816" s="111"/>
    </row>
    <row r="817" spans="2:18">
      <c r="B817" s="110"/>
      <c r="C817" s="110"/>
      <c r="D817" s="110"/>
      <c r="E817" s="110"/>
      <c r="F817" s="111"/>
      <c r="G817" s="111"/>
      <c r="H817" s="111"/>
      <c r="I817" s="111"/>
      <c r="J817" s="111"/>
      <c r="K817" s="111"/>
      <c r="L817" s="111"/>
      <c r="M817" s="111"/>
      <c r="N817" s="111"/>
      <c r="O817" s="111"/>
      <c r="P817" s="111"/>
      <c r="Q817" s="111"/>
      <c r="R817" s="111"/>
    </row>
    <row r="818" spans="2:18">
      <c r="B818" s="110"/>
      <c r="C818" s="110"/>
      <c r="D818" s="110"/>
      <c r="E818" s="110"/>
      <c r="F818" s="111"/>
      <c r="G818" s="111"/>
      <c r="H818" s="111"/>
      <c r="I818" s="111"/>
      <c r="J818" s="111"/>
      <c r="K818" s="111"/>
      <c r="L818" s="111"/>
      <c r="M818" s="111"/>
      <c r="N818" s="111"/>
      <c r="O818" s="111"/>
      <c r="P818" s="111"/>
      <c r="Q818" s="111"/>
      <c r="R818" s="111"/>
    </row>
    <row r="819" spans="2:18">
      <c r="B819" s="110"/>
      <c r="C819" s="110"/>
      <c r="D819" s="110"/>
      <c r="E819" s="110"/>
      <c r="F819" s="111"/>
      <c r="G819" s="111"/>
      <c r="H819" s="111"/>
      <c r="I819" s="111"/>
      <c r="J819" s="111"/>
      <c r="K819" s="111"/>
      <c r="L819" s="111"/>
      <c r="M819" s="111"/>
      <c r="N819" s="111"/>
      <c r="O819" s="111"/>
      <c r="P819" s="111"/>
      <c r="Q819" s="111"/>
      <c r="R819" s="111"/>
    </row>
    <row r="820" spans="2:18">
      <c r="B820" s="110"/>
      <c r="C820" s="110"/>
      <c r="D820" s="110"/>
      <c r="E820" s="110"/>
      <c r="F820" s="111"/>
      <c r="G820" s="111"/>
      <c r="H820" s="111"/>
      <c r="I820" s="111"/>
      <c r="J820" s="111"/>
      <c r="K820" s="111"/>
      <c r="L820" s="111"/>
      <c r="M820" s="111"/>
      <c r="N820" s="111"/>
      <c r="O820" s="111"/>
      <c r="P820" s="111"/>
      <c r="Q820" s="111"/>
      <c r="R820" s="111"/>
    </row>
    <row r="821" spans="2:18">
      <c r="B821" s="110"/>
      <c r="C821" s="110"/>
      <c r="D821" s="110"/>
      <c r="E821" s="110"/>
      <c r="F821" s="111"/>
      <c r="G821" s="111"/>
      <c r="H821" s="111"/>
      <c r="I821" s="111"/>
      <c r="J821" s="111"/>
      <c r="K821" s="111"/>
      <c r="L821" s="111"/>
      <c r="M821" s="111"/>
      <c r="N821" s="111"/>
      <c r="O821" s="111"/>
      <c r="P821" s="111"/>
      <c r="Q821" s="111"/>
      <c r="R821" s="111"/>
    </row>
    <row r="822" spans="2:18">
      <c r="B822" s="110"/>
      <c r="C822" s="110"/>
      <c r="D822" s="110"/>
      <c r="E822" s="110"/>
      <c r="F822" s="111"/>
      <c r="G822" s="111"/>
      <c r="H822" s="111"/>
      <c r="I822" s="111"/>
      <c r="J822" s="111"/>
      <c r="K822" s="111"/>
      <c r="L822" s="111"/>
      <c r="M822" s="111"/>
      <c r="N822" s="111"/>
      <c r="O822" s="111"/>
      <c r="P822" s="111"/>
      <c r="Q822" s="111"/>
      <c r="R822" s="111"/>
    </row>
    <row r="823" spans="2:18">
      <c r="B823" s="110"/>
      <c r="C823" s="110"/>
      <c r="D823" s="110"/>
      <c r="E823" s="110"/>
      <c r="F823" s="111"/>
      <c r="G823" s="111"/>
      <c r="H823" s="111"/>
      <c r="I823" s="111"/>
      <c r="J823" s="111"/>
      <c r="K823" s="111"/>
      <c r="L823" s="111"/>
      <c r="M823" s="111"/>
      <c r="N823" s="111"/>
      <c r="O823" s="111"/>
      <c r="P823" s="111"/>
      <c r="Q823" s="111"/>
      <c r="R823" s="111"/>
    </row>
    <row r="824" spans="2:18">
      <c r="B824" s="110"/>
      <c r="C824" s="110"/>
      <c r="D824" s="110"/>
      <c r="E824" s="110"/>
      <c r="F824" s="111"/>
      <c r="G824" s="111"/>
      <c r="H824" s="111"/>
      <c r="I824" s="111"/>
      <c r="J824" s="111"/>
      <c r="K824" s="111"/>
      <c r="L824" s="111"/>
      <c r="M824" s="111"/>
      <c r="N824" s="111"/>
      <c r="O824" s="111"/>
      <c r="P824" s="111"/>
      <c r="Q824" s="111"/>
      <c r="R824" s="111"/>
    </row>
    <row r="825" spans="2:18">
      <c r="B825" s="110"/>
      <c r="C825" s="110"/>
      <c r="D825" s="110"/>
      <c r="E825" s="110"/>
      <c r="F825" s="111"/>
      <c r="G825" s="111"/>
      <c r="H825" s="111"/>
      <c r="I825" s="111"/>
      <c r="J825" s="111"/>
      <c r="K825" s="111"/>
      <c r="L825" s="111"/>
      <c r="M825" s="111"/>
      <c r="N825" s="111"/>
      <c r="O825" s="111"/>
      <c r="P825" s="111"/>
      <c r="Q825" s="111"/>
      <c r="R825" s="111"/>
    </row>
    <row r="826" spans="2:18">
      <c r="B826" s="110"/>
      <c r="C826" s="110"/>
      <c r="D826" s="110"/>
      <c r="E826" s="110"/>
      <c r="F826" s="111"/>
      <c r="G826" s="111"/>
      <c r="H826" s="111"/>
      <c r="I826" s="111"/>
      <c r="J826" s="111"/>
      <c r="K826" s="111"/>
      <c r="L826" s="111"/>
      <c r="M826" s="111"/>
      <c r="N826" s="111"/>
      <c r="O826" s="111"/>
      <c r="P826" s="111"/>
      <c r="Q826" s="111"/>
      <c r="R826" s="111"/>
    </row>
    <row r="827" spans="2:18">
      <c r="B827" s="110"/>
      <c r="C827" s="110"/>
      <c r="D827" s="110"/>
      <c r="E827" s="110"/>
      <c r="F827" s="111"/>
      <c r="G827" s="111"/>
      <c r="H827" s="111"/>
      <c r="I827" s="111"/>
      <c r="J827" s="111"/>
      <c r="K827" s="111"/>
      <c r="L827" s="111"/>
      <c r="M827" s="111"/>
      <c r="N827" s="111"/>
      <c r="O827" s="111"/>
      <c r="P827" s="111"/>
      <c r="Q827" s="111"/>
      <c r="R827" s="111"/>
    </row>
    <row r="828" spans="2:18">
      <c r="B828" s="110"/>
      <c r="C828" s="110"/>
      <c r="D828" s="110"/>
      <c r="E828" s="110"/>
      <c r="F828" s="111"/>
      <c r="G828" s="111"/>
      <c r="H828" s="111"/>
      <c r="I828" s="111"/>
      <c r="J828" s="111"/>
      <c r="K828" s="111"/>
      <c r="L828" s="111"/>
      <c r="M828" s="111"/>
      <c r="N828" s="111"/>
      <c r="O828" s="111"/>
      <c r="P828" s="111"/>
      <c r="Q828" s="111"/>
      <c r="R828" s="111"/>
    </row>
    <row r="829" spans="2:18">
      <c r="B829" s="110"/>
      <c r="C829" s="110"/>
      <c r="D829" s="110"/>
      <c r="E829" s="110"/>
      <c r="F829" s="111"/>
      <c r="G829" s="111"/>
      <c r="H829" s="111"/>
      <c r="I829" s="111"/>
      <c r="J829" s="111"/>
      <c r="K829" s="111"/>
      <c r="L829" s="111"/>
      <c r="M829" s="111"/>
      <c r="N829" s="111"/>
      <c r="O829" s="111"/>
      <c r="P829" s="111"/>
      <c r="Q829" s="111"/>
      <c r="R829" s="111"/>
    </row>
    <row r="830" spans="2:18">
      <c r="B830" s="110"/>
      <c r="C830" s="110"/>
      <c r="D830" s="110"/>
      <c r="E830" s="110"/>
      <c r="F830" s="111"/>
      <c r="G830" s="111"/>
      <c r="H830" s="111"/>
      <c r="I830" s="111"/>
      <c r="J830" s="111"/>
      <c r="K830" s="111"/>
      <c r="L830" s="111"/>
      <c r="M830" s="111"/>
      <c r="N830" s="111"/>
      <c r="O830" s="111"/>
      <c r="P830" s="111"/>
      <c r="Q830" s="111"/>
      <c r="R830" s="111"/>
    </row>
    <row r="831" spans="2:18">
      <c r="B831" s="110"/>
      <c r="C831" s="110"/>
      <c r="D831" s="110"/>
      <c r="E831" s="110"/>
      <c r="F831" s="111"/>
      <c r="G831" s="111"/>
      <c r="H831" s="111"/>
      <c r="I831" s="111"/>
      <c r="J831" s="111"/>
      <c r="K831" s="111"/>
      <c r="L831" s="111"/>
      <c r="M831" s="111"/>
      <c r="N831" s="111"/>
      <c r="O831" s="111"/>
      <c r="P831" s="111"/>
      <c r="Q831" s="111"/>
      <c r="R831" s="111"/>
    </row>
    <row r="832" spans="2:18">
      <c r="B832" s="110"/>
      <c r="C832" s="110"/>
      <c r="D832" s="110"/>
      <c r="E832" s="110"/>
      <c r="F832" s="111"/>
      <c r="G832" s="111"/>
      <c r="H832" s="111"/>
      <c r="I832" s="111"/>
      <c r="J832" s="111"/>
      <c r="K832" s="111"/>
      <c r="L832" s="111"/>
      <c r="M832" s="111"/>
      <c r="N832" s="111"/>
      <c r="O832" s="111"/>
      <c r="P832" s="111"/>
      <c r="Q832" s="111"/>
      <c r="R832" s="111"/>
    </row>
    <row r="833" spans="2:18">
      <c r="B833" s="110"/>
      <c r="C833" s="110"/>
      <c r="D833" s="110"/>
      <c r="E833" s="110"/>
      <c r="F833" s="111"/>
      <c r="G833" s="111"/>
      <c r="H833" s="111"/>
      <c r="I833" s="111"/>
      <c r="J833" s="111"/>
      <c r="K833" s="111"/>
      <c r="L833" s="111"/>
      <c r="M833" s="111"/>
      <c r="N833" s="111"/>
      <c r="O833" s="111"/>
      <c r="P833" s="111"/>
      <c r="Q833" s="111"/>
      <c r="R833" s="111"/>
    </row>
    <row r="834" spans="2:18">
      <c r="B834" s="110"/>
      <c r="C834" s="110"/>
      <c r="D834" s="110"/>
      <c r="E834" s="110"/>
      <c r="F834" s="111"/>
      <c r="G834" s="111"/>
      <c r="H834" s="111"/>
      <c r="I834" s="111"/>
      <c r="J834" s="111"/>
      <c r="K834" s="111"/>
      <c r="L834" s="111"/>
      <c r="M834" s="111"/>
      <c r="N834" s="111"/>
      <c r="O834" s="111"/>
      <c r="P834" s="111"/>
      <c r="Q834" s="111"/>
      <c r="R834" s="111"/>
    </row>
    <row r="835" spans="2:18">
      <c r="B835" s="110"/>
      <c r="C835" s="110"/>
      <c r="D835" s="110"/>
      <c r="E835" s="110"/>
      <c r="F835" s="111"/>
      <c r="G835" s="111"/>
      <c r="H835" s="111"/>
      <c r="I835" s="111"/>
      <c r="J835" s="111"/>
      <c r="K835" s="111"/>
      <c r="L835" s="111"/>
      <c r="M835" s="111"/>
      <c r="N835" s="111"/>
      <c r="O835" s="111"/>
      <c r="P835" s="111"/>
      <c r="Q835" s="111"/>
      <c r="R835" s="111"/>
    </row>
    <row r="836" spans="2:18">
      <c r="B836" s="110"/>
      <c r="C836" s="110"/>
      <c r="D836" s="110"/>
      <c r="E836" s="110"/>
      <c r="F836" s="111"/>
      <c r="G836" s="111"/>
      <c r="H836" s="111"/>
      <c r="I836" s="111"/>
      <c r="J836" s="111"/>
      <c r="K836" s="111"/>
      <c r="L836" s="111"/>
      <c r="M836" s="111"/>
      <c r="N836" s="111"/>
      <c r="O836" s="111"/>
      <c r="P836" s="111"/>
      <c r="Q836" s="111"/>
      <c r="R836" s="111"/>
    </row>
    <row r="837" spans="2:18">
      <c r="B837" s="110"/>
      <c r="C837" s="110"/>
      <c r="D837" s="110"/>
      <c r="E837" s="110"/>
      <c r="F837" s="111"/>
      <c r="G837" s="111"/>
      <c r="H837" s="111"/>
      <c r="I837" s="111"/>
      <c r="J837" s="111"/>
      <c r="K837" s="111"/>
      <c r="L837" s="111"/>
      <c r="M837" s="111"/>
      <c r="N837" s="111"/>
      <c r="O837" s="111"/>
      <c r="P837" s="111"/>
      <c r="Q837" s="111"/>
      <c r="R837" s="111"/>
    </row>
    <row r="838" spans="2:18">
      <c r="B838" s="110"/>
      <c r="C838" s="110"/>
      <c r="D838" s="110"/>
      <c r="E838" s="110"/>
      <c r="F838" s="111"/>
      <c r="G838" s="111"/>
      <c r="H838" s="111"/>
      <c r="I838" s="111"/>
      <c r="J838" s="111"/>
      <c r="K838" s="111"/>
      <c r="L838" s="111"/>
      <c r="M838" s="111"/>
      <c r="N838" s="111"/>
      <c r="O838" s="111"/>
      <c r="P838" s="111"/>
      <c r="Q838" s="111"/>
      <c r="R838" s="111"/>
    </row>
    <row r="839" spans="2:18">
      <c r="B839" s="110"/>
      <c r="C839" s="110"/>
      <c r="D839" s="110"/>
      <c r="E839" s="110"/>
      <c r="F839" s="111"/>
      <c r="G839" s="111"/>
      <c r="H839" s="111"/>
      <c r="I839" s="111"/>
      <c r="J839" s="111"/>
      <c r="K839" s="111"/>
      <c r="L839" s="111"/>
      <c r="M839" s="111"/>
      <c r="N839" s="111"/>
      <c r="O839" s="111"/>
      <c r="P839" s="111"/>
      <c r="Q839" s="111"/>
      <c r="R839" s="111"/>
    </row>
    <row r="840" spans="2:18">
      <c r="B840" s="110"/>
      <c r="C840" s="110"/>
      <c r="D840" s="110"/>
      <c r="E840" s="110"/>
      <c r="F840" s="111"/>
      <c r="G840" s="111"/>
      <c r="H840" s="111"/>
      <c r="I840" s="111"/>
      <c r="J840" s="111"/>
      <c r="K840" s="111"/>
      <c r="L840" s="111"/>
      <c r="M840" s="111"/>
      <c r="N840" s="111"/>
      <c r="O840" s="111"/>
      <c r="P840" s="111"/>
      <c r="Q840" s="111"/>
      <c r="R840" s="111"/>
    </row>
    <row r="841" spans="2:18">
      <c r="B841" s="110"/>
      <c r="C841" s="110"/>
      <c r="D841" s="110"/>
      <c r="E841" s="110"/>
      <c r="F841" s="111"/>
      <c r="G841" s="111"/>
      <c r="H841" s="111"/>
      <c r="I841" s="111"/>
      <c r="J841" s="111"/>
      <c r="K841" s="111"/>
      <c r="L841" s="111"/>
      <c r="M841" s="111"/>
      <c r="N841" s="111"/>
      <c r="O841" s="111"/>
      <c r="P841" s="111"/>
      <c r="Q841" s="111"/>
      <c r="R841" s="111"/>
    </row>
    <row r="842" spans="2:18">
      <c r="B842" s="110"/>
      <c r="C842" s="110"/>
      <c r="D842" s="110"/>
      <c r="E842" s="110"/>
      <c r="F842" s="111"/>
      <c r="G842" s="111"/>
      <c r="H842" s="111"/>
      <c r="I842" s="111"/>
      <c r="J842" s="111"/>
      <c r="K842" s="111"/>
      <c r="L842" s="111"/>
      <c r="M842" s="111"/>
      <c r="N842" s="111"/>
      <c r="O842" s="111"/>
      <c r="P842" s="111"/>
      <c r="Q842" s="111"/>
      <c r="R842" s="111"/>
    </row>
    <row r="843" spans="2:18">
      <c r="B843" s="110"/>
      <c r="C843" s="110"/>
      <c r="D843" s="110"/>
      <c r="E843" s="110"/>
      <c r="F843" s="111"/>
      <c r="G843" s="111"/>
      <c r="H843" s="111"/>
      <c r="I843" s="111"/>
      <c r="J843" s="111"/>
      <c r="K843" s="111"/>
      <c r="L843" s="111"/>
      <c r="M843" s="111"/>
      <c r="N843" s="111"/>
      <c r="O843" s="111"/>
      <c r="P843" s="111"/>
      <c r="Q843" s="111"/>
      <c r="R843" s="111"/>
    </row>
    <row r="844" spans="2:18">
      <c r="B844" s="110"/>
      <c r="C844" s="110"/>
      <c r="D844" s="110"/>
      <c r="E844" s="110"/>
      <c r="F844" s="111"/>
      <c r="G844" s="111"/>
      <c r="H844" s="111"/>
      <c r="I844" s="111"/>
      <c r="J844" s="111"/>
      <c r="K844" s="111"/>
      <c r="L844" s="111"/>
      <c r="M844" s="111"/>
      <c r="N844" s="111"/>
      <c r="O844" s="111"/>
      <c r="P844" s="111"/>
      <c r="Q844" s="111"/>
      <c r="R844" s="111"/>
    </row>
    <row r="845" spans="2:18">
      <c r="B845" s="110"/>
      <c r="C845" s="110"/>
      <c r="D845" s="110"/>
      <c r="E845" s="110"/>
      <c r="F845" s="111"/>
      <c r="G845" s="111"/>
      <c r="H845" s="111"/>
      <c r="I845" s="111"/>
      <c r="J845" s="111"/>
      <c r="K845" s="111"/>
      <c r="L845" s="111"/>
      <c r="M845" s="111"/>
      <c r="N845" s="111"/>
      <c r="O845" s="111"/>
      <c r="P845" s="111"/>
      <c r="Q845" s="111"/>
      <c r="R845" s="111"/>
    </row>
    <row r="846" spans="2:18">
      <c r="B846" s="110"/>
      <c r="C846" s="110"/>
      <c r="D846" s="110"/>
      <c r="E846" s="110"/>
      <c r="F846" s="111"/>
      <c r="G846" s="111"/>
      <c r="H846" s="111"/>
      <c r="I846" s="111"/>
      <c r="J846" s="111"/>
      <c r="K846" s="111"/>
      <c r="L846" s="111"/>
      <c r="M846" s="111"/>
      <c r="N846" s="111"/>
      <c r="O846" s="111"/>
      <c r="P846" s="111"/>
      <c r="Q846" s="111"/>
      <c r="R846" s="111"/>
    </row>
    <row r="847" spans="2:18">
      <c r="B847" s="110"/>
      <c r="C847" s="110"/>
      <c r="D847" s="110"/>
      <c r="E847" s="110"/>
      <c r="F847" s="111"/>
      <c r="G847" s="111"/>
      <c r="H847" s="111"/>
      <c r="I847" s="111"/>
      <c r="J847" s="111"/>
      <c r="K847" s="111"/>
      <c r="L847" s="111"/>
      <c r="M847" s="111"/>
      <c r="N847" s="111"/>
      <c r="O847" s="111"/>
      <c r="P847" s="111"/>
      <c r="Q847" s="111"/>
      <c r="R847" s="111"/>
    </row>
    <row r="848" spans="2:18">
      <c r="B848" s="110"/>
      <c r="C848" s="110"/>
      <c r="D848" s="110"/>
      <c r="E848" s="110"/>
      <c r="F848" s="111"/>
      <c r="G848" s="111"/>
      <c r="H848" s="111"/>
      <c r="I848" s="111"/>
      <c r="J848" s="111"/>
      <c r="K848" s="111"/>
      <c r="L848" s="111"/>
      <c r="M848" s="111"/>
      <c r="N848" s="111"/>
      <c r="O848" s="111"/>
      <c r="P848" s="111"/>
      <c r="Q848" s="111"/>
      <c r="R848" s="111"/>
    </row>
    <row r="849" spans="2:18">
      <c r="B849" s="110"/>
      <c r="C849" s="110"/>
      <c r="D849" s="110"/>
      <c r="E849" s="110"/>
      <c r="F849" s="111"/>
      <c r="G849" s="111"/>
      <c r="H849" s="111"/>
      <c r="I849" s="111"/>
      <c r="J849" s="111"/>
      <c r="K849" s="111"/>
      <c r="L849" s="111"/>
      <c r="M849" s="111"/>
      <c r="N849" s="111"/>
      <c r="O849" s="111"/>
      <c r="P849" s="111"/>
      <c r="Q849" s="111"/>
      <c r="R849" s="111"/>
    </row>
    <row r="850" spans="2:18">
      <c r="B850" s="110"/>
      <c r="C850" s="110"/>
      <c r="D850" s="110"/>
      <c r="E850" s="110"/>
      <c r="F850" s="111"/>
      <c r="G850" s="111"/>
      <c r="H850" s="111"/>
      <c r="I850" s="111"/>
      <c r="J850" s="111"/>
      <c r="K850" s="111"/>
      <c r="L850" s="111"/>
      <c r="M850" s="111"/>
      <c r="N850" s="111"/>
      <c r="O850" s="111"/>
      <c r="P850" s="111"/>
      <c r="Q850" s="111"/>
      <c r="R850" s="111"/>
    </row>
    <row r="851" spans="2:18">
      <c r="B851" s="110"/>
      <c r="C851" s="110"/>
      <c r="D851" s="110"/>
      <c r="E851" s="110"/>
      <c r="F851" s="111"/>
      <c r="G851" s="111"/>
      <c r="H851" s="111"/>
      <c r="I851" s="111"/>
      <c r="J851" s="111"/>
      <c r="K851" s="111"/>
      <c r="L851" s="111"/>
      <c r="M851" s="111"/>
      <c r="N851" s="111"/>
      <c r="O851" s="111"/>
      <c r="P851" s="111"/>
      <c r="Q851" s="111"/>
      <c r="R851" s="111"/>
    </row>
    <row r="852" spans="2:18">
      <c r="B852" s="110"/>
      <c r="C852" s="110"/>
      <c r="D852" s="110"/>
      <c r="E852" s="110"/>
      <c r="F852" s="111"/>
      <c r="G852" s="111"/>
      <c r="H852" s="111"/>
      <c r="I852" s="111"/>
      <c r="J852" s="111"/>
      <c r="K852" s="111"/>
      <c r="L852" s="111"/>
      <c r="M852" s="111"/>
      <c r="N852" s="111"/>
      <c r="O852" s="111"/>
      <c r="P852" s="111"/>
      <c r="Q852" s="111"/>
      <c r="R852" s="111"/>
    </row>
    <row r="853" spans="2:18">
      <c r="B853" s="110"/>
      <c r="C853" s="110"/>
      <c r="D853" s="110"/>
      <c r="E853" s="110"/>
      <c r="F853" s="111"/>
      <c r="G853" s="111"/>
      <c r="H853" s="111"/>
      <c r="I853" s="111"/>
      <c r="J853" s="111"/>
      <c r="K853" s="111"/>
      <c r="L853" s="111"/>
      <c r="M853" s="111"/>
      <c r="N853" s="111"/>
      <c r="O853" s="111"/>
      <c r="P853" s="111"/>
      <c r="Q853" s="111"/>
      <c r="R853" s="111"/>
    </row>
    <row r="854" spans="2:18">
      <c r="B854" s="110"/>
      <c r="C854" s="110"/>
      <c r="D854" s="110"/>
      <c r="E854" s="110"/>
      <c r="F854" s="111"/>
      <c r="G854" s="111"/>
      <c r="H854" s="111"/>
      <c r="I854" s="111"/>
      <c r="J854" s="111"/>
      <c r="K854" s="111"/>
      <c r="L854" s="111"/>
      <c r="M854" s="111"/>
      <c r="N854" s="111"/>
      <c r="O854" s="111"/>
      <c r="P854" s="111"/>
      <c r="Q854" s="111"/>
      <c r="R854" s="111"/>
    </row>
    <row r="855" spans="2:18">
      <c r="B855" s="110"/>
      <c r="C855" s="110"/>
      <c r="D855" s="110"/>
      <c r="E855" s="110"/>
      <c r="F855" s="111"/>
      <c r="G855" s="111"/>
      <c r="H855" s="111"/>
      <c r="I855" s="111"/>
      <c r="J855" s="111"/>
      <c r="K855" s="111"/>
      <c r="L855" s="111"/>
      <c r="M855" s="111"/>
      <c r="N855" s="111"/>
      <c r="O855" s="111"/>
      <c r="P855" s="111"/>
      <c r="Q855" s="111"/>
      <c r="R855" s="111"/>
    </row>
    <row r="856" spans="2:18">
      <c r="B856" s="110"/>
      <c r="C856" s="110"/>
      <c r="D856" s="110"/>
      <c r="E856" s="110"/>
      <c r="F856" s="111"/>
      <c r="G856" s="111"/>
      <c r="H856" s="111"/>
      <c r="I856" s="111"/>
      <c r="J856" s="111"/>
      <c r="K856" s="111"/>
      <c r="L856" s="111"/>
      <c r="M856" s="111"/>
      <c r="N856" s="111"/>
      <c r="O856" s="111"/>
      <c r="P856" s="111"/>
      <c r="Q856" s="111"/>
      <c r="R856" s="111"/>
    </row>
    <row r="857" spans="2:18">
      <c r="B857" s="110"/>
      <c r="C857" s="110"/>
      <c r="D857" s="110"/>
      <c r="E857" s="110"/>
      <c r="F857" s="111"/>
      <c r="G857" s="111"/>
      <c r="H857" s="111"/>
      <c r="I857" s="111"/>
      <c r="J857" s="111"/>
      <c r="K857" s="111"/>
      <c r="L857" s="111"/>
      <c r="M857" s="111"/>
      <c r="N857" s="111"/>
      <c r="O857" s="111"/>
      <c r="P857" s="111"/>
      <c r="Q857" s="111"/>
      <c r="R857" s="111"/>
    </row>
    <row r="858" spans="2:18">
      <c r="B858" s="110"/>
      <c r="C858" s="110"/>
      <c r="D858" s="110"/>
      <c r="E858" s="110"/>
      <c r="F858" s="111"/>
      <c r="G858" s="111"/>
      <c r="H858" s="111"/>
      <c r="I858" s="111"/>
      <c r="J858" s="111"/>
      <c r="K858" s="111"/>
      <c r="L858" s="111"/>
      <c r="M858" s="111"/>
      <c r="N858" s="111"/>
      <c r="O858" s="111"/>
      <c r="P858" s="111"/>
      <c r="Q858" s="111"/>
      <c r="R858" s="111"/>
    </row>
    <row r="859" spans="2:18">
      <c r="B859" s="110"/>
      <c r="C859" s="110"/>
      <c r="D859" s="110"/>
      <c r="E859" s="110"/>
      <c r="F859" s="111"/>
      <c r="G859" s="111"/>
      <c r="H859" s="111"/>
      <c r="I859" s="111"/>
      <c r="J859" s="111"/>
      <c r="K859" s="111"/>
      <c r="L859" s="111"/>
      <c r="M859" s="111"/>
      <c r="N859" s="111"/>
      <c r="O859" s="111"/>
      <c r="P859" s="111"/>
      <c r="Q859" s="111"/>
      <c r="R859" s="111"/>
    </row>
    <row r="860" spans="2:18">
      <c r="B860" s="110"/>
      <c r="C860" s="110"/>
      <c r="D860" s="110"/>
      <c r="E860" s="110"/>
      <c r="F860" s="111"/>
      <c r="G860" s="111"/>
      <c r="H860" s="111"/>
      <c r="I860" s="111"/>
      <c r="J860" s="111"/>
      <c r="K860" s="111"/>
      <c r="L860" s="111"/>
      <c r="M860" s="111"/>
      <c r="N860" s="111"/>
      <c r="O860" s="111"/>
      <c r="P860" s="111"/>
      <c r="Q860" s="111"/>
      <c r="R860" s="111"/>
    </row>
    <row r="861" spans="2:18">
      <c r="B861" s="110"/>
      <c r="C861" s="110"/>
      <c r="D861" s="110"/>
      <c r="E861" s="110"/>
      <c r="F861" s="111"/>
      <c r="G861" s="111"/>
      <c r="H861" s="111"/>
      <c r="I861" s="111"/>
      <c r="J861" s="111"/>
      <c r="K861" s="111"/>
      <c r="L861" s="111"/>
      <c r="M861" s="111"/>
      <c r="N861" s="111"/>
      <c r="O861" s="111"/>
      <c r="P861" s="111"/>
      <c r="Q861" s="111"/>
      <c r="R861" s="111"/>
    </row>
    <row r="862" spans="2:18">
      <c r="B862" s="110"/>
      <c r="C862" s="110"/>
      <c r="D862" s="110"/>
      <c r="E862" s="110"/>
      <c r="F862" s="111"/>
      <c r="G862" s="111"/>
      <c r="H862" s="111"/>
      <c r="I862" s="111"/>
      <c r="J862" s="111"/>
      <c r="K862" s="111"/>
      <c r="L862" s="111"/>
      <c r="M862" s="111"/>
      <c r="N862" s="111"/>
      <c r="O862" s="111"/>
      <c r="P862" s="111"/>
      <c r="Q862" s="111"/>
      <c r="R862" s="111"/>
    </row>
    <row r="863" spans="2:18">
      <c r="B863" s="110"/>
      <c r="C863" s="110"/>
      <c r="D863" s="110"/>
      <c r="E863" s="110"/>
      <c r="F863" s="111"/>
      <c r="G863" s="111"/>
      <c r="H863" s="111"/>
      <c r="I863" s="111"/>
      <c r="J863" s="111"/>
      <c r="K863" s="111"/>
      <c r="L863" s="111"/>
      <c r="M863" s="111"/>
      <c r="N863" s="111"/>
      <c r="O863" s="111"/>
      <c r="P863" s="111"/>
      <c r="Q863" s="111"/>
      <c r="R863" s="111"/>
    </row>
    <row r="864" spans="2:18">
      <c r="B864" s="110"/>
      <c r="C864" s="110"/>
      <c r="D864" s="110"/>
      <c r="E864" s="110"/>
      <c r="F864" s="111"/>
      <c r="G864" s="111"/>
      <c r="H864" s="111"/>
      <c r="I864" s="111"/>
      <c r="J864" s="111"/>
      <c r="K864" s="111"/>
      <c r="L864" s="111"/>
      <c r="M864" s="111"/>
      <c r="N864" s="111"/>
      <c r="O864" s="111"/>
      <c r="P864" s="111"/>
      <c r="Q864" s="111"/>
      <c r="R864" s="111"/>
    </row>
    <row r="865" spans="2:18">
      <c r="B865" s="110"/>
      <c r="C865" s="110"/>
      <c r="D865" s="110"/>
      <c r="E865" s="110"/>
      <c r="F865" s="111"/>
      <c r="G865" s="111"/>
      <c r="H865" s="111"/>
      <c r="I865" s="111"/>
      <c r="J865" s="111"/>
      <c r="K865" s="111"/>
      <c r="L865" s="111"/>
      <c r="M865" s="111"/>
      <c r="N865" s="111"/>
      <c r="O865" s="111"/>
      <c r="P865" s="111"/>
      <c r="Q865" s="111"/>
      <c r="R865" s="111"/>
    </row>
    <row r="866" spans="2:18">
      <c r="B866" s="110"/>
      <c r="C866" s="110"/>
      <c r="D866" s="110"/>
      <c r="E866" s="110"/>
      <c r="F866" s="111"/>
      <c r="G866" s="111"/>
      <c r="H866" s="111"/>
      <c r="I866" s="111"/>
      <c r="J866" s="111"/>
      <c r="K866" s="111"/>
      <c r="L866" s="111"/>
      <c r="M866" s="111"/>
      <c r="N866" s="111"/>
      <c r="O866" s="111"/>
      <c r="P866" s="111"/>
      <c r="Q866" s="111"/>
      <c r="R866" s="111"/>
    </row>
    <row r="867" spans="2:18">
      <c r="B867" s="110"/>
      <c r="C867" s="110"/>
      <c r="D867" s="110"/>
      <c r="E867" s="110"/>
      <c r="F867" s="111"/>
      <c r="G867" s="111"/>
      <c r="H867" s="111"/>
      <c r="I867" s="111"/>
      <c r="J867" s="111"/>
      <c r="K867" s="111"/>
      <c r="L867" s="111"/>
      <c r="M867" s="111"/>
      <c r="N867" s="111"/>
      <c r="O867" s="111"/>
      <c r="P867" s="111"/>
      <c r="Q867" s="111"/>
      <c r="R867" s="111"/>
    </row>
    <row r="868" spans="2:18">
      <c r="B868" s="110"/>
      <c r="C868" s="110"/>
      <c r="D868" s="110"/>
      <c r="E868" s="110"/>
      <c r="F868" s="111"/>
      <c r="G868" s="111"/>
      <c r="H868" s="111"/>
      <c r="I868" s="111"/>
      <c r="J868" s="111"/>
      <c r="K868" s="111"/>
      <c r="L868" s="111"/>
      <c r="M868" s="111"/>
      <c r="N868" s="111"/>
      <c r="O868" s="111"/>
      <c r="P868" s="111"/>
      <c r="Q868" s="111"/>
      <c r="R868" s="111"/>
    </row>
    <row r="869" spans="2:18">
      <c r="B869" s="110"/>
      <c r="C869" s="110"/>
      <c r="D869" s="110"/>
      <c r="E869" s="110"/>
      <c r="F869" s="111"/>
      <c r="G869" s="111"/>
      <c r="H869" s="111"/>
      <c r="I869" s="111"/>
      <c r="J869" s="111"/>
      <c r="K869" s="111"/>
      <c r="L869" s="111"/>
      <c r="M869" s="111"/>
      <c r="N869" s="111"/>
      <c r="O869" s="111"/>
      <c r="P869" s="111"/>
      <c r="Q869" s="111"/>
      <c r="R869" s="111"/>
    </row>
    <row r="870" spans="2:18">
      <c r="B870" s="110"/>
      <c r="C870" s="110"/>
      <c r="D870" s="110"/>
      <c r="E870" s="110"/>
      <c r="F870" s="111"/>
      <c r="G870" s="111"/>
      <c r="H870" s="111"/>
      <c r="I870" s="111"/>
      <c r="J870" s="111"/>
      <c r="K870" s="111"/>
      <c r="L870" s="111"/>
      <c r="M870" s="111"/>
      <c r="N870" s="111"/>
      <c r="O870" s="111"/>
      <c r="P870" s="111"/>
      <c r="Q870" s="111"/>
      <c r="R870" s="111"/>
    </row>
    <row r="871" spans="2:18">
      <c r="B871" s="110"/>
      <c r="C871" s="110"/>
      <c r="D871" s="110"/>
      <c r="E871" s="110"/>
      <c r="F871" s="111"/>
      <c r="G871" s="111"/>
      <c r="H871" s="111"/>
      <c r="I871" s="111"/>
      <c r="J871" s="111"/>
      <c r="K871" s="111"/>
      <c r="L871" s="111"/>
      <c r="M871" s="111"/>
      <c r="N871" s="111"/>
      <c r="O871" s="111"/>
      <c r="P871" s="111"/>
      <c r="Q871" s="111"/>
      <c r="R871" s="111"/>
    </row>
    <row r="872" spans="2:18">
      <c r="B872" s="110"/>
      <c r="C872" s="110"/>
      <c r="D872" s="110"/>
      <c r="E872" s="110"/>
      <c r="F872" s="111"/>
      <c r="G872" s="111"/>
      <c r="H872" s="111"/>
      <c r="I872" s="111"/>
      <c r="J872" s="111"/>
      <c r="K872" s="111"/>
      <c r="L872" s="111"/>
      <c r="M872" s="111"/>
      <c r="N872" s="111"/>
      <c r="O872" s="111"/>
      <c r="P872" s="111"/>
      <c r="Q872" s="111"/>
      <c r="R872" s="111"/>
    </row>
    <row r="873" spans="2:18">
      <c r="B873" s="110"/>
      <c r="C873" s="110"/>
      <c r="D873" s="110"/>
      <c r="E873" s="110"/>
      <c r="F873" s="111"/>
      <c r="G873" s="111"/>
      <c r="H873" s="111"/>
      <c r="I873" s="111"/>
      <c r="J873" s="111"/>
      <c r="K873" s="111"/>
      <c r="L873" s="111"/>
      <c r="M873" s="111"/>
      <c r="N873" s="111"/>
      <c r="O873" s="111"/>
      <c r="P873" s="111"/>
      <c r="Q873" s="111"/>
      <c r="R873" s="111"/>
    </row>
    <row r="874" spans="2:18">
      <c r="B874" s="110"/>
      <c r="C874" s="110"/>
      <c r="D874" s="110"/>
      <c r="E874" s="110"/>
      <c r="F874" s="111"/>
      <c r="G874" s="111"/>
      <c r="H874" s="111"/>
      <c r="I874" s="111"/>
      <c r="J874" s="111"/>
      <c r="K874" s="111"/>
      <c r="L874" s="111"/>
      <c r="M874" s="111"/>
      <c r="N874" s="111"/>
      <c r="O874" s="111"/>
      <c r="P874" s="111"/>
      <c r="Q874" s="111"/>
      <c r="R874" s="111"/>
    </row>
    <row r="875" spans="2:18">
      <c r="B875" s="110"/>
      <c r="C875" s="110"/>
      <c r="D875" s="110"/>
      <c r="E875" s="110"/>
      <c r="F875" s="111"/>
      <c r="G875" s="111"/>
      <c r="H875" s="111"/>
      <c r="I875" s="111"/>
      <c r="J875" s="111"/>
      <c r="K875" s="111"/>
      <c r="L875" s="111"/>
      <c r="M875" s="111"/>
      <c r="N875" s="111"/>
      <c r="O875" s="111"/>
      <c r="P875" s="111"/>
      <c r="Q875" s="111"/>
      <c r="R875" s="111"/>
    </row>
    <row r="876" spans="2:18">
      <c r="B876" s="110"/>
      <c r="C876" s="110"/>
      <c r="D876" s="110"/>
      <c r="E876" s="110"/>
      <c r="F876" s="111"/>
      <c r="G876" s="111"/>
      <c r="H876" s="111"/>
      <c r="I876" s="111"/>
      <c r="J876" s="111"/>
      <c r="K876" s="111"/>
      <c r="L876" s="111"/>
      <c r="M876" s="111"/>
      <c r="N876" s="111"/>
      <c r="O876" s="111"/>
      <c r="P876" s="111"/>
      <c r="Q876" s="111"/>
      <c r="R876" s="111"/>
    </row>
    <row r="877" spans="2:18">
      <c r="B877" s="110"/>
      <c r="C877" s="110"/>
      <c r="D877" s="110"/>
      <c r="E877" s="110"/>
      <c r="F877" s="111"/>
      <c r="G877" s="111"/>
      <c r="H877" s="111"/>
      <c r="I877" s="111"/>
      <c r="J877" s="111"/>
      <c r="K877" s="111"/>
      <c r="L877" s="111"/>
      <c r="M877" s="111"/>
      <c r="N877" s="111"/>
      <c r="O877" s="111"/>
      <c r="P877" s="111"/>
      <c r="Q877" s="111"/>
      <c r="R877" s="111"/>
    </row>
    <row r="878" spans="2:18">
      <c r="B878" s="110"/>
      <c r="C878" s="110"/>
      <c r="D878" s="110"/>
      <c r="E878" s="110"/>
      <c r="F878" s="111"/>
      <c r="G878" s="111"/>
      <c r="H878" s="111"/>
      <c r="I878" s="111"/>
      <c r="J878" s="111"/>
      <c r="K878" s="111"/>
      <c r="L878" s="111"/>
      <c r="M878" s="111"/>
      <c r="N878" s="111"/>
      <c r="O878" s="111"/>
      <c r="P878" s="111"/>
      <c r="Q878" s="111"/>
      <c r="R878" s="111"/>
    </row>
    <row r="879" spans="2:18">
      <c r="B879" s="110"/>
      <c r="C879" s="110"/>
      <c r="D879" s="110"/>
      <c r="E879" s="110"/>
      <c r="F879" s="111"/>
      <c r="G879" s="111"/>
      <c r="H879" s="111"/>
      <c r="I879" s="111"/>
      <c r="J879" s="111"/>
      <c r="K879" s="111"/>
      <c r="L879" s="111"/>
      <c r="M879" s="111"/>
      <c r="N879" s="111"/>
      <c r="O879" s="111"/>
      <c r="P879" s="111"/>
      <c r="Q879" s="111"/>
      <c r="R879" s="111"/>
    </row>
    <row r="880" spans="2:18">
      <c r="B880" s="110"/>
      <c r="C880" s="110"/>
      <c r="D880" s="110"/>
      <c r="E880" s="110"/>
      <c r="F880" s="111"/>
      <c r="G880" s="111"/>
      <c r="H880" s="111"/>
      <c r="I880" s="111"/>
      <c r="J880" s="111"/>
      <c r="K880" s="111"/>
      <c r="L880" s="111"/>
      <c r="M880" s="111"/>
      <c r="N880" s="111"/>
      <c r="O880" s="111"/>
      <c r="P880" s="111"/>
      <c r="Q880" s="111"/>
      <c r="R880" s="111"/>
    </row>
    <row r="881" spans="2:18">
      <c r="B881" s="110"/>
      <c r="C881" s="110"/>
      <c r="D881" s="110"/>
      <c r="E881" s="110"/>
      <c r="F881" s="111"/>
      <c r="G881" s="111"/>
      <c r="H881" s="111"/>
      <c r="I881" s="111"/>
      <c r="J881" s="111"/>
      <c r="K881" s="111"/>
      <c r="L881" s="111"/>
      <c r="M881" s="111"/>
      <c r="N881" s="111"/>
      <c r="O881" s="111"/>
      <c r="P881" s="111"/>
      <c r="Q881" s="111"/>
      <c r="R881" s="111"/>
    </row>
    <row r="882" spans="2:18">
      <c r="B882" s="110"/>
      <c r="C882" s="110"/>
      <c r="D882" s="110"/>
      <c r="E882" s="110"/>
      <c r="F882" s="111"/>
      <c r="G882" s="111"/>
      <c r="H882" s="111"/>
      <c r="I882" s="111"/>
      <c r="J882" s="111"/>
      <c r="K882" s="111"/>
      <c r="L882" s="111"/>
      <c r="M882" s="111"/>
      <c r="N882" s="111"/>
      <c r="O882" s="111"/>
      <c r="P882" s="111"/>
      <c r="Q882" s="111"/>
      <c r="R882" s="111"/>
    </row>
    <row r="883" spans="2:18">
      <c r="B883" s="110"/>
      <c r="C883" s="110"/>
      <c r="D883" s="110"/>
      <c r="E883" s="110"/>
      <c r="F883" s="111"/>
      <c r="G883" s="111"/>
      <c r="H883" s="111"/>
      <c r="I883" s="111"/>
      <c r="J883" s="111"/>
      <c r="K883" s="111"/>
      <c r="L883" s="111"/>
      <c r="M883" s="111"/>
      <c r="N883" s="111"/>
      <c r="O883" s="111"/>
      <c r="P883" s="111"/>
      <c r="Q883" s="111"/>
      <c r="R883" s="111"/>
    </row>
    <row r="884" spans="2:18">
      <c r="B884" s="110"/>
      <c r="C884" s="110"/>
      <c r="D884" s="110"/>
      <c r="E884" s="110"/>
      <c r="F884" s="111"/>
      <c r="G884" s="111"/>
      <c r="H884" s="111"/>
      <c r="I884" s="111"/>
      <c r="J884" s="111"/>
      <c r="K884" s="111"/>
      <c r="L884" s="111"/>
      <c r="M884" s="111"/>
      <c r="N884" s="111"/>
      <c r="O884" s="111"/>
      <c r="P884" s="111"/>
      <c r="Q884" s="111"/>
      <c r="R884" s="111"/>
    </row>
    <row r="885" spans="2:18">
      <c r="B885" s="110"/>
      <c r="C885" s="110"/>
      <c r="D885" s="110"/>
      <c r="E885" s="110"/>
      <c r="F885" s="111"/>
      <c r="G885" s="111"/>
      <c r="H885" s="111"/>
      <c r="I885" s="111"/>
      <c r="J885" s="111"/>
      <c r="K885" s="111"/>
      <c r="L885" s="111"/>
      <c r="M885" s="111"/>
      <c r="N885" s="111"/>
      <c r="O885" s="111"/>
      <c r="P885" s="111"/>
      <c r="Q885" s="111"/>
      <c r="R885" s="111"/>
    </row>
    <row r="886" spans="2:18">
      <c r="B886" s="110"/>
      <c r="C886" s="110"/>
      <c r="D886" s="110"/>
      <c r="E886" s="110"/>
      <c r="F886" s="111"/>
      <c r="G886" s="111"/>
      <c r="H886" s="111"/>
      <c r="I886" s="111"/>
      <c r="J886" s="111"/>
      <c r="K886" s="111"/>
      <c r="L886" s="111"/>
      <c r="M886" s="111"/>
      <c r="N886" s="111"/>
      <c r="O886" s="111"/>
      <c r="P886" s="111"/>
      <c r="Q886" s="111"/>
      <c r="R886" s="111"/>
    </row>
    <row r="887" spans="2:18">
      <c r="B887" s="110"/>
      <c r="C887" s="110"/>
      <c r="D887" s="110"/>
      <c r="E887" s="110"/>
      <c r="F887" s="111"/>
      <c r="G887" s="111"/>
      <c r="H887" s="111"/>
      <c r="I887" s="111"/>
      <c r="J887" s="111"/>
      <c r="K887" s="111"/>
      <c r="L887" s="111"/>
      <c r="M887" s="111"/>
      <c r="N887" s="111"/>
      <c r="O887" s="111"/>
      <c r="P887" s="111"/>
      <c r="Q887" s="111"/>
      <c r="R887" s="111"/>
    </row>
    <row r="888" spans="2:18">
      <c r="B888" s="110"/>
      <c r="C888" s="110"/>
      <c r="D888" s="110"/>
      <c r="E888" s="110"/>
      <c r="F888" s="111"/>
      <c r="G888" s="111"/>
      <c r="H888" s="111"/>
      <c r="I888" s="111"/>
      <c r="J888" s="111"/>
      <c r="K888" s="111"/>
      <c r="L888" s="111"/>
      <c r="M888" s="111"/>
      <c r="N888" s="111"/>
      <c r="O888" s="111"/>
      <c r="P888" s="111"/>
      <c r="Q888" s="111"/>
      <c r="R888" s="111"/>
    </row>
    <row r="889" spans="2:18">
      <c r="B889" s="110"/>
      <c r="C889" s="110"/>
      <c r="D889" s="110"/>
      <c r="E889" s="110"/>
      <c r="F889" s="111"/>
      <c r="G889" s="111"/>
      <c r="H889" s="111"/>
      <c r="I889" s="111"/>
      <c r="J889" s="111"/>
      <c r="K889" s="111"/>
      <c r="L889" s="111"/>
      <c r="M889" s="111"/>
      <c r="N889" s="111"/>
      <c r="O889" s="111"/>
      <c r="P889" s="111"/>
      <c r="Q889" s="111"/>
      <c r="R889" s="111"/>
    </row>
    <row r="890" spans="2:18">
      <c r="B890" s="110"/>
      <c r="C890" s="110"/>
      <c r="D890" s="110"/>
      <c r="E890" s="110"/>
      <c r="F890" s="111"/>
      <c r="G890" s="111"/>
      <c r="H890" s="111"/>
      <c r="I890" s="111"/>
      <c r="J890" s="111"/>
      <c r="K890" s="111"/>
      <c r="L890" s="111"/>
      <c r="M890" s="111"/>
      <c r="N890" s="111"/>
      <c r="O890" s="111"/>
      <c r="P890" s="111"/>
      <c r="Q890" s="111"/>
      <c r="R890" s="111"/>
    </row>
    <row r="891" spans="2:18">
      <c r="B891" s="110"/>
      <c r="C891" s="110"/>
      <c r="D891" s="110"/>
      <c r="E891" s="110"/>
      <c r="F891" s="111"/>
      <c r="G891" s="111"/>
      <c r="H891" s="111"/>
      <c r="I891" s="111"/>
      <c r="J891" s="111"/>
      <c r="K891" s="111"/>
      <c r="L891" s="111"/>
      <c r="M891" s="111"/>
      <c r="N891" s="111"/>
      <c r="O891" s="111"/>
      <c r="P891" s="111"/>
      <c r="Q891" s="111"/>
      <c r="R891" s="111"/>
    </row>
    <row r="892" spans="2:18">
      <c r="B892" s="110"/>
      <c r="C892" s="110"/>
      <c r="D892" s="110"/>
      <c r="E892" s="110"/>
      <c r="F892" s="111"/>
      <c r="G892" s="111"/>
      <c r="H892" s="111"/>
      <c r="I892" s="111"/>
      <c r="J892" s="111"/>
      <c r="K892" s="111"/>
      <c r="L892" s="111"/>
      <c r="M892" s="111"/>
      <c r="N892" s="111"/>
      <c r="O892" s="111"/>
      <c r="P892" s="111"/>
      <c r="Q892" s="111"/>
      <c r="R892" s="111"/>
    </row>
    <row r="893" spans="2:18">
      <c r="B893" s="110"/>
      <c r="C893" s="110"/>
      <c r="D893" s="110"/>
      <c r="E893" s="110"/>
      <c r="F893" s="111"/>
      <c r="G893" s="111"/>
      <c r="H893" s="111"/>
      <c r="I893" s="111"/>
      <c r="J893" s="111"/>
      <c r="K893" s="111"/>
      <c r="L893" s="111"/>
      <c r="M893" s="111"/>
      <c r="N893" s="111"/>
      <c r="O893" s="111"/>
      <c r="P893" s="111"/>
      <c r="Q893" s="111"/>
      <c r="R893" s="111"/>
    </row>
    <row r="894" spans="2:18">
      <c r="B894" s="110"/>
      <c r="C894" s="110"/>
      <c r="D894" s="110"/>
      <c r="E894" s="110"/>
      <c r="F894" s="111"/>
      <c r="G894" s="111"/>
      <c r="H894" s="111"/>
      <c r="I894" s="111"/>
      <c r="J894" s="111"/>
      <c r="K894" s="111"/>
      <c r="L894" s="111"/>
      <c r="M894" s="111"/>
      <c r="N894" s="111"/>
      <c r="O894" s="111"/>
      <c r="P894" s="111"/>
      <c r="Q894" s="111"/>
      <c r="R894" s="111"/>
    </row>
    <row r="895" spans="2:18">
      <c r="B895" s="110"/>
      <c r="C895" s="110"/>
      <c r="D895" s="110"/>
      <c r="E895" s="110"/>
      <c r="F895" s="111"/>
      <c r="G895" s="111"/>
      <c r="H895" s="111"/>
      <c r="I895" s="111"/>
      <c r="J895" s="111"/>
      <c r="K895" s="111"/>
      <c r="L895" s="111"/>
      <c r="M895" s="111"/>
      <c r="N895" s="111"/>
      <c r="O895" s="111"/>
      <c r="P895" s="111"/>
      <c r="Q895" s="111"/>
      <c r="R895" s="111"/>
    </row>
    <row r="896" spans="2:18">
      <c r="B896" s="110"/>
      <c r="C896" s="110"/>
      <c r="D896" s="110"/>
      <c r="E896" s="110"/>
      <c r="F896" s="111"/>
      <c r="G896" s="111"/>
      <c r="H896" s="111"/>
      <c r="I896" s="111"/>
      <c r="J896" s="111"/>
      <c r="K896" s="111"/>
      <c r="L896" s="111"/>
      <c r="M896" s="111"/>
      <c r="N896" s="111"/>
      <c r="O896" s="111"/>
      <c r="P896" s="111"/>
      <c r="Q896" s="111"/>
      <c r="R896" s="111"/>
    </row>
    <row r="897" spans="2:18">
      <c r="B897" s="110"/>
      <c r="C897" s="110"/>
      <c r="D897" s="110"/>
      <c r="E897" s="110"/>
      <c r="F897" s="111"/>
      <c r="G897" s="111"/>
      <c r="H897" s="111"/>
      <c r="I897" s="111"/>
      <c r="J897" s="111"/>
      <c r="K897" s="111"/>
      <c r="L897" s="111"/>
      <c r="M897" s="111"/>
      <c r="N897" s="111"/>
      <c r="O897" s="111"/>
      <c r="P897" s="111"/>
      <c r="Q897" s="111"/>
      <c r="R897" s="111"/>
    </row>
    <row r="898" spans="2:18">
      <c r="B898" s="110"/>
      <c r="C898" s="110"/>
      <c r="D898" s="110"/>
      <c r="E898" s="110"/>
      <c r="F898" s="111"/>
      <c r="G898" s="111"/>
      <c r="H898" s="111"/>
      <c r="I898" s="111"/>
      <c r="J898" s="111"/>
      <c r="K898" s="111"/>
      <c r="L898" s="111"/>
      <c r="M898" s="111"/>
      <c r="N898" s="111"/>
      <c r="O898" s="111"/>
      <c r="P898" s="111"/>
      <c r="Q898" s="111"/>
      <c r="R898" s="111"/>
    </row>
    <row r="899" spans="2:18">
      <c r="B899" s="110"/>
      <c r="C899" s="110"/>
      <c r="D899" s="110"/>
      <c r="E899" s="110"/>
      <c r="F899" s="111"/>
      <c r="G899" s="111"/>
      <c r="H899" s="111"/>
      <c r="I899" s="111"/>
      <c r="J899" s="111"/>
      <c r="K899" s="111"/>
      <c r="L899" s="111"/>
      <c r="M899" s="111"/>
      <c r="N899" s="111"/>
      <c r="O899" s="111"/>
      <c r="P899" s="111"/>
      <c r="Q899" s="111"/>
      <c r="R899" s="111"/>
    </row>
    <row r="900" spans="2:18">
      <c r="B900" s="110"/>
      <c r="C900" s="110"/>
      <c r="D900" s="110"/>
      <c r="E900" s="110"/>
      <c r="F900" s="111"/>
      <c r="G900" s="111"/>
      <c r="H900" s="111"/>
      <c r="I900" s="111"/>
      <c r="J900" s="111"/>
      <c r="K900" s="111"/>
      <c r="L900" s="111"/>
      <c r="M900" s="111"/>
      <c r="N900" s="111"/>
      <c r="O900" s="111"/>
      <c r="P900" s="111"/>
      <c r="Q900" s="111"/>
      <c r="R900" s="111"/>
    </row>
    <row r="901" spans="2:18">
      <c r="B901" s="110"/>
      <c r="C901" s="110"/>
      <c r="D901" s="110"/>
      <c r="E901" s="110"/>
      <c r="F901" s="111"/>
      <c r="G901" s="111"/>
      <c r="H901" s="111"/>
      <c r="I901" s="111"/>
      <c r="J901" s="111"/>
      <c r="K901" s="111"/>
      <c r="L901" s="111"/>
      <c r="M901" s="111"/>
      <c r="N901" s="111"/>
      <c r="O901" s="111"/>
      <c r="P901" s="111"/>
      <c r="Q901" s="111"/>
      <c r="R901" s="111"/>
    </row>
    <row r="902" spans="2:18">
      <c r="B902" s="110"/>
      <c r="C902" s="110"/>
      <c r="D902" s="110"/>
      <c r="E902" s="110"/>
      <c r="F902" s="111"/>
      <c r="G902" s="111"/>
      <c r="H902" s="111"/>
      <c r="I902" s="111"/>
      <c r="J902" s="111"/>
      <c r="K902" s="111"/>
      <c r="L902" s="111"/>
      <c r="M902" s="111"/>
      <c r="N902" s="111"/>
      <c r="O902" s="111"/>
      <c r="P902" s="111"/>
      <c r="Q902" s="111"/>
      <c r="R902" s="111"/>
    </row>
    <row r="903" spans="2:18">
      <c r="B903" s="110"/>
      <c r="C903" s="110"/>
      <c r="D903" s="110"/>
      <c r="E903" s="110"/>
      <c r="F903" s="111"/>
      <c r="G903" s="111"/>
      <c r="H903" s="111"/>
      <c r="I903" s="111"/>
      <c r="J903" s="111"/>
      <c r="K903" s="111"/>
      <c r="L903" s="111"/>
      <c r="M903" s="111"/>
      <c r="N903" s="111"/>
      <c r="O903" s="111"/>
      <c r="P903" s="111"/>
      <c r="Q903" s="111"/>
      <c r="R903" s="111"/>
    </row>
    <row r="904" spans="2:18">
      <c r="B904" s="110"/>
      <c r="C904" s="110"/>
      <c r="D904" s="110"/>
      <c r="E904" s="110"/>
      <c r="F904" s="111"/>
      <c r="G904" s="111"/>
      <c r="H904" s="111"/>
      <c r="I904" s="111"/>
      <c r="J904" s="111"/>
      <c r="K904" s="111"/>
      <c r="L904" s="111"/>
      <c r="M904" s="111"/>
      <c r="N904" s="111"/>
      <c r="O904" s="111"/>
      <c r="P904" s="111"/>
      <c r="Q904" s="111"/>
      <c r="R904" s="111"/>
    </row>
    <row r="905" spans="2:18">
      <c r="B905" s="110"/>
      <c r="C905" s="110"/>
      <c r="D905" s="110"/>
      <c r="E905" s="110"/>
      <c r="F905" s="111"/>
      <c r="G905" s="111"/>
      <c r="H905" s="111"/>
      <c r="I905" s="111"/>
      <c r="J905" s="111"/>
      <c r="K905" s="111"/>
      <c r="L905" s="111"/>
      <c r="M905" s="111"/>
      <c r="N905" s="111"/>
      <c r="O905" s="111"/>
      <c r="P905" s="111"/>
      <c r="Q905" s="111"/>
      <c r="R905" s="111"/>
    </row>
    <row r="906" spans="2:18">
      <c r="B906" s="110"/>
      <c r="C906" s="110"/>
      <c r="D906" s="110"/>
      <c r="E906" s="110"/>
      <c r="F906" s="111"/>
      <c r="G906" s="111"/>
      <c r="H906" s="111"/>
      <c r="I906" s="111"/>
      <c r="J906" s="111"/>
      <c r="K906" s="111"/>
      <c r="L906" s="111"/>
      <c r="M906" s="111"/>
      <c r="N906" s="111"/>
      <c r="O906" s="111"/>
      <c r="P906" s="111"/>
      <c r="Q906" s="111"/>
      <c r="R906" s="111"/>
    </row>
    <row r="907" spans="2:18">
      <c r="B907" s="110"/>
      <c r="C907" s="110"/>
      <c r="D907" s="110"/>
      <c r="E907" s="110"/>
      <c r="F907" s="111"/>
      <c r="G907" s="111"/>
      <c r="H907" s="111"/>
      <c r="I907" s="111"/>
      <c r="J907" s="111"/>
      <c r="K907" s="111"/>
      <c r="L907" s="111"/>
      <c r="M907" s="111"/>
      <c r="N907" s="111"/>
      <c r="O907" s="111"/>
      <c r="P907" s="111"/>
      <c r="Q907" s="111"/>
      <c r="R907" s="111"/>
    </row>
    <row r="908" spans="2:18">
      <c r="B908" s="110"/>
      <c r="C908" s="110"/>
      <c r="D908" s="110"/>
      <c r="E908" s="110"/>
      <c r="F908" s="111"/>
      <c r="G908" s="111"/>
      <c r="H908" s="111"/>
      <c r="I908" s="111"/>
      <c r="J908" s="111"/>
      <c r="K908" s="111"/>
      <c r="L908" s="111"/>
      <c r="M908" s="111"/>
      <c r="N908" s="111"/>
      <c r="O908" s="111"/>
      <c r="P908" s="111"/>
      <c r="Q908" s="111"/>
      <c r="R908" s="111"/>
    </row>
    <row r="909" spans="2:18">
      <c r="B909" s="110"/>
      <c r="C909" s="110"/>
      <c r="D909" s="110"/>
      <c r="E909" s="110"/>
      <c r="F909" s="111"/>
      <c r="G909" s="111"/>
      <c r="H909" s="111"/>
      <c r="I909" s="111"/>
      <c r="J909" s="111"/>
      <c r="K909" s="111"/>
      <c r="L909" s="111"/>
      <c r="M909" s="111"/>
      <c r="N909" s="111"/>
      <c r="O909" s="111"/>
      <c r="P909" s="111"/>
      <c r="Q909" s="111"/>
      <c r="R909" s="111"/>
    </row>
    <row r="910" spans="2:18">
      <c r="B910" s="110"/>
      <c r="C910" s="110"/>
      <c r="D910" s="110"/>
      <c r="E910" s="110"/>
      <c r="F910" s="111"/>
      <c r="G910" s="111"/>
      <c r="H910" s="111"/>
      <c r="I910" s="111"/>
      <c r="J910" s="111"/>
      <c r="K910" s="111"/>
      <c r="L910" s="111"/>
      <c r="M910" s="111"/>
      <c r="N910" s="111"/>
      <c r="O910" s="111"/>
      <c r="P910" s="111"/>
      <c r="Q910" s="111"/>
      <c r="R910" s="111"/>
    </row>
    <row r="911" spans="2:18">
      <c r="B911" s="110"/>
      <c r="C911" s="110"/>
      <c r="D911" s="110"/>
      <c r="E911" s="110"/>
      <c r="F911" s="111"/>
      <c r="G911" s="111"/>
      <c r="H911" s="111"/>
      <c r="I911" s="111"/>
      <c r="J911" s="111"/>
      <c r="K911" s="111"/>
      <c r="L911" s="111"/>
      <c r="M911" s="111"/>
      <c r="N911" s="111"/>
      <c r="O911" s="111"/>
      <c r="P911" s="111"/>
      <c r="Q911" s="111"/>
      <c r="R911" s="111"/>
    </row>
    <row r="912" spans="2:18">
      <c r="B912" s="110"/>
      <c r="C912" s="110"/>
      <c r="D912" s="110"/>
      <c r="E912" s="110"/>
      <c r="F912" s="111"/>
      <c r="G912" s="111"/>
      <c r="H912" s="111"/>
      <c r="I912" s="111"/>
      <c r="J912" s="111"/>
      <c r="K912" s="111"/>
      <c r="L912" s="111"/>
      <c r="M912" s="111"/>
      <c r="N912" s="111"/>
      <c r="O912" s="111"/>
      <c r="P912" s="111"/>
      <c r="Q912" s="111"/>
      <c r="R912" s="111"/>
    </row>
    <row r="913" spans="2:18">
      <c r="B913" s="110"/>
      <c r="C913" s="110"/>
      <c r="D913" s="110"/>
      <c r="E913" s="110"/>
      <c r="F913" s="111"/>
      <c r="G913" s="111"/>
      <c r="H913" s="111"/>
      <c r="I913" s="111"/>
      <c r="J913" s="111"/>
      <c r="K913" s="111"/>
      <c r="L913" s="111"/>
      <c r="M913" s="111"/>
      <c r="N913" s="111"/>
      <c r="O913" s="111"/>
      <c r="P913" s="111"/>
      <c r="Q913" s="111"/>
      <c r="R913" s="111"/>
    </row>
    <row r="914" spans="2:18">
      <c r="B914" s="110"/>
      <c r="C914" s="110"/>
      <c r="D914" s="110"/>
      <c r="E914" s="110"/>
      <c r="F914" s="111"/>
      <c r="G914" s="111"/>
      <c r="H914" s="111"/>
      <c r="I914" s="111"/>
      <c r="J914" s="111"/>
      <c r="K914" s="111"/>
      <c r="L914" s="111"/>
      <c r="M914" s="111"/>
      <c r="N914" s="111"/>
      <c r="O914" s="111"/>
      <c r="P914" s="111"/>
      <c r="Q914" s="111"/>
      <c r="R914" s="111"/>
    </row>
    <row r="915" spans="2:18">
      <c r="B915" s="110"/>
      <c r="C915" s="110"/>
      <c r="D915" s="110"/>
      <c r="E915" s="110"/>
      <c r="F915" s="111"/>
      <c r="G915" s="111"/>
      <c r="H915" s="111"/>
      <c r="I915" s="111"/>
      <c r="J915" s="111"/>
      <c r="K915" s="111"/>
      <c r="L915" s="111"/>
      <c r="M915" s="111"/>
      <c r="N915" s="111"/>
      <c r="O915" s="111"/>
      <c r="P915" s="111"/>
      <c r="Q915" s="111"/>
      <c r="R915" s="111"/>
    </row>
    <row r="916" spans="2:18">
      <c r="B916" s="110"/>
      <c r="C916" s="110"/>
      <c r="D916" s="110"/>
      <c r="E916" s="110"/>
      <c r="F916" s="111"/>
      <c r="G916" s="111"/>
      <c r="H916" s="111"/>
      <c r="I916" s="111"/>
      <c r="J916" s="111"/>
      <c r="K916" s="111"/>
      <c r="L916" s="111"/>
      <c r="M916" s="111"/>
      <c r="N916" s="111"/>
      <c r="O916" s="111"/>
      <c r="P916" s="111"/>
      <c r="Q916" s="111"/>
      <c r="R916" s="111"/>
    </row>
    <row r="917" spans="2:18">
      <c r="B917" s="110"/>
      <c r="C917" s="110"/>
      <c r="D917" s="110"/>
      <c r="E917" s="110"/>
      <c r="F917" s="111"/>
      <c r="G917" s="111"/>
      <c r="H917" s="111"/>
      <c r="I917" s="111"/>
      <c r="J917" s="111"/>
      <c r="K917" s="111"/>
      <c r="L917" s="111"/>
      <c r="M917" s="111"/>
      <c r="N917" s="111"/>
      <c r="O917" s="111"/>
      <c r="P917" s="111"/>
      <c r="Q917" s="111"/>
      <c r="R917" s="111"/>
    </row>
    <row r="918" spans="2:18">
      <c r="B918" s="110"/>
      <c r="C918" s="110"/>
      <c r="D918" s="110"/>
      <c r="E918" s="110"/>
      <c r="F918" s="111"/>
      <c r="G918" s="111"/>
      <c r="H918" s="111"/>
      <c r="I918" s="111"/>
      <c r="J918" s="111"/>
      <c r="K918" s="111"/>
      <c r="L918" s="111"/>
      <c r="M918" s="111"/>
      <c r="N918" s="111"/>
      <c r="O918" s="111"/>
      <c r="P918" s="111"/>
      <c r="Q918" s="111"/>
      <c r="R918" s="111"/>
    </row>
    <row r="919" spans="2:18">
      <c r="B919" s="110"/>
      <c r="C919" s="110"/>
      <c r="D919" s="110"/>
      <c r="E919" s="110"/>
      <c r="F919" s="111"/>
      <c r="G919" s="111"/>
      <c r="H919" s="111"/>
      <c r="I919" s="111"/>
      <c r="J919" s="111"/>
      <c r="K919" s="111"/>
      <c r="L919" s="111"/>
      <c r="M919" s="111"/>
      <c r="N919" s="111"/>
      <c r="O919" s="111"/>
      <c r="P919" s="111"/>
      <c r="Q919" s="111"/>
      <c r="R919" s="111"/>
    </row>
    <row r="920" spans="2:18">
      <c r="B920" s="110"/>
      <c r="C920" s="110"/>
      <c r="D920" s="110"/>
      <c r="E920" s="110"/>
      <c r="F920" s="111"/>
      <c r="G920" s="111"/>
      <c r="H920" s="111"/>
      <c r="I920" s="111"/>
      <c r="J920" s="111"/>
      <c r="K920" s="111"/>
      <c r="L920" s="111"/>
      <c r="M920" s="111"/>
      <c r="N920" s="111"/>
      <c r="O920" s="111"/>
      <c r="P920" s="111"/>
      <c r="Q920" s="111"/>
      <c r="R920" s="111"/>
    </row>
    <row r="921" spans="2:18">
      <c r="B921" s="110"/>
      <c r="C921" s="110"/>
      <c r="D921" s="110"/>
      <c r="E921" s="110"/>
      <c r="F921" s="111"/>
      <c r="G921" s="111"/>
      <c r="H921" s="111"/>
      <c r="I921" s="111"/>
      <c r="J921" s="111"/>
      <c r="K921" s="111"/>
      <c r="L921" s="111"/>
      <c r="M921" s="111"/>
      <c r="N921" s="111"/>
      <c r="O921" s="111"/>
      <c r="P921" s="111"/>
      <c r="Q921" s="111"/>
      <c r="R921" s="111"/>
    </row>
    <row r="922" spans="2:18">
      <c r="B922" s="110"/>
      <c r="C922" s="110"/>
      <c r="D922" s="110"/>
      <c r="E922" s="110"/>
      <c r="F922" s="111"/>
      <c r="G922" s="111"/>
      <c r="H922" s="111"/>
      <c r="I922" s="111"/>
      <c r="J922" s="111"/>
      <c r="K922" s="111"/>
      <c r="L922" s="111"/>
      <c r="M922" s="111"/>
      <c r="N922" s="111"/>
      <c r="O922" s="111"/>
      <c r="P922" s="111"/>
      <c r="Q922" s="111"/>
      <c r="R922" s="111"/>
    </row>
    <row r="923" spans="2:18">
      <c r="B923" s="110"/>
      <c r="C923" s="110"/>
      <c r="D923" s="110"/>
      <c r="E923" s="110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P923" s="111"/>
      <c r="Q923" s="111"/>
      <c r="R923" s="111"/>
    </row>
    <row r="924" spans="2:18">
      <c r="B924" s="110"/>
      <c r="C924" s="110"/>
      <c r="D924" s="110"/>
      <c r="E924" s="110"/>
      <c r="F924" s="111"/>
      <c r="G924" s="111"/>
      <c r="H924" s="111"/>
      <c r="I924" s="111"/>
      <c r="J924" s="111"/>
      <c r="K924" s="111"/>
      <c r="L924" s="111"/>
      <c r="M924" s="111"/>
      <c r="N924" s="111"/>
      <c r="O924" s="111"/>
      <c r="P924" s="111"/>
      <c r="Q924" s="111"/>
      <c r="R924" s="111"/>
    </row>
    <row r="925" spans="2:18">
      <c r="B925" s="110"/>
      <c r="C925" s="110"/>
      <c r="D925" s="110"/>
      <c r="E925" s="110"/>
      <c r="F925" s="111"/>
      <c r="G925" s="111"/>
      <c r="H925" s="111"/>
      <c r="I925" s="111"/>
      <c r="J925" s="111"/>
      <c r="K925" s="111"/>
      <c r="L925" s="111"/>
      <c r="M925" s="111"/>
      <c r="N925" s="111"/>
      <c r="O925" s="111"/>
      <c r="P925" s="111"/>
      <c r="Q925" s="111"/>
      <c r="R925" s="111"/>
    </row>
    <row r="926" spans="2:18">
      <c r="B926" s="110"/>
      <c r="C926" s="110"/>
      <c r="D926" s="110"/>
      <c r="E926" s="110"/>
      <c r="F926" s="111"/>
      <c r="G926" s="111"/>
      <c r="H926" s="111"/>
      <c r="I926" s="111"/>
      <c r="J926" s="111"/>
      <c r="K926" s="111"/>
      <c r="L926" s="111"/>
      <c r="M926" s="111"/>
      <c r="N926" s="111"/>
      <c r="O926" s="111"/>
      <c r="P926" s="111"/>
      <c r="Q926" s="111"/>
      <c r="R926" s="111"/>
    </row>
    <row r="927" spans="2:18">
      <c r="B927" s="110"/>
      <c r="C927" s="110"/>
      <c r="D927" s="110"/>
      <c r="E927" s="110"/>
      <c r="F927" s="111"/>
      <c r="G927" s="111"/>
      <c r="H927" s="111"/>
      <c r="I927" s="111"/>
      <c r="J927" s="111"/>
      <c r="K927" s="111"/>
      <c r="L927" s="111"/>
      <c r="M927" s="111"/>
      <c r="N927" s="111"/>
      <c r="O927" s="111"/>
      <c r="P927" s="111"/>
      <c r="Q927" s="111"/>
      <c r="R927" s="111"/>
    </row>
    <row r="928" spans="2:18">
      <c r="B928" s="110"/>
      <c r="C928" s="110"/>
      <c r="D928" s="110"/>
      <c r="E928" s="110"/>
      <c r="F928" s="111"/>
      <c r="G928" s="111"/>
      <c r="H928" s="111"/>
      <c r="I928" s="111"/>
      <c r="J928" s="111"/>
      <c r="K928" s="111"/>
      <c r="L928" s="111"/>
      <c r="M928" s="111"/>
      <c r="N928" s="111"/>
      <c r="O928" s="111"/>
      <c r="P928" s="111"/>
      <c r="Q928" s="111"/>
      <c r="R928" s="111"/>
    </row>
    <row r="929" spans="2:18">
      <c r="B929" s="110"/>
      <c r="C929" s="110"/>
      <c r="D929" s="110"/>
      <c r="E929" s="110"/>
      <c r="F929" s="111"/>
      <c r="G929" s="111"/>
      <c r="H929" s="111"/>
      <c r="I929" s="111"/>
      <c r="J929" s="111"/>
      <c r="K929" s="111"/>
      <c r="L929" s="111"/>
      <c r="M929" s="111"/>
      <c r="N929" s="111"/>
      <c r="O929" s="111"/>
      <c r="P929" s="111"/>
      <c r="Q929" s="111"/>
      <c r="R929" s="111"/>
    </row>
    <row r="930" spans="2:18">
      <c r="B930" s="110"/>
      <c r="C930" s="110"/>
      <c r="D930" s="110"/>
      <c r="E930" s="110"/>
      <c r="F930" s="111"/>
      <c r="G930" s="111"/>
      <c r="H930" s="111"/>
      <c r="I930" s="111"/>
      <c r="J930" s="111"/>
      <c r="K930" s="111"/>
      <c r="L930" s="111"/>
      <c r="M930" s="111"/>
      <c r="N930" s="111"/>
      <c r="O930" s="111"/>
      <c r="P930" s="111"/>
      <c r="Q930" s="111"/>
      <c r="R930" s="111"/>
    </row>
    <row r="931" spans="2:18">
      <c r="B931" s="110"/>
      <c r="C931" s="110"/>
      <c r="D931" s="110"/>
      <c r="E931" s="110"/>
      <c r="F931" s="111"/>
      <c r="G931" s="111"/>
      <c r="H931" s="111"/>
      <c r="I931" s="111"/>
      <c r="J931" s="111"/>
      <c r="K931" s="111"/>
      <c r="L931" s="111"/>
      <c r="M931" s="111"/>
      <c r="N931" s="111"/>
      <c r="O931" s="111"/>
      <c r="P931" s="111"/>
      <c r="Q931" s="111"/>
      <c r="R931" s="111"/>
    </row>
    <row r="932" spans="2:18">
      <c r="B932" s="110"/>
      <c r="C932" s="110"/>
      <c r="D932" s="110"/>
      <c r="E932" s="110"/>
      <c r="F932" s="111"/>
      <c r="G932" s="111"/>
      <c r="H932" s="111"/>
      <c r="I932" s="111"/>
      <c r="J932" s="111"/>
      <c r="K932" s="111"/>
      <c r="L932" s="111"/>
      <c r="M932" s="111"/>
      <c r="N932" s="111"/>
      <c r="O932" s="111"/>
      <c r="P932" s="111"/>
      <c r="Q932" s="111"/>
      <c r="R932" s="111"/>
    </row>
    <row r="933" spans="2:18">
      <c r="B933" s="110"/>
      <c r="C933" s="110"/>
      <c r="D933" s="110"/>
      <c r="E933" s="110"/>
      <c r="F933" s="111"/>
      <c r="G933" s="111"/>
      <c r="H933" s="111"/>
      <c r="I933" s="111"/>
      <c r="J933" s="111"/>
      <c r="K933" s="111"/>
      <c r="L933" s="111"/>
      <c r="M933" s="111"/>
      <c r="N933" s="111"/>
      <c r="O933" s="111"/>
      <c r="P933" s="111"/>
      <c r="Q933" s="111"/>
      <c r="R933" s="111"/>
    </row>
    <row r="934" spans="2:18">
      <c r="B934" s="110"/>
      <c r="C934" s="110"/>
      <c r="D934" s="110"/>
      <c r="E934" s="110"/>
      <c r="F934" s="111"/>
      <c r="G934" s="111"/>
      <c r="H934" s="111"/>
      <c r="I934" s="111"/>
      <c r="J934" s="111"/>
      <c r="K934" s="111"/>
      <c r="L934" s="111"/>
      <c r="M934" s="111"/>
      <c r="N934" s="111"/>
      <c r="O934" s="111"/>
      <c r="P934" s="111"/>
      <c r="Q934" s="111"/>
      <c r="R934" s="111"/>
    </row>
    <row r="935" spans="2:18">
      <c r="B935" s="110"/>
      <c r="C935" s="110"/>
      <c r="D935" s="110"/>
      <c r="E935" s="110"/>
      <c r="F935" s="111"/>
      <c r="G935" s="111"/>
      <c r="H935" s="111"/>
      <c r="I935" s="111"/>
      <c r="J935" s="111"/>
      <c r="K935" s="111"/>
      <c r="L935" s="111"/>
      <c r="M935" s="111"/>
      <c r="N935" s="111"/>
      <c r="O935" s="111"/>
      <c r="P935" s="111"/>
      <c r="Q935" s="111"/>
      <c r="R935" s="111"/>
    </row>
    <row r="936" spans="2:18">
      <c r="B936" s="110"/>
      <c r="C936" s="110"/>
      <c r="D936" s="110"/>
      <c r="E936" s="110"/>
      <c r="F936" s="111"/>
      <c r="G936" s="111"/>
      <c r="H936" s="111"/>
      <c r="I936" s="111"/>
      <c r="J936" s="111"/>
      <c r="K936" s="111"/>
      <c r="L936" s="111"/>
      <c r="M936" s="111"/>
      <c r="N936" s="111"/>
      <c r="O936" s="111"/>
      <c r="P936" s="111"/>
      <c r="Q936" s="111"/>
      <c r="R936" s="111"/>
    </row>
    <row r="937" spans="2:18">
      <c r="B937" s="110"/>
      <c r="C937" s="110"/>
      <c r="D937" s="110"/>
      <c r="E937" s="110"/>
      <c r="F937" s="111"/>
      <c r="G937" s="111"/>
      <c r="H937" s="111"/>
      <c r="I937" s="111"/>
      <c r="J937" s="111"/>
      <c r="K937" s="111"/>
      <c r="L937" s="111"/>
      <c r="M937" s="111"/>
      <c r="N937" s="111"/>
      <c r="O937" s="111"/>
      <c r="P937" s="111"/>
      <c r="Q937" s="111"/>
      <c r="R937" s="111"/>
    </row>
    <row r="938" spans="2:18">
      <c r="B938" s="110"/>
      <c r="C938" s="110"/>
      <c r="D938" s="110"/>
      <c r="E938" s="110"/>
      <c r="F938" s="111"/>
      <c r="G938" s="111"/>
      <c r="H938" s="111"/>
      <c r="I938" s="111"/>
      <c r="J938" s="111"/>
      <c r="K938" s="111"/>
      <c r="L938" s="111"/>
      <c r="M938" s="111"/>
      <c r="N938" s="111"/>
      <c r="O938" s="111"/>
      <c r="P938" s="111"/>
      <c r="Q938" s="111"/>
      <c r="R938" s="111"/>
    </row>
    <row r="939" spans="2:18">
      <c r="B939" s="110"/>
      <c r="C939" s="110"/>
      <c r="D939" s="110"/>
      <c r="E939" s="110"/>
      <c r="F939" s="111"/>
      <c r="G939" s="111"/>
      <c r="H939" s="111"/>
      <c r="I939" s="111"/>
      <c r="J939" s="111"/>
      <c r="K939" s="111"/>
      <c r="L939" s="111"/>
      <c r="M939" s="111"/>
      <c r="N939" s="111"/>
      <c r="O939" s="111"/>
      <c r="P939" s="111"/>
      <c r="Q939" s="111"/>
      <c r="R939" s="111"/>
    </row>
    <row r="940" spans="2:18">
      <c r="B940" s="110"/>
      <c r="C940" s="110"/>
      <c r="D940" s="110"/>
      <c r="E940" s="110"/>
      <c r="F940" s="111"/>
      <c r="G940" s="111"/>
      <c r="H940" s="111"/>
      <c r="I940" s="111"/>
      <c r="J940" s="111"/>
      <c r="K940" s="111"/>
      <c r="L940" s="111"/>
      <c r="M940" s="111"/>
      <c r="N940" s="111"/>
      <c r="O940" s="111"/>
      <c r="P940" s="111"/>
      <c r="Q940" s="111"/>
      <c r="R940" s="111"/>
    </row>
    <row r="941" spans="2:18">
      <c r="B941" s="110"/>
      <c r="C941" s="110"/>
      <c r="D941" s="110"/>
      <c r="E941" s="110"/>
      <c r="F941" s="111"/>
      <c r="G941" s="111"/>
      <c r="H941" s="111"/>
      <c r="I941" s="111"/>
      <c r="J941" s="111"/>
      <c r="K941" s="111"/>
      <c r="L941" s="111"/>
      <c r="M941" s="111"/>
      <c r="N941" s="111"/>
      <c r="O941" s="111"/>
      <c r="P941" s="111"/>
      <c r="Q941" s="111"/>
      <c r="R941" s="111"/>
    </row>
    <row r="942" spans="2:18">
      <c r="B942" s="110"/>
      <c r="C942" s="110"/>
      <c r="D942" s="110"/>
      <c r="E942" s="110"/>
      <c r="F942" s="111"/>
      <c r="G942" s="111"/>
      <c r="H942" s="111"/>
      <c r="I942" s="111"/>
      <c r="J942" s="111"/>
      <c r="K942" s="111"/>
      <c r="L942" s="111"/>
      <c r="M942" s="111"/>
      <c r="N942" s="111"/>
      <c r="O942" s="111"/>
      <c r="P942" s="111"/>
      <c r="Q942" s="111"/>
      <c r="R942" s="111"/>
    </row>
    <row r="943" spans="2:18">
      <c r="B943" s="110"/>
      <c r="C943" s="110"/>
      <c r="D943" s="110"/>
      <c r="E943" s="110"/>
      <c r="F943" s="111"/>
      <c r="G943" s="111"/>
      <c r="H943" s="111"/>
      <c r="I943" s="111"/>
      <c r="J943" s="111"/>
      <c r="K943" s="111"/>
      <c r="L943" s="111"/>
      <c r="M943" s="111"/>
      <c r="N943" s="111"/>
      <c r="O943" s="111"/>
      <c r="P943" s="111"/>
      <c r="Q943" s="111"/>
      <c r="R943" s="111"/>
    </row>
    <row r="944" spans="2:18">
      <c r="B944" s="110"/>
      <c r="C944" s="110"/>
      <c r="D944" s="110"/>
      <c r="E944" s="110"/>
      <c r="F944" s="111"/>
      <c r="G944" s="111"/>
      <c r="H944" s="111"/>
      <c r="I944" s="111"/>
      <c r="J944" s="111"/>
      <c r="K944" s="111"/>
      <c r="L944" s="111"/>
      <c r="M944" s="111"/>
      <c r="N944" s="111"/>
      <c r="O944" s="111"/>
      <c r="P944" s="111"/>
      <c r="Q944" s="111"/>
      <c r="R944" s="111"/>
    </row>
    <row r="945" spans="2:18">
      <c r="B945" s="110"/>
      <c r="C945" s="110"/>
      <c r="D945" s="110"/>
      <c r="E945" s="110"/>
      <c r="F945" s="111"/>
      <c r="G945" s="111"/>
      <c r="H945" s="111"/>
      <c r="I945" s="111"/>
      <c r="J945" s="111"/>
      <c r="K945" s="111"/>
      <c r="L945" s="111"/>
      <c r="M945" s="111"/>
      <c r="N945" s="111"/>
      <c r="O945" s="111"/>
      <c r="P945" s="111"/>
      <c r="Q945" s="111"/>
      <c r="R945" s="111"/>
    </row>
    <row r="946" spans="2:18">
      <c r="B946" s="110"/>
      <c r="C946" s="110"/>
      <c r="D946" s="110"/>
      <c r="E946" s="110"/>
      <c r="F946" s="111"/>
      <c r="G946" s="111"/>
      <c r="H946" s="111"/>
      <c r="I946" s="111"/>
      <c r="J946" s="111"/>
      <c r="K946" s="111"/>
      <c r="L946" s="111"/>
      <c r="M946" s="111"/>
      <c r="N946" s="111"/>
      <c r="O946" s="111"/>
      <c r="P946" s="111"/>
      <c r="Q946" s="111"/>
      <c r="R946" s="111"/>
    </row>
    <row r="947" spans="2:18">
      <c r="B947" s="110"/>
      <c r="C947" s="110"/>
      <c r="D947" s="110"/>
      <c r="E947" s="110"/>
      <c r="F947" s="111"/>
      <c r="G947" s="111"/>
      <c r="H947" s="111"/>
      <c r="I947" s="111"/>
      <c r="J947" s="111"/>
      <c r="K947" s="111"/>
      <c r="L947" s="111"/>
      <c r="M947" s="111"/>
      <c r="N947" s="111"/>
      <c r="O947" s="111"/>
      <c r="P947" s="111"/>
      <c r="Q947" s="111"/>
      <c r="R947" s="111"/>
    </row>
    <row r="948" spans="2:18">
      <c r="B948" s="110"/>
      <c r="C948" s="110"/>
      <c r="D948" s="110"/>
      <c r="E948" s="110"/>
      <c r="F948" s="111"/>
      <c r="G948" s="111"/>
      <c r="H948" s="111"/>
      <c r="I948" s="111"/>
      <c r="J948" s="111"/>
      <c r="K948" s="111"/>
      <c r="L948" s="111"/>
      <c r="M948" s="111"/>
      <c r="N948" s="111"/>
      <c r="O948" s="111"/>
      <c r="P948" s="111"/>
      <c r="Q948" s="111"/>
      <c r="R948" s="111"/>
    </row>
    <row r="949" spans="2:18">
      <c r="B949" s="110"/>
      <c r="C949" s="110"/>
      <c r="D949" s="110"/>
      <c r="E949" s="110"/>
      <c r="F949" s="111"/>
      <c r="G949" s="111"/>
      <c r="H949" s="111"/>
      <c r="I949" s="111"/>
      <c r="J949" s="111"/>
      <c r="K949" s="111"/>
      <c r="L949" s="111"/>
      <c r="M949" s="111"/>
      <c r="N949" s="111"/>
      <c r="O949" s="111"/>
      <c r="P949" s="111"/>
      <c r="Q949" s="111"/>
      <c r="R949" s="111"/>
    </row>
    <row r="950" spans="2:18">
      <c r="B950" s="110"/>
      <c r="C950" s="110"/>
      <c r="D950" s="110"/>
      <c r="E950" s="110"/>
      <c r="F950" s="111"/>
      <c r="G950" s="111"/>
      <c r="H950" s="111"/>
      <c r="I950" s="111"/>
      <c r="J950" s="111"/>
      <c r="K950" s="111"/>
      <c r="L950" s="111"/>
      <c r="M950" s="111"/>
      <c r="N950" s="111"/>
      <c r="O950" s="111"/>
      <c r="P950" s="111"/>
      <c r="Q950" s="111"/>
      <c r="R950" s="111"/>
    </row>
    <row r="951" spans="2:18">
      <c r="B951" s="110"/>
      <c r="C951" s="110"/>
      <c r="D951" s="110"/>
      <c r="E951" s="110"/>
      <c r="F951" s="111"/>
      <c r="G951" s="111"/>
      <c r="H951" s="111"/>
      <c r="I951" s="111"/>
      <c r="J951" s="111"/>
      <c r="K951" s="111"/>
      <c r="L951" s="111"/>
      <c r="M951" s="111"/>
      <c r="N951" s="111"/>
      <c r="O951" s="111"/>
      <c r="P951" s="111"/>
      <c r="Q951" s="111"/>
      <c r="R951" s="111"/>
    </row>
    <row r="952" spans="2:18">
      <c r="B952" s="110"/>
      <c r="C952" s="110"/>
      <c r="D952" s="110"/>
      <c r="E952" s="110"/>
      <c r="F952" s="111"/>
      <c r="G952" s="111"/>
      <c r="H952" s="111"/>
      <c r="I952" s="111"/>
      <c r="J952" s="111"/>
      <c r="K952" s="111"/>
      <c r="L952" s="111"/>
      <c r="M952" s="111"/>
      <c r="N952" s="111"/>
      <c r="O952" s="111"/>
      <c r="P952" s="111"/>
      <c r="Q952" s="111"/>
      <c r="R952" s="111"/>
    </row>
    <row r="953" spans="2:18">
      <c r="B953" s="110"/>
      <c r="C953" s="110"/>
      <c r="D953" s="110"/>
      <c r="E953" s="110"/>
      <c r="F953" s="111"/>
      <c r="G953" s="111"/>
      <c r="H953" s="111"/>
      <c r="I953" s="111"/>
      <c r="J953" s="111"/>
      <c r="K953" s="111"/>
      <c r="L953" s="111"/>
      <c r="M953" s="111"/>
      <c r="N953" s="111"/>
      <c r="O953" s="111"/>
      <c r="P953" s="111"/>
      <c r="Q953" s="111"/>
      <c r="R953" s="111"/>
    </row>
    <row r="954" spans="2:18">
      <c r="B954" s="110"/>
      <c r="C954" s="110"/>
      <c r="D954" s="110"/>
      <c r="E954" s="110"/>
      <c r="F954" s="111"/>
      <c r="G954" s="111"/>
      <c r="H954" s="111"/>
      <c r="I954" s="111"/>
      <c r="J954" s="111"/>
      <c r="K954" s="111"/>
      <c r="L954" s="111"/>
      <c r="M954" s="111"/>
      <c r="N954" s="111"/>
      <c r="O954" s="111"/>
      <c r="P954" s="111"/>
      <c r="Q954" s="111"/>
      <c r="R954" s="111"/>
    </row>
    <row r="955" spans="2:18">
      <c r="B955" s="110"/>
      <c r="C955" s="110"/>
      <c r="D955" s="110"/>
      <c r="E955" s="110"/>
      <c r="F955" s="111"/>
      <c r="G955" s="111"/>
      <c r="H955" s="111"/>
      <c r="I955" s="111"/>
      <c r="J955" s="111"/>
      <c r="K955" s="111"/>
      <c r="L955" s="111"/>
      <c r="M955" s="111"/>
      <c r="N955" s="111"/>
      <c r="O955" s="111"/>
      <c r="P955" s="111"/>
      <c r="Q955" s="111"/>
      <c r="R955" s="111"/>
    </row>
    <row r="956" spans="2:18">
      <c r="B956" s="110"/>
      <c r="C956" s="110"/>
      <c r="D956" s="110"/>
      <c r="E956" s="110"/>
      <c r="F956" s="111"/>
      <c r="G956" s="111"/>
      <c r="H956" s="111"/>
      <c r="I956" s="111"/>
      <c r="J956" s="111"/>
      <c r="K956" s="111"/>
      <c r="L956" s="111"/>
      <c r="M956" s="111"/>
      <c r="N956" s="111"/>
      <c r="O956" s="111"/>
      <c r="P956" s="111"/>
      <c r="Q956" s="111"/>
      <c r="R956" s="111"/>
    </row>
    <row r="957" spans="2:18">
      <c r="B957" s="110"/>
      <c r="C957" s="110"/>
      <c r="D957" s="110"/>
      <c r="E957" s="110"/>
      <c r="F957" s="111"/>
      <c r="G957" s="111"/>
      <c r="H957" s="111"/>
      <c r="I957" s="111"/>
      <c r="J957" s="111"/>
      <c r="K957" s="111"/>
      <c r="L957" s="111"/>
      <c r="M957" s="111"/>
      <c r="N957" s="111"/>
      <c r="O957" s="111"/>
      <c r="P957" s="111"/>
      <c r="Q957" s="111"/>
      <c r="R957" s="111"/>
    </row>
    <row r="958" spans="2:18">
      <c r="B958" s="110"/>
      <c r="C958" s="110"/>
      <c r="D958" s="110"/>
      <c r="E958" s="110"/>
      <c r="F958" s="111"/>
      <c r="G958" s="111"/>
      <c r="H958" s="111"/>
      <c r="I958" s="111"/>
      <c r="J958" s="111"/>
      <c r="K958" s="111"/>
      <c r="L958" s="111"/>
      <c r="M958" s="111"/>
      <c r="N958" s="111"/>
      <c r="O958" s="111"/>
      <c r="P958" s="111"/>
      <c r="Q958" s="111"/>
      <c r="R958" s="111"/>
    </row>
    <row r="959" spans="2:18">
      <c r="B959" s="110"/>
      <c r="C959" s="110"/>
      <c r="D959" s="110"/>
      <c r="E959" s="110"/>
      <c r="F959" s="111"/>
      <c r="G959" s="111"/>
      <c r="H959" s="111"/>
      <c r="I959" s="111"/>
      <c r="J959" s="111"/>
      <c r="K959" s="111"/>
      <c r="L959" s="111"/>
      <c r="M959" s="111"/>
      <c r="N959" s="111"/>
      <c r="O959" s="111"/>
      <c r="P959" s="111"/>
      <c r="Q959" s="111"/>
      <c r="R959" s="111"/>
    </row>
    <row r="960" spans="2:18">
      <c r="B960" s="110"/>
      <c r="C960" s="110"/>
      <c r="D960" s="110"/>
      <c r="E960" s="110"/>
      <c r="F960" s="111"/>
      <c r="G960" s="111"/>
      <c r="H960" s="111"/>
      <c r="I960" s="111"/>
      <c r="J960" s="111"/>
      <c r="K960" s="111"/>
      <c r="L960" s="111"/>
      <c r="M960" s="111"/>
      <c r="N960" s="111"/>
      <c r="O960" s="111"/>
      <c r="P960" s="111"/>
      <c r="Q960" s="111"/>
      <c r="R960" s="111"/>
    </row>
    <row r="961" spans="2:18">
      <c r="B961" s="110"/>
      <c r="C961" s="110"/>
      <c r="D961" s="110"/>
      <c r="E961" s="110"/>
      <c r="F961" s="111"/>
      <c r="G961" s="111"/>
      <c r="H961" s="111"/>
      <c r="I961" s="111"/>
      <c r="J961" s="111"/>
      <c r="K961" s="111"/>
      <c r="L961" s="111"/>
      <c r="M961" s="111"/>
      <c r="N961" s="111"/>
      <c r="O961" s="111"/>
      <c r="P961" s="111"/>
      <c r="Q961" s="111"/>
      <c r="R961" s="111"/>
    </row>
    <row r="962" spans="2:18">
      <c r="B962" s="110"/>
      <c r="C962" s="110"/>
      <c r="D962" s="110"/>
      <c r="E962" s="110"/>
      <c r="F962" s="111"/>
      <c r="G962" s="111"/>
      <c r="H962" s="111"/>
      <c r="I962" s="111"/>
      <c r="J962" s="111"/>
      <c r="K962" s="111"/>
      <c r="L962" s="111"/>
      <c r="M962" s="111"/>
      <c r="N962" s="111"/>
      <c r="O962" s="111"/>
      <c r="P962" s="111"/>
      <c r="Q962" s="111"/>
      <c r="R962" s="111"/>
    </row>
    <row r="963" spans="2:18">
      <c r="B963" s="110"/>
      <c r="C963" s="110"/>
      <c r="D963" s="110"/>
      <c r="E963" s="110"/>
      <c r="F963" s="111"/>
      <c r="G963" s="111"/>
      <c r="H963" s="111"/>
      <c r="I963" s="111"/>
      <c r="J963" s="111"/>
      <c r="K963" s="111"/>
      <c r="L963" s="111"/>
      <c r="M963" s="111"/>
      <c r="N963" s="111"/>
      <c r="O963" s="111"/>
      <c r="P963" s="111"/>
      <c r="Q963" s="111"/>
      <c r="R963" s="111"/>
    </row>
    <row r="964" spans="2:18">
      <c r="B964" s="110"/>
      <c r="C964" s="110"/>
      <c r="D964" s="110"/>
      <c r="E964" s="110"/>
      <c r="F964" s="111"/>
      <c r="G964" s="111"/>
      <c r="H964" s="111"/>
      <c r="I964" s="111"/>
      <c r="J964" s="111"/>
      <c r="K964" s="111"/>
      <c r="L964" s="111"/>
      <c r="M964" s="111"/>
      <c r="N964" s="111"/>
      <c r="O964" s="111"/>
      <c r="P964" s="111"/>
      <c r="Q964" s="111"/>
      <c r="R964" s="111"/>
    </row>
    <row r="965" spans="2:18">
      <c r="B965" s="110"/>
      <c r="C965" s="110"/>
      <c r="D965" s="110"/>
      <c r="E965" s="110"/>
      <c r="F965" s="111"/>
      <c r="G965" s="111"/>
      <c r="H965" s="111"/>
      <c r="I965" s="111"/>
      <c r="J965" s="111"/>
      <c r="K965" s="111"/>
      <c r="L965" s="111"/>
      <c r="M965" s="111"/>
      <c r="N965" s="111"/>
      <c r="O965" s="111"/>
      <c r="P965" s="111"/>
      <c r="Q965" s="111"/>
      <c r="R965" s="111"/>
    </row>
    <row r="966" spans="2:18">
      <c r="B966" s="110"/>
      <c r="C966" s="110"/>
      <c r="D966" s="110"/>
      <c r="E966" s="110"/>
      <c r="F966" s="111"/>
      <c r="G966" s="111"/>
      <c r="H966" s="111"/>
      <c r="I966" s="111"/>
      <c r="J966" s="111"/>
      <c r="K966" s="111"/>
      <c r="L966" s="111"/>
      <c r="M966" s="111"/>
      <c r="N966" s="111"/>
      <c r="O966" s="111"/>
      <c r="P966" s="111"/>
      <c r="Q966" s="111"/>
      <c r="R966" s="111"/>
    </row>
    <row r="967" spans="2:18">
      <c r="B967" s="110"/>
      <c r="C967" s="110"/>
      <c r="D967" s="110"/>
      <c r="E967" s="110"/>
      <c r="F967" s="111"/>
      <c r="G967" s="111"/>
      <c r="H967" s="111"/>
      <c r="I967" s="111"/>
      <c r="J967" s="111"/>
      <c r="K967" s="111"/>
      <c r="L967" s="111"/>
      <c r="M967" s="111"/>
      <c r="N967" s="111"/>
      <c r="O967" s="111"/>
      <c r="P967" s="111"/>
      <c r="Q967" s="111"/>
      <c r="R967" s="111"/>
    </row>
    <row r="968" spans="2:18">
      <c r="B968" s="110"/>
      <c r="C968" s="110"/>
      <c r="D968" s="110"/>
      <c r="E968" s="110"/>
      <c r="F968" s="111"/>
      <c r="G968" s="111"/>
      <c r="H968" s="111"/>
      <c r="I968" s="111"/>
      <c r="J968" s="111"/>
      <c r="K968" s="111"/>
      <c r="L968" s="111"/>
      <c r="M968" s="111"/>
      <c r="N968" s="111"/>
      <c r="O968" s="111"/>
      <c r="P968" s="111"/>
      <c r="Q968" s="111"/>
      <c r="R968" s="111"/>
    </row>
    <row r="969" spans="2:18">
      <c r="B969" s="110"/>
      <c r="C969" s="110"/>
      <c r="D969" s="110"/>
      <c r="E969" s="110"/>
      <c r="F969" s="111"/>
      <c r="G969" s="111"/>
      <c r="H969" s="111"/>
      <c r="I969" s="111"/>
      <c r="J969" s="111"/>
      <c r="K969" s="111"/>
      <c r="L969" s="111"/>
      <c r="M969" s="111"/>
      <c r="N969" s="111"/>
      <c r="O969" s="111"/>
      <c r="P969" s="111"/>
      <c r="Q969" s="111"/>
      <c r="R969" s="111"/>
    </row>
    <row r="970" spans="2:18">
      <c r="B970" s="110"/>
      <c r="C970" s="110"/>
      <c r="D970" s="110"/>
      <c r="E970" s="110"/>
      <c r="F970" s="111"/>
      <c r="G970" s="111"/>
      <c r="H970" s="111"/>
      <c r="I970" s="111"/>
      <c r="J970" s="111"/>
      <c r="K970" s="111"/>
      <c r="L970" s="111"/>
      <c r="M970" s="111"/>
      <c r="N970" s="111"/>
      <c r="O970" s="111"/>
      <c r="P970" s="111"/>
      <c r="Q970" s="111"/>
      <c r="R970" s="111"/>
    </row>
    <row r="971" spans="2:18">
      <c r="B971" s="110"/>
      <c r="C971" s="110"/>
      <c r="D971" s="110"/>
      <c r="E971" s="110"/>
      <c r="F971" s="111"/>
      <c r="G971" s="111"/>
      <c r="H971" s="111"/>
      <c r="I971" s="111"/>
      <c r="J971" s="111"/>
      <c r="K971" s="111"/>
      <c r="L971" s="111"/>
      <c r="M971" s="111"/>
      <c r="N971" s="111"/>
      <c r="O971" s="111"/>
      <c r="P971" s="111"/>
      <c r="Q971" s="111"/>
      <c r="R971" s="111"/>
    </row>
    <row r="972" spans="2:18">
      <c r="B972" s="110"/>
      <c r="C972" s="110"/>
      <c r="D972" s="110"/>
      <c r="E972" s="110"/>
      <c r="F972" s="111"/>
      <c r="G972" s="111"/>
      <c r="H972" s="111"/>
      <c r="I972" s="111"/>
      <c r="J972" s="111"/>
      <c r="K972" s="111"/>
      <c r="L972" s="111"/>
      <c r="M972" s="111"/>
      <c r="N972" s="111"/>
      <c r="O972" s="111"/>
      <c r="P972" s="111"/>
      <c r="Q972" s="111"/>
      <c r="R972" s="111"/>
    </row>
    <row r="973" spans="2:18">
      <c r="B973" s="110"/>
      <c r="C973" s="110"/>
      <c r="D973" s="110"/>
      <c r="E973" s="110"/>
      <c r="F973" s="111"/>
      <c r="G973" s="111"/>
      <c r="H973" s="111"/>
      <c r="I973" s="111"/>
      <c r="J973" s="111"/>
      <c r="K973" s="111"/>
      <c r="L973" s="111"/>
      <c r="M973" s="111"/>
      <c r="N973" s="111"/>
      <c r="O973" s="111"/>
      <c r="P973" s="111"/>
      <c r="Q973" s="111"/>
      <c r="R973" s="111"/>
    </row>
    <row r="974" spans="2:18">
      <c r="B974" s="110"/>
      <c r="C974" s="110"/>
      <c r="D974" s="110"/>
      <c r="E974" s="110"/>
      <c r="F974" s="111"/>
      <c r="G974" s="111"/>
      <c r="H974" s="111"/>
      <c r="I974" s="111"/>
      <c r="J974" s="111"/>
      <c r="K974" s="111"/>
      <c r="L974" s="111"/>
      <c r="M974" s="111"/>
      <c r="N974" s="111"/>
      <c r="O974" s="111"/>
      <c r="P974" s="111"/>
      <c r="Q974" s="111"/>
      <c r="R974" s="111"/>
    </row>
    <row r="975" spans="2:18">
      <c r="B975" s="110"/>
      <c r="C975" s="110"/>
      <c r="D975" s="110"/>
      <c r="E975" s="110"/>
      <c r="F975" s="111"/>
      <c r="G975" s="111"/>
      <c r="H975" s="111"/>
      <c r="I975" s="111"/>
      <c r="J975" s="111"/>
      <c r="K975" s="111"/>
      <c r="L975" s="111"/>
      <c r="M975" s="111"/>
      <c r="N975" s="111"/>
      <c r="O975" s="111"/>
      <c r="P975" s="111"/>
      <c r="Q975" s="111"/>
      <c r="R975" s="111"/>
    </row>
    <row r="976" spans="2:18">
      <c r="B976" s="110"/>
      <c r="C976" s="110"/>
      <c r="D976" s="110"/>
      <c r="E976" s="110"/>
      <c r="F976" s="111"/>
      <c r="G976" s="111"/>
      <c r="H976" s="111"/>
      <c r="I976" s="111"/>
      <c r="J976" s="111"/>
      <c r="K976" s="111"/>
      <c r="L976" s="111"/>
      <c r="M976" s="111"/>
      <c r="N976" s="111"/>
      <c r="O976" s="111"/>
      <c r="P976" s="111"/>
      <c r="Q976" s="111"/>
      <c r="R976" s="111"/>
    </row>
    <row r="977" spans="2:18">
      <c r="B977" s="110"/>
      <c r="C977" s="110"/>
      <c r="D977" s="110"/>
      <c r="E977" s="110"/>
      <c r="F977" s="111"/>
      <c r="G977" s="111"/>
      <c r="H977" s="111"/>
      <c r="I977" s="111"/>
      <c r="J977" s="111"/>
      <c r="K977" s="111"/>
      <c r="L977" s="111"/>
      <c r="M977" s="111"/>
      <c r="N977" s="111"/>
      <c r="O977" s="111"/>
      <c r="P977" s="111"/>
      <c r="Q977" s="111"/>
      <c r="R977" s="111"/>
    </row>
    <row r="978" spans="2:18">
      <c r="B978" s="110"/>
      <c r="C978" s="110"/>
      <c r="D978" s="110"/>
      <c r="E978" s="110"/>
      <c r="F978" s="111"/>
      <c r="G978" s="111"/>
      <c r="H978" s="111"/>
      <c r="I978" s="111"/>
      <c r="J978" s="111"/>
      <c r="K978" s="111"/>
      <c r="L978" s="111"/>
      <c r="M978" s="111"/>
      <c r="N978" s="111"/>
      <c r="O978" s="111"/>
      <c r="P978" s="111"/>
      <c r="Q978" s="111"/>
      <c r="R978" s="111"/>
    </row>
    <row r="979" spans="2:18">
      <c r="B979" s="110"/>
      <c r="C979" s="110"/>
      <c r="D979" s="110"/>
      <c r="E979" s="110"/>
      <c r="F979" s="111"/>
      <c r="G979" s="111"/>
      <c r="H979" s="111"/>
      <c r="I979" s="111"/>
      <c r="J979" s="111"/>
      <c r="K979" s="111"/>
      <c r="L979" s="111"/>
      <c r="M979" s="111"/>
      <c r="N979" s="111"/>
      <c r="O979" s="111"/>
      <c r="P979" s="111"/>
      <c r="Q979" s="111"/>
      <c r="R979" s="111"/>
    </row>
    <row r="980" spans="2:18">
      <c r="B980" s="110"/>
      <c r="C980" s="110"/>
      <c r="D980" s="110"/>
      <c r="E980" s="110"/>
      <c r="F980" s="111"/>
      <c r="G980" s="111"/>
      <c r="H980" s="111"/>
      <c r="I980" s="111"/>
      <c r="J980" s="111"/>
      <c r="K980" s="111"/>
      <c r="L980" s="111"/>
      <c r="M980" s="111"/>
      <c r="N980" s="111"/>
      <c r="O980" s="111"/>
      <c r="P980" s="111"/>
      <c r="Q980" s="111"/>
      <c r="R980" s="111"/>
    </row>
    <row r="981" spans="2:18">
      <c r="B981" s="110"/>
      <c r="C981" s="110"/>
      <c r="D981" s="110"/>
      <c r="E981" s="110"/>
      <c r="F981" s="111"/>
      <c r="G981" s="111"/>
      <c r="H981" s="111"/>
      <c r="I981" s="111"/>
      <c r="J981" s="111"/>
      <c r="K981" s="111"/>
      <c r="L981" s="111"/>
      <c r="M981" s="111"/>
      <c r="N981" s="111"/>
      <c r="O981" s="111"/>
      <c r="P981" s="111"/>
      <c r="Q981" s="111"/>
      <c r="R981" s="111"/>
    </row>
    <row r="982" spans="2:18">
      <c r="B982" s="110"/>
      <c r="C982" s="110"/>
      <c r="D982" s="110"/>
      <c r="E982" s="110"/>
      <c r="F982" s="111"/>
      <c r="G982" s="111"/>
      <c r="H982" s="111"/>
      <c r="I982" s="111"/>
      <c r="J982" s="111"/>
      <c r="K982" s="111"/>
      <c r="L982" s="111"/>
      <c r="M982" s="111"/>
      <c r="N982" s="111"/>
      <c r="O982" s="111"/>
      <c r="P982" s="111"/>
      <c r="Q982" s="111"/>
      <c r="R982" s="111"/>
    </row>
    <row r="983" spans="2:18">
      <c r="B983" s="110"/>
      <c r="C983" s="110"/>
      <c r="D983" s="110"/>
      <c r="E983" s="110"/>
      <c r="F983" s="111"/>
      <c r="G983" s="111"/>
      <c r="H983" s="111"/>
      <c r="I983" s="111"/>
      <c r="J983" s="111"/>
      <c r="K983" s="111"/>
      <c r="L983" s="111"/>
      <c r="M983" s="111"/>
      <c r="N983" s="111"/>
      <c r="O983" s="111"/>
      <c r="P983" s="111"/>
      <c r="Q983" s="111"/>
      <c r="R983" s="111"/>
    </row>
    <row r="984" spans="2:18">
      <c r="B984" s="110"/>
      <c r="C984" s="110"/>
      <c r="D984" s="110"/>
      <c r="E984" s="110"/>
      <c r="F984" s="111"/>
      <c r="G984" s="111"/>
      <c r="H984" s="111"/>
      <c r="I984" s="111"/>
      <c r="J984" s="111"/>
      <c r="K984" s="111"/>
      <c r="L984" s="111"/>
      <c r="M984" s="111"/>
      <c r="N984" s="111"/>
      <c r="O984" s="111"/>
      <c r="P984" s="111"/>
      <c r="Q984" s="111"/>
      <c r="R984" s="111"/>
    </row>
    <row r="985" spans="2:18">
      <c r="B985" s="110"/>
      <c r="C985" s="110"/>
      <c r="D985" s="110"/>
      <c r="E985" s="110"/>
      <c r="F985" s="111"/>
      <c r="G985" s="111"/>
      <c r="H985" s="111"/>
      <c r="I985" s="111"/>
      <c r="J985" s="111"/>
      <c r="K985" s="111"/>
      <c r="L985" s="111"/>
      <c r="M985" s="111"/>
      <c r="N985" s="111"/>
      <c r="O985" s="111"/>
      <c r="P985" s="111"/>
      <c r="Q985" s="111"/>
      <c r="R985" s="111"/>
    </row>
    <row r="986" spans="2:18">
      <c r="B986" s="110"/>
      <c r="C986" s="110"/>
      <c r="D986" s="110"/>
      <c r="E986" s="110"/>
      <c r="F986" s="111"/>
      <c r="G986" s="111"/>
      <c r="H986" s="111"/>
      <c r="I986" s="111"/>
      <c r="J986" s="111"/>
      <c r="K986" s="111"/>
      <c r="L986" s="111"/>
      <c r="M986" s="111"/>
      <c r="N986" s="111"/>
      <c r="O986" s="111"/>
      <c r="P986" s="111"/>
      <c r="Q986" s="111"/>
      <c r="R986" s="111"/>
    </row>
    <row r="987" spans="2:18">
      <c r="B987" s="110"/>
      <c r="C987" s="110"/>
      <c r="D987" s="110"/>
      <c r="E987" s="110"/>
      <c r="F987" s="111"/>
      <c r="G987" s="111"/>
      <c r="H987" s="111"/>
      <c r="I987" s="111"/>
      <c r="J987" s="111"/>
      <c r="K987" s="111"/>
      <c r="L987" s="111"/>
      <c r="M987" s="111"/>
      <c r="N987" s="111"/>
      <c r="O987" s="111"/>
      <c r="P987" s="111"/>
      <c r="Q987" s="111"/>
      <c r="R987" s="111"/>
    </row>
    <row r="988" spans="2:18">
      <c r="B988" s="110"/>
      <c r="C988" s="110"/>
      <c r="D988" s="110"/>
      <c r="E988" s="110"/>
      <c r="F988" s="111"/>
      <c r="G988" s="111"/>
      <c r="H988" s="111"/>
      <c r="I988" s="111"/>
      <c r="J988" s="111"/>
      <c r="K988" s="111"/>
      <c r="L988" s="111"/>
      <c r="M988" s="111"/>
      <c r="N988" s="111"/>
      <c r="O988" s="111"/>
      <c r="P988" s="111"/>
      <c r="Q988" s="111"/>
      <c r="R988" s="111"/>
    </row>
    <row r="989" spans="2:18">
      <c r="B989" s="110"/>
      <c r="C989" s="110"/>
      <c r="D989" s="110"/>
      <c r="E989" s="110"/>
      <c r="F989" s="111"/>
      <c r="G989" s="111"/>
      <c r="H989" s="111"/>
      <c r="I989" s="111"/>
      <c r="J989" s="111"/>
      <c r="K989" s="111"/>
      <c r="L989" s="111"/>
      <c r="M989" s="111"/>
      <c r="N989" s="111"/>
      <c r="O989" s="111"/>
      <c r="P989" s="111"/>
      <c r="Q989" s="111"/>
      <c r="R989" s="111"/>
    </row>
    <row r="990" spans="2:18">
      <c r="B990" s="110"/>
      <c r="C990" s="110"/>
      <c r="D990" s="110"/>
      <c r="E990" s="110"/>
      <c r="F990" s="111"/>
      <c r="G990" s="111"/>
      <c r="H990" s="111"/>
      <c r="I990" s="111"/>
      <c r="J990" s="111"/>
      <c r="K990" s="111"/>
      <c r="L990" s="111"/>
      <c r="M990" s="111"/>
      <c r="N990" s="111"/>
      <c r="O990" s="111"/>
      <c r="P990" s="111"/>
      <c r="Q990" s="111"/>
      <c r="R990" s="111"/>
    </row>
    <row r="991" spans="2:18">
      <c r="B991" s="110"/>
      <c r="C991" s="110"/>
      <c r="D991" s="110"/>
      <c r="E991" s="110"/>
      <c r="F991" s="111"/>
      <c r="G991" s="111"/>
      <c r="H991" s="111"/>
      <c r="I991" s="111"/>
      <c r="J991" s="111"/>
      <c r="K991" s="111"/>
      <c r="L991" s="111"/>
      <c r="M991" s="111"/>
      <c r="N991" s="111"/>
      <c r="O991" s="111"/>
      <c r="P991" s="111"/>
      <c r="Q991" s="111"/>
      <c r="R991" s="111"/>
    </row>
    <row r="992" spans="2:18">
      <c r="B992" s="110"/>
      <c r="C992" s="110"/>
      <c r="D992" s="110"/>
      <c r="E992" s="110"/>
      <c r="F992" s="111"/>
      <c r="G992" s="111"/>
      <c r="H992" s="111"/>
      <c r="I992" s="111"/>
      <c r="J992" s="111"/>
      <c r="K992" s="111"/>
      <c r="L992" s="111"/>
      <c r="M992" s="111"/>
      <c r="N992" s="111"/>
      <c r="O992" s="111"/>
      <c r="P992" s="111"/>
      <c r="Q992" s="111"/>
      <c r="R992" s="111"/>
    </row>
    <row r="993" spans="2:18">
      <c r="B993" s="110"/>
      <c r="C993" s="110"/>
      <c r="D993" s="110"/>
      <c r="E993" s="110"/>
      <c r="F993" s="111"/>
      <c r="G993" s="111"/>
      <c r="H993" s="111"/>
      <c r="I993" s="111"/>
      <c r="J993" s="111"/>
      <c r="K993" s="111"/>
      <c r="L993" s="111"/>
      <c r="M993" s="111"/>
      <c r="N993" s="111"/>
      <c r="O993" s="111"/>
      <c r="P993" s="111"/>
      <c r="Q993" s="111"/>
      <c r="R993" s="111"/>
    </row>
    <row r="994" spans="2:18">
      <c r="B994" s="110"/>
      <c r="C994" s="110"/>
      <c r="D994" s="110"/>
      <c r="E994" s="110"/>
      <c r="F994" s="111"/>
      <c r="G994" s="111"/>
      <c r="H994" s="111"/>
      <c r="I994" s="111"/>
      <c r="J994" s="111"/>
      <c r="K994" s="111"/>
      <c r="L994" s="111"/>
      <c r="M994" s="111"/>
      <c r="N994" s="111"/>
      <c r="O994" s="111"/>
      <c r="P994" s="111"/>
      <c r="Q994" s="111"/>
      <c r="R994" s="111"/>
    </row>
    <row r="995" spans="2:18">
      <c r="B995" s="110"/>
      <c r="C995" s="110"/>
      <c r="D995" s="110"/>
      <c r="E995" s="110"/>
      <c r="F995" s="111"/>
      <c r="G995" s="111"/>
      <c r="H995" s="111"/>
      <c r="I995" s="111"/>
      <c r="J995" s="111"/>
      <c r="K995" s="111"/>
      <c r="L995" s="111"/>
      <c r="M995" s="111"/>
      <c r="N995" s="111"/>
      <c r="O995" s="111"/>
      <c r="P995" s="111"/>
      <c r="Q995" s="111"/>
      <c r="R995" s="111"/>
    </row>
    <row r="996" spans="2:18">
      <c r="B996" s="110"/>
      <c r="C996" s="110"/>
      <c r="D996" s="110"/>
      <c r="E996" s="110"/>
      <c r="F996" s="111"/>
      <c r="G996" s="111"/>
      <c r="H996" s="111"/>
      <c r="I996" s="111"/>
      <c r="J996" s="111"/>
      <c r="K996" s="111"/>
      <c r="L996" s="111"/>
      <c r="M996" s="111"/>
      <c r="N996" s="111"/>
      <c r="O996" s="111"/>
      <c r="P996" s="111"/>
      <c r="Q996" s="111"/>
      <c r="R996" s="111"/>
    </row>
    <row r="997" spans="2:18">
      <c r="B997" s="110"/>
      <c r="C997" s="110"/>
      <c r="D997" s="110"/>
      <c r="E997" s="110"/>
      <c r="F997" s="111"/>
      <c r="G997" s="111"/>
      <c r="H997" s="111"/>
      <c r="I997" s="111"/>
      <c r="J997" s="111"/>
      <c r="K997" s="111"/>
      <c r="L997" s="111"/>
      <c r="M997" s="111"/>
      <c r="N997" s="111"/>
      <c r="O997" s="111"/>
      <c r="P997" s="111"/>
      <c r="Q997" s="111"/>
      <c r="R997" s="111"/>
    </row>
    <row r="998" spans="2:18">
      <c r="B998" s="110"/>
      <c r="C998" s="110"/>
      <c r="D998" s="110"/>
      <c r="E998" s="110"/>
      <c r="F998" s="111"/>
      <c r="G998" s="111"/>
      <c r="H998" s="111"/>
      <c r="I998" s="111"/>
      <c r="J998" s="111"/>
      <c r="K998" s="111"/>
      <c r="L998" s="111"/>
      <c r="M998" s="111"/>
      <c r="N998" s="111"/>
      <c r="O998" s="111"/>
      <c r="P998" s="111"/>
      <c r="Q998" s="111"/>
      <c r="R998" s="111"/>
    </row>
    <row r="999" spans="2:18">
      <c r="B999" s="110"/>
      <c r="C999" s="110"/>
      <c r="D999" s="110"/>
      <c r="E999" s="110"/>
      <c r="F999" s="111"/>
      <c r="G999" s="111"/>
      <c r="H999" s="111"/>
      <c r="I999" s="111"/>
      <c r="J999" s="111"/>
      <c r="K999" s="111"/>
      <c r="L999" s="111"/>
      <c r="M999" s="111"/>
      <c r="N999" s="111"/>
      <c r="O999" s="111"/>
      <c r="P999" s="111"/>
      <c r="Q999" s="111"/>
      <c r="R999" s="111"/>
    </row>
    <row r="1000" spans="2:18">
      <c r="B1000" s="110"/>
      <c r="C1000" s="110"/>
      <c r="D1000" s="110"/>
      <c r="E1000" s="110"/>
      <c r="F1000" s="111"/>
      <c r="G1000" s="111"/>
      <c r="H1000" s="111"/>
      <c r="I1000" s="111"/>
      <c r="J1000" s="111"/>
      <c r="K1000" s="111"/>
      <c r="L1000" s="111"/>
      <c r="M1000" s="111"/>
      <c r="N1000" s="111"/>
      <c r="O1000" s="111"/>
      <c r="P1000" s="111"/>
      <c r="Q1000" s="111"/>
      <c r="R1000" s="111"/>
    </row>
    <row r="1001" spans="2:18">
      <c r="B1001" s="110"/>
      <c r="C1001" s="110"/>
      <c r="D1001" s="110"/>
      <c r="E1001" s="110"/>
      <c r="F1001" s="111"/>
      <c r="G1001" s="111"/>
      <c r="H1001" s="111"/>
      <c r="I1001" s="111"/>
      <c r="J1001" s="111"/>
      <c r="K1001" s="111"/>
      <c r="L1001" s="111"/>
      <c r="M1001" s="111"/>
      <c r="N1001" s="111"/>
      <c r="O1001" s="111"/>
      <c r="P1001" s="111"/>
      <c r="Q1001" s="111"/>
      <c r="R1001" s="111"/>
    </row>
    <row r="1002" spans="2:18">
      <c r="B1002" s="110"/>
      <c r="C1002" s="110"/>
      <c r="D1002" s="110"/>
      <c r="E1002" s="110"/>
      <c r="F1002" s="111"/>
      <c r="G1002" s="111"/>
      <c r="H1002" s="111"/>
      <c r="I1002" s="111"/>
      <c r="J1002" s="111"/>
      <c r="K1002" s="111"/>
      <c r="L1002" s="111"/>
      <c r="M1002" s="111"/>
      <c r="N1002" s="111"/>
      <c r="O1002" s="111"/>
      <c r="P1002" s="111"/>
      <c r="Q1002" s="111"/>
      <c r="R1002" s="111"/>
    </row>
    <row r="1003" spans="2:18">
      <c r="B1003" s="110"/>
      <c r="C1003" s="110"/>
      <c r="D1003" s="110"/>
      <c r="E1003" s="110"/>
      <c r="F1003" s="111"/>
      <c r="G1003" s="111"/>
      <c r="H1003" s="111"/>
      <c r="I1003" s="111"/>
      <c r="J1003" s="111"/>
      <c r="K1003" s="111"/>
      <c r="L1003" s="111"/>
      <c r="M1003" s="111"/>
      <c r="N1003" s="111"/>
      <c r="O1003" s="111"/>
      <c r="P1003" s="111"/>
      <c r="Q1003" s="111"/>
      <c r="R1003" s="111"/>
    </row>
    <row r="1004" spans="2:18">
      <c r="B1004" s="110"/>
      <c r="C1004" s="110"/>
      <c r="D1004" s="110"/>
      <c r="E1004" s="110"/>
      <c r="F1004" s="111"/>
      <c r="G1004" s="111"/>
      <c r="H1004" s="111"/>
      <c r="I1004" s="111"/>
      <c r="J1004" s="111"/>
      <c r="K1004" s="111"/>
      <c r="L1004" s="111"/>
      <c r="M1004" s="111"/>
      <c r="N1004" s="111"/>
      <c r="O1004" s="111"/>
      <c r="P1004" s="111"/>
      <c r="Q1004" s="111"/>
      <c r="R1004" s="111"/>
    </row>
    <row r="1005" spans="2:18">
      <c r="B1005" s="110"/>
      <c r="C1005" s="110"/>
      <c r="D1005" s="110"/>
      <c r="E1005" s="110"/>
      <c r="F1005" s="111"/>
      <c r="G1005" s="111"/>
      <c r="H1005" s="111"/>
      <c r="I1005" s="111"/>
      <c r="J1005" s="111"/>
      <c r="K1005" s="111"/>
      <c r="L1005" s="111"/>
      <c r="M1005" s="111"/>
      <c r="N1005" s="111"/>
      <c r="O1005" s="111"/>
      <c r="P1005" s="111"/>
      <c r="Q1005" s="111"/>
      <c r="R1005" s="111"/>
    </row>
    <row r="1006" spans="2:18">
      <c r="B1006" s="110"/>
      <c r="C1006" s="110"/>
      <c r="D1006" s="110"/>
      <c r="E1006" s="110"/>
      <c r="F1006" s="111"/>
      <c r="G1006" s="111"/>
      <c r="H1006" s="111"/>
      <c r="I1006" s="111"/>
      <c r="J1006" s="111"/>
      <c r="K1006" s="111"/>
      <c r="L1006" s="111"/>
      <c r="M1006" s="111"/>
      <c r="N1006" s="111"/>
      <c r="O1006" s="111"/>
      <c r="P1006" s="111"/>
      <c r="Q1006" s="111"/>
      <c r="R1006" s="111"/>
    </row>
    <row r="1007" spans="2:18">
      <c r="B1007" s="110"/>
      <c r="C1007" s="110"/>
      <c r="D1007" s="110"/>
      <c r="E1007" s="110"/>
      <c r="F1007" s="111"/>
      <c r="G1007" s="111"/>
      <c r="H1007" s="111"/>
      <c r="I1007" s="111"/>
      <c r="J1007" s="111"/>
      <c r="K1007" s="111"/>
      <c r="L1007" s="111"/>
      <c r="M1007" s="111"/>
      <c r="N1007" s="111"/>
      <c r="O1007" s="111"/>
      <c r="P1007" s="111"/>
      <c r="Q1007" s="111"/>
      <c r="R1007" s="111"/>
    </row>
    <row r="1008" spans="2:18">
      <c r="B1008" s="110"/>
      <c r="C1008" s="110"/>
      <c r="D1008" s="110"/>
      <c r="E1008" s="110"/>
      <c r="F1008" s="111"/>
      <c r="G1008" s="111"/>
      <c r="H1008" s="111"/>
      <c r="I1008" s="111"/>
      <c r="J1008" s="111"/>
      <c r="K1008" s="111"/>
      <c r="L1008" s="111"/>
      <c r="M1008" s="111"/>
      <c r="N1008" s="111"/>
      <c r="O1008" s="111"/>
      <c r="P1008" s="111"/>
      <c r="Q1008" s="111"/>
      <c r="R1008" s="111"/>
    </row>
    <row r="1009" spans="2:18">
      <c r="B1009" s="110"/>
      <c r="C1009" s="110"/>
      <c r="D1009" s="110"/>
      <c r="E1009" s="110"/>
      <c r="F1009" s="111"/>
      <c r="G1009" s="111"/>
      <c r="H1009" s="111"/>
      <c r="I1009" s="111"/>
      <c r="J1009" s="111"/>
      <c r="K1009" s="111"/>
      <c r="L1009" s="111"/>
      <c r="M1009" s="111"/>
      <c r="N1009" s="111"/>
      <c r="O1009" s="111"/>
      <c r="P1009" s="111"/>
      <c r="Q1009" s="111"/>
      <c r="R1009" s="111"/>
    </row>
    <row r="1010" spans="2:18">
      <c r="B1010" s="110"/>
      <c r="C1010" s="110"/>
      <c r="D1010" s="110"/>
      <c r="E1010" s="110"/>
      <c r="F1010" s="111"/>
      <c r="G1010" s="111"/>
      <c r="H1010" s="111"/>
      <c r="I1010" s="111"/>
      <c r="J1010" s="111"/>
      <c r="K1010" s="111"/>
      <c r="L1010" s="111"/>
      <c r="M1010" s="111"/>
      <c r="N1010" s="111"/>
      <c r="O1010" s="111"/>
      <c r="P1010" s="111"/>
      <c r="Q1010" s="111"/>
      <c r="R1010" s="111"/>
    </row>
    <row r="1011" spans="2:18">
      <c r="B1011" s="110"/>
      <c r="C1011" s="110"/>
      <c r="D1011" s="110"/>
      <c r="E1011" s="110"/>
      <c r="F1011" s="111"/>
      <c r="G1011" s="111"/>
      <c r="H1011" s="111"/>
      <c r="I1011" s="111"/>
      <c r="J1011" s="111"/>
      <c r="K1011" s="111"/>
      <c r="L1011" s="111"/>
      <c r="M1011" s="111"/>
      <c r="N1011" s="111"/>
      <c r="O1011" s="111"/>
      <c r="P1011" s="111"/>
      <c r="Q1011" s="111"/>
      <c r="R1011" s="111"/>
    </row>
    <row r="1012" spans="2:18">
      <c r="B1012" s="110"/>
      <c r="C1012" s="110"/>
      <c r="D1012" s="110"/>
      <c r="E1012" s="110"/>
      <c r="F1012" s="111"/>
      <c r="G1012" s="111"/>
      <c r="H1012" s="111"/>
      <c r="I1012" s="111"/>
      <c r="J1012" s="111"/>
      <c r="K1012" s="111"/>
      <c r="L1012" s="111"/>
      <c r="M1012" s="111"/>
      <c r="N1012" s="111"/>
      <c r="O1012" s="111"/>
      <c r="P1012" s="111"/>
      <c r="Q1012" s="111"/>
      <c r="R1012" s="111"/>
    </row>
    <row r="1013" spans="2:18">
      <c r="B1013" s="110"/>
      <c r="C1013" s="110"/>
      <c r="D1013" s="110"/>
      <c r="E1013" s="110"/>
      <c r="F1013" s="111"/>
      <c r="G1013" s="111"/>
      <c r="H1013" s="111"/>
      <c r="I1013" s="111"/>
      <c r="J1013" s="111"/>
      <c r="K1013" s="111"/>
      <c r="L1013" s="111"/>
      <c r="M1013" s="111"/>
      <c r="N1013" s="111"/>
      <c r="O1013" s="111"/>
      <c r="P1013" s="111"/>
      <c r="Q1013" s="111"/>
      <c r="R1013" s="111"/>
    </row>
    <row r="1014" spans="2:18">
      <c r="B1014" s="110"/>
      <c r="C1014" s="110"/>
      <c r="D1014" s="110"/>
      <c r="E1014" s="110"/>
      <c r="F1014" s="111"/>
      <c r="G1014" s="111"/>
      <c r="H1014" s="111"/>
      <c r="I1014" s="111"/>
      <c r="J1014" s="111"/>
      <c r="K1014" s="111"/>
      <c r="L1014" s="111"/>
      <c r="M1014" s="111"/>
      <c r="N1014" s="111"/>
      <c r="O1014" s="111"/>
      <c r="P1014" s="111"/>
      <c r="Q1014" s="111"/>
      <c r="R1014" s="111"/>
    </row>
    <row r="1015" spans="2:18">
      <c r="B1015" s="110"/>
      <c r="C1015" s="110"/>
      <c r="D1015" s="110"/>
      <c r="E1015" s="110"/>
      <c r="F1015" s="111"/>
      <c r="G1015" s="111"/>
      <c r="H1015" s="111"/>
      <c r="I1015" s="111"/>
      <c r="J1015" s="111"/>
      <c r="K1015" s="111"/>
      <c r="L1015" s="111"/>
      <c r="M1015" s="111"/>
      <c r="N1015" s="111"/>
      <c r="O1015" s="111"/>
      <c r="P1015" s="111"/>
      <c r="Q1015" s="111"/>
      <c r="R1015" s="111"/>
    </row>
    <row r="1016" spans="2:18">
      <c r="B1016" s="110"/>
      <c r="C1016" s="110"/>
      <c r="D1016" s="110"/>
      <c r="E1016" s="110"/>
      <c r="F1016" s="111"/>
      <c r="G1016" s="111"/>
      <c r="H1016" s="111"/>
      <c r="I1016" s="111"/>
      <c r="J1016" s="111"/>
      <c r="K1016" s="111"/>
      <c r="L1016" s="111"/>
      <c r="M1016" s="111"/>
      <c r="N1016" s="111"/>
      <c r="O1016" s="111"/>
      <c r="P1016" s="111"/>
      <c r="Q1016" s="111"/>
      <c r="R1016" s="111"/>
    </row>
    <row r="1017" spans="2:18">
      <c r="B1017" s="110"/>
      <c r="C1017" s="110"/>
      <c r="D1017" s="110"/>
      <c r="E1017" s="110"/>
      <c r="F1017" s="111"/>
      <c r="G1017" s="111"/>
      <c r="H1017" s="111"/>
      <c r="I1017" s="111"/>
      <c r="J1017" s="111"/>
      <c r="K1017" s="111"/>
      <c r="L1017" s="111"/>
      <c r="M1017" s="111"/>
      <c r="N1017" s="111"/>
      <c r="O1017" s="111"/>
      <c r="P1017" s="111"/>
      <c r="Q1017" s="111"/>
      <c r="R1017" s="111"/>
    </row>
    <row r="1018" spans="2:18">
      <c r="B1018" s="110"/>
      <c r="C1018" s="110"/>
      <c r="D1018" s="110"/>
      <c r="E1018" s="110"/>
      <c r="F1018" s="111"/>
      <c r="G1018" s="111"/>
      <c r="H1018" s="111"/>
      <c r="I1018" s="111"/>
      <c r="J1018" s="111"/>
      <c r="K1018" s="111"/>
      <c r="L1018" s="111"/>
      <c r="M1018" s="111"/>
      <c r="N1018" s="111"/>
      <c r="O1018" s="111"/>
      <c r="P1018" s="111"/>
      <c r="Q1018" s="111"/>
      <c r="R1018" s="111"/>
    </row>
    <row r="1019" spans="2:18">
      <c r="B1019" s="110"/>
      <c r="C1019" s="110"/>
      <c r="D1019" s="110"/>
      <c r="E1019" s="110"/>
      <c r="F1019" s="111"/>
      <c r="G1019" s="111"/>
      <c r="H1019" s="111"/>
      <c r="I1019" s="111"/>
      <c r="J1019" s="111"/>
      <c r="K1019" s="111"/>
      <c r="L1019" s="111"/>
      <c r="M1019" s="111"/>
      <c r="N1019" s="111"/>
      <c r="O1019" s="111"/>
      <c r="P1019" s="111"/>
      <c r="Q1019" s="111"/>
      <c r="R1019" s="111"/>
    </row>
    <row r="1020" spans="2:18">
      <c r="B1020" s="110"/>
      <c r="C1020" s="110"/>
      <c r="D1020" s="110"/>
      <c r="E1020" s="110"/>
      <c r="F1020" s="111"/>
      <c r="G1020" s="111"/>
      <c r="H1020" s="111"/>
      <c r="I1020" s="111"/>
      <c r="J1020" s="111"/>
      <c r="K1020" s="111"/>
      <c r="L1020" s="111"/>
      <c r="M1020" s="111"/>
      <c r="N1020" s="111"/>
      <c r="O1020" s="111"/>
      <c r="P1020" s="111"/>
      <c r="Q1020" s="111"/>
      <c r="R1020" s="111"/>
    </row>
    <row r="1021" spans="2:18">
      <c r="B1021" s="110"/>
      <c r="C1021" s="110"/>
      <c r="D1021" s="110"/>
      <c r="E1021" s="110"/>
      <c r="F1021" s="111"/>
      <c r="G1021" s="111"/>
      <c r="H1021" s="111"/>
      <c r="I1021" s="111"/>
      <c r="J1021" s="111"/>
      <c r="K1021" s="111"/>
      <c r="L1021" s="111"/>
      <c r="M1021" s="111"/>
      <c r="N1021" s="111"/>
      <c r="O1021" s="111"/>
      <c r="P1021" s="111"/>
      <c r="Q1021" s="111"/>
      <c r="R1021" s="111"/>
    </row>
    <row r="1022" spans="2:18">
      <c r="B1022" s="110"/>
      <c r="C1022" s="110"/>
      <c r="D1022" s="110"/>
      <c r="E1022" s="110"/>
      <c r="F1022" s="111"/>
      <c r="G1022" s="111"/>
      <c r="H1022" s="111"/>
      <c r="I1022" s="111"/>
      <c r="J1022" s="111"/>
      <c r="K1022" s="111"/>
      <c r="L1022" s="111"/>
      <c r="M1022" s="111"/>
      <c r="N1022" s="111"/>
      <c r="O1022" s="111"/>
      <c r="P1022" s="111"/>
      <c r="Q1022" s="111"/>
      <c r="R1022" s="111"/>
    </row>
    <row r="1023" spans="2:18">
      <c r="B1023" s="110"/>
      <c r="C1023" s="110"/>
      <c r="D1023" s="110"/>
      <c r="E1023" s="110"/>
      <c r="F1023" s="111"/>
      <c r="G1023" s="111"/>
      <c r="H1023" s="111"/>
      <c r="I1023" s="111"/>
      <c r="J1023" s="111"/>
      <c r="K1023" s="111"/>
      <c r="L1023" s="111"/>
      <c r="M1023" s="111"/>
      <c r="N1023" s="111"/>
      <c r="O1023" s="111"/>
      <c r="P1023" s="111"/>
      <c r="Q1023" s="111"/>
      <c r="R1023" s="111"/>
    </row>
    <row r="1024" spans="2:18">
      <c r="B1024" s="110"/>
      <c r="C1024" s="110"/>
      <c r="D1024" s="110"/>
      <c r="E1024" s="110"/>
      <c r="F1024" s="111"/>
      <c r="G1024" s="111"/>
      <c r="H1024" s="111"/>
      <c r="I1024" s="111"/>
      <c r="J1024" s="111"/>
      <c r="K1024" s="111"/>
      <c r="L1024" s="111"/>
      <c r="M1024" s="111"/>
      <c r="N1024" s="111"/>
      <c r="O1024" s="111"/>
      <c r="P1024" s="111"/>
      <c r="Q1024" s="111"/>
      <c r="R1024" s="111"/>
    </row>
    <row r="1025" spans="2:18">
      <c r="B1025" s="110"/>
      <c r="C1025" s="110"/>
      <c r="D1025" s="110"/>
      <c r="E1025" s="110"/>
      <c r="F1025" s="111"/>
      <c r="G1025" s="111"/>
      <c r="H1025" s="111"/>
      <c r="I1025" s="111"/>
      <c r="J1025" s="111"/>
      <c r="K1025" s="111"/>
      <c r="L1025" s="111"/>
      <c r="M1025" s="111"/>
      <c r="N1025" s="111"/>
      <c r="O1025" s="111"/>
      <c r="P1025" s="111"/>
      <c r="Q1025" s="111"/>
      <c r="R1025" s="111"/>
    </row>
    <row r="1026" spans="2:18">
      <c r="B1026" s="110"/>
      <c r="C1026" s="110"/>
      <c r="D1026" s="110"/>
      <c r="E1026" s="110"/>
      <c r="F1026" s="111"/>
      <c r="G1026" s="111"/>
      <c r="H1026" s="111"/>
      <c r="I1026" s="111"/>
      <c r="J1026" s="111"/>
      <c r="K1026" s="111"/>
      <c r="L1026" s="111"/>
      <c r="M1026" s="111"/>
      <c r="N1026" s="111"/>
      <c r="O1026" s="111"/>
      <c r="P1026" s="111"/>
      <c r="Q1026" s="111"/>
      <c r="R1026" s="111"/>
    </row>
    <row r="1027" spans="2:18">
      <c r="B1027" s="110"/>
      <c r="C1027" s="110"/>
      <c r="D1027" s="110"/>
      <c r="E1027" s="110"/>
      <c r="F1027" s="111"/>
      <c r="G1027" s="111"/>
      <c r="H1027" s="111"/>
      <c r="I1027" s="111"/>
      <c r="J1027" s="111"/>
      <c r="K1027" s="111"/>
      <c r="L1027" s="111"/>
      <c r="M1027" s="111"/>
      <c r="N1027" s="111"/>
      <c r="O1027" s="111"/>
      <c r="P1027" s="111"/>
      <c r="Q1027" s="111"/>
      <c r="R1027" s="111"/>
    </row>
    <row r="1028" spans="2:18">
      <c r="B1028" s="110"/>
      <c r="C1028" s="110"/>
      <c r="D1028" s="110"/>
      <c r="E1028" s="110"/>
      <c r="F1028" s="111"/>
      <c r="G1028" s="111"/>
      <c r="H1028" s="111"/>
      <c r="I1028" s="111"/>
      <c r="J1028" s="111"/>
      <c r="K1028" s="111"/>
      <c r="L1028" s="111"/>
      <c r="M1028" s="111"/>
      <c r="N1028" s="111"/>
      <c r="O1028" s="111"/>
      <c r="P1028" s="111"/>
      <c r="Q1028" s="111"/>
      <c r="R1028" s="111"/>
    </row>
    <row r="1029" spans="2:18">
      <c r="B1029" s="110"/>
      <c r="C1029" s="110"/>
      <c r="D1029" s="110"/>
      <c r="E1029" s="110"/>
      <c r="F1029" s="111"/>
      <c r="G1029" s="111"/>
      <c r="H1029" s="111"/>
      <c r="I1029" s="111"/>
      <c r="J1029" s="111"/>
      <c r="K1029" s="111"/>
      <c r="L1029" s="111"/>
      <c r="M1029" s="111"/>
      <c r="N1029" s="111"/>
      <c r="O1029" s="111"/>
      <c r="P1029" s="111"/>
      <c r="Q1029" s="111"/>
      <c r="R1029" s="111"/>
    </row>
    <row r="1030" spans="2:18">
      <c r="B1030" s="110"/>
      <c r="C1030" s="110"/>
      <c r="D1030" s="110"/>
      <c r="E1030" s="110"/>
      <c r="F1030" s="111"/>
      <c r="G1030" s="111"/>
      <c r="H1030" s="111"/>
      <c r="I1030" s="111"/>
      <c r="J1030" s="111"/>
      <c r="K1030" s="111"/>
      <c r="L1030" s="111"/>
      <c r="M1030" s="111"/>
      <c r="N1030" s="111"/>
      <c r="O1030" s="111"/>
      <c r="P1030" s="111"/>
      <c r="Q1030" s="111"/>
      <c r="R1030" s="111"/>
    </row>
    <row r="1031" spans="2:18">
      <c r="B1031" s="110"/>
      <c r="C1031" s="110"/>
      <c r="D1031" s="110"/>
      <c r="E1031" s="110"/>
      <c r="F1031" s="111"/>
      <c r="G1031" s="111"/>
      <c r="H1031" s="111"/>
      <c r="I1031" s="111"/>
      <c r="J1031" s="111"/>
      <c r="K1031" s="111"/>
      <c r="L1031" s="111"/>
      <c r="M1031" s="111"/>
      <c r="N1031" s="111"/>
      <c r="O1031" s="111"/>
      <c r="P1031" s="111"/>
      <c r="Q1031" s="111"/>
      <c r="R1031" s="111"/>
    </row>
    <row r="1032" spans="2:18">
      <c r="B1032" s="110"/>
      <c r="C1032" s="110"/>
      <c r="D1032" s="110"/>
      <c r="E1032" s="110"/>
      <c r="F1032" s="111"/>
      <c r="G1032" s="111"/>
      <c r="H1032" s="111"/>
      <c r="I1032" s="111"/>
      <c r="J1032" s="111"/>
      <c r="K1032" s="111"/>
      <c r="L1032" s="111"/>
      <c r="M1032" s="111"/>
      <c r="N1032" s="111"/>
      <c r="O1032" s="111"/>
      <c r="P1032" s="111"/>
      <c r="Q1032" s="111"/>
      <c r="R1032" s="111"/>
    </row>
    <row r="1033" spans="2:18">
      <c r="B1033" s="110"/>
      <c r="C1033" s="110"/>
      <c r="D1033" s="110"/>
      <c r="E1033" s="110"/>
      <c r="F1033" s="111"/>
      <c r="G1033" s="111"/>
      <c r="H1033" s="111"/>
      <c r="I1033" s="111"/>
      <c r="J1033" s="111"/>
      <c r="K1033" s="111"/>
      <c r="L1033" s="111"/>
      <c r="M1033" s="111"/>
      <c r="N1033" s="111"/>
      <c r="O1033" s="111"/>
      <c r="P1033" s="111"/>
      <c r="Q1033" s="111"/>
      <c r="R1033" s="111"/>
    </row>
    <row r="1034" spans="2:18">
      <c r="B1034" s="110"/>
      <c r="C1034" s="110"/>
      <c r="D1034" s="110"/>
      <c r="E1034" s="110"/>
      <c r="F1034" s="111"/>
      <c r="G1034" s="111"/>
      <c r="H1034" s="111"/>
      <c r="I1034" s="111"/>
      <c r="J1034" s="111"/>
      <c r="K1034" s="111"/>
      <c r="L1034" s="111"/>
      <c r="M1034" s="111"/>
      <c r="N1034" s="111"/>
      <c r="O1034" s="111"/>
      <c r="P1034" s="111"/>
      <c r="Q1034" s="111"/>
      <c r="R1034" s="111"/>
    </row>
    <row r="1035" spans="2:18">
      <c r="B1035" s="110"/>
      <c r="C1035" s="110"/>
      <c r="D1035" s="110"/>
      <c r="E1035" s="110"/>
      <c r="F1035" s="111"/>
      <c r="G1035" s="111"/>
      <c r="H1035" s="111"/>
      <c r="I1035" s="111"/>
      <c r="J1035" s="111"/>
      <c r="K1035" s="111"/>
      <c r="L1035" s="111"/>
      <c r="M1035" s="111"/>
      <c r="N1035" s="111"/>
      <c r="O1035" s="111"/>
      <c r="P1035" s="111"/>
      <c r="Q1035" s="111"/>
      <c r="R1035" s="111"/>
    </row>
    <row r="1036" spans="2:18">
      <c r="B1036" s="110"/>
      <c r="C1036" s="110"/>
      <c r="D1036" s="110"/>
      <c r="E1036" s="110"/>
      <c r="F1036" s="111"/>
      <c r="G1036" s="111"/>
      <c r="H1036" s="111"/>
      <c r="I1036" s="111"/>
      <c r="J1036" s="111"/>
      <c r="K1036" s="111"/>
      <c r="L1036" s="111"/>
      <c r="M1036" s="111"/>
      <c r="N1036" s="111"/>
      <c r="O1036" s="111"/>
      <c r="P1036" s="111"/>
      <c r="Q1036" s="111"/>
      <c r="R1036" s="111"/>
    </row>
    <row r="1037" spans="2:18">
      <c r="B1037" s="110"/>
      <c r="C1037" s="110"/>
      <c r="D1037" s="110"/>
      <c r="E1037" s="110"/>
      <c r="F1037" s="111"/>
      <c r="G1037" s="111"/>
      <c r="H1037" s="111"/>
      <c r="I1037" s="111"/>
      <c r="J1037" s="111"/>
      <c r="K1037" s="111"/>
      <c r="L1037" s="111"/>
      <c r="M1037" s="111"/>
      <c r="N1037" s="111"/>
      <c r="O1037" s="111"/>
      <c r="P1037" s="111"/>
      <c r="Q1037" s="111"/>
      <c r="R1037" s="111"/>
    </row>
    <row r="1038" spans="2:18">
      <c r="B1038" s="110"/>
      <c r="C1038" s="110"/>
      <c r="D1038" s="110"/>
      <c r="E1038" s="110"/>
      <c r="F1038" s="111"/>
      <c r="G1038" s="111"/>
      <c r="H1038" s="111"/>
      <c r="I1038" s="111"/>
      <c r="J1038" s="111"/>
      <c r="K1038" s="111"/>
      <c r="L1038" s="111"/>
      <c r="M1038" s="111"/>
      <c r="N1038" s="111"/>
      <c r="O1038" s="111"/>
      <c r="P1038" s="111"/>
      <c r="Q1038" s="111"/>
      <c r="R1038" s="111"/>
    </row>
    <row r="1039" spans="2:18">
      <c r="B1039" s="110"/>
      <c r="C1039" s="110"/>
      <c r="D1039" s="110"/>
      <c r="E1039" s="110"/>
      <c r="F1039" s="111"/>
      <c r="G1039" s="111"/>
      <c r="H1039" s="111"/>
      <c r="I1039" s="111"/>
      <c r="J1039" s="111"/>
      <c r="K1039" s="111"/>
      <c r="L1039" s="111"/>
      <c r="M1039" s="111"/>
      <c r="N1039" s="111"/>
      <c r="O1039" s="111"/>
      <c r="P1039" s="111"/>
      <c r="Q1039" s="111"/>
      <c r="R1039" s="111"/>
    </row>
    <row r="1040" spans="2:18">
      <c r="B1040" s="110"/>
      <c r="C1040" s="110"/>
      <c r="D1040" s="110"/>
      <c r="E1040" s="110"/>
      <c r="F1040" s="111"/>
      <c r="G1040" s="111"/>
      <c r="H1040" s="111"/>
      <c r="I1040" s="111"/>
      <c r="J1040" s="111"/>
      <c r="K1040" s="111"/>
      <c r="L1040" s="111"/>
      <c r="M1040" s="111"/>
      <c r="N1040" s="111"/>
      <c r="O1040" s="111"/>
      <c r="P1040" s="111"/>
      <c r="Q1040" s="111"/>
      <c r="R1040" s="111"/>
    </row>
    <row r="1041" spans="2:18">
      <c r="B1041" s="110"/>
      <c r="C1041" s="110"/>
      <c r="D1041" s="110"/>
      <c r="E1041" s="110"/>
      <c r="F1041" s="111"/>
      <c r="G1041" s="111"/>
      <c r="H1041" s="111"/>
      <c r="I1041" s="111"/>
      <c r="J1041" s="111"/>
      <c r="K1041" s="111"/>
      <c r="L1041" s="111"/>
      <c r="M1041" s="111"/>
      <c r="N1041" s="111"/>
      <c r="O1041" s="111"/>
      <c r="P1041" s="111"/>
      <c r="Q1041" s="111"/>
      <c r="R1041" s="111"/>
    </row>
    <row r="1042" spans="2:18">
      <c r="B1042" s="110"/>
      <c r="C1042" s="110"/>
      <c r="D1042" s="110"/>
      <c r="E1042" s="110"/>
      <c r="F1042" s="111"/>
      <c r="G1042" s="111"/>
      <c r="H1042" s="111"/>
      <c r="I1042" s="111"/>
      <c r="J1042" s="111"/>
      <c r="K1042" s="111"/>
      <c r="L1042" s="111"/>
      <c r="M1042" s="111"/>
      <c r="N1042" s="111"/>
      <c r="O1042" s="111"/>
      <c r="P1042" s="111"/>
      <c r="Q1042" s="111"/>
      <c r="R1042" s="111"/>
    </row>
    <row r="1043" spans="2:18">
      <c r="B1043" s="110"/>
      <c r="C1043" s="110"/>
      <c r="D1043" s="110"/>
      <c r="E1043" s="110"/>
      <c r="F1043" s="111"/>
      <c r="G1043" s="111"/>
      <c r="H1043" s="111"/>
      <c r="I1043" s="111"/>
      <c r="J1043" s="111"/>
      <c r="K1043" s="111"/>
      <c r="L1043" s="111"/>
      <c r="M1043" s="111"/>
      <c r="N1043" s="111"/>
      <c r="O1043" s="111"/>
      <c r="P1043" s="111"/>
      <c r="Q1043" s="111"/>
      <c r="R1043" s="111"/>
    </row>
    <row r="1044" spans="2:18">
      <c r="B1044" s="110"/>
      <c r="C1044" s="110"/>
      <c r="D1044" s="110"/>
      <c r="E1044" s="110"/>
      <c r="F1044" s="111"/>
      <c r="G1044" s="111"/>
      <c r="H1044" s="111"/>
      <c r="I1044" s="111"/>
      <c r="J1044" s="111"/>
      <c r="K1044" s="111"/>
      <c r="L1044" s="111"/>
      <c r="M1044" s="111"/>
      <c r="N1044" s="111"/>
      <c r="O1044" s="111"/>
      <c r="P1044" s="111"/>
      <c r="Q1044" s="111"/>
      <c r="R1044" s="111"/>
    </row>
    <row r="1045" spans="2:18">
      <c r="B1045" s="110"/>
      <c r="C1045" s="110"/>
      <c r="D1045" s="110"/>
      <c r="E1045" s="110"/>
      <c r="F1045" s="111"/>
      <c r="G1045" s="111"/>
      <c r="H1045" s="111"/>
      <c r="I1045" s="111"/>
      <c r="J1045" s="111"/>
      <c r="K1045" s="111"/>
      <c r="L1045" s="111"/>
      <c r="M1045" s="111"/>
      <c r="N1045" s="111"/>
      <c r="O1045" s="111"/>
      <c r="P1045" s="111"/>
      <c r="Q1045" s="111"/>
      <c r="R1045" s="111"/>
    </row>
    <row r="1046" spans="2:18">
      <c r="B1046" s="110"/>
      <c r="C1046" s="110"/>
      <c r="D1046" s="110"/>
      <c r="E1046" s="110"/>
      <c r="F1046" s="111"/>
      <c r="G1046" s="111"/>
      <c r="H1046" s="111"/>
      <c r="I1046" s="111"/>
      <c r="J1046" s="111"/>
      <c r="K1046" s="111"/>
      <c r="L1046" s="111"/>
      <c r="M1046" s="111"/>
      <c r="N1046" s="111"/>
      <c r="O1046" s="111"/>
      <c r="P1046" s="111"/>
      <c r="Q1046" s="111"/>
      <c r="R1046" s="111"/>
    </row>
    <row r="1047" spans="2:18">
      <c r="B1047" s="110"/>
      <c r="C1047" s="110"/>
      <c r="D1047" s="110"/>
      <c r="E1047" s="110"/>
      <c r="F1047" s="111"/>
      <c r="G1047" s="111"/>
      <c r="H1047" s="111"/>
      <c r="I1047" s="111"/>
      <c r="J1047" s="111"/>
      <c r="K1047" s="111"/>
      <c r="L1047" s="111"/>
      <c r="M1047" s="111"/>
      <c r="N1047" s="111"/>
      <c r="O1047" s="111"/>
      <c r="P1047" s="111"/>
      <c r="Q1047" s="111"/>
      <c r="R1047" s="111"/>
    </row>
    <row r="1048" spans="2:18">
      <c r="B1048" s="110"/>
      <c r="C1048" s="110"/>
      <c r="D1048" s="110"/>
      <c r="E1048" s="110"/>
      <c r="F1048" s="111"/>
      <c r="G1048" s="111"/>
      <c r="H1048" s="111"/>
      <c r="I1048" s="111"/>
      <c r="J1048" s="111"/>
      <c r="K1048" s="111"/>
      <c r="L1048" s="111"/>
      <c r="M1048" s="111"/>
      <c r="N1048" s="111"/>
      <c r="O1048" s="111"/>
      <c r="P1048" s="111"/>
      <c r="Q1048" s="111"/>
      <c r="R1048" s="111"/>
    </row>
    <row r="1049" spans="2:18">
      <c r="B1049" s="110"/>
      <c r="C1049" s="110"/>
      <c r="D1049" s="110"/>
      <c r="E1049" s="110"/>
      <c r="F1049" s="111"/>
      <c r="G1049" s="111"/>
      <c r="H1049" s="111"/>
      <c r="I1049" s="111"/>
      <c r="J1049" s="111"/>
      <c r="K1049" s="111"/>
      <c r="L1049" s="111"/>
      <c r="M1049" s="111"/>
      <c r="N1049" s="111"/>
      <c r="O1049" s="111"/>
      <c r="P1049" s="111"/>
      <c r="Q1049" s="111"/>
      <c r="R1049" s="111"/>
    </row>
    <row r="1050" spans="2:18">
      <c r="B1050" s="110"/>
      <c r="C1050" s="110"/>
      <c r="D1050" s="110"/>
      <c r="E1050" s="110"/>
      <c r="F1050" s="111"/>
      <c r="G1050" s="111"/>
      <c r="H1050" s="111"/>
      <c r="I1050" s="111"/>
      <c r="J1050" s="111"/>
      <c r="K1050" s="111"/>
      <c r="L1050" s="111"/>
      <c r="M1050" s="111"/>
      <c r="N1050" s="111"/>
      <c r="O1050" s="111"/>
      <c r="P1050" s="111"/>
      <c r="Q1050" s="111"/>
      <c r="R1050" s="111"/>
    </row>
    <row r="1051" spans="2:18">
      <c r="B1051" s="110"/>
      <c r="C1051" s="110"/>
      <c r="D1051" s="110"/>
      <c r="E1051" s="110"/>
      <c r="F1051" s="111"/>
      <c r="G1051" s="111"/>
      <c r="H1051" s="111"/>
      <c r="I1051" s="111"/>
      <c r="J1051" s="111"/>
      <c r="K1051" s="111"/>
      <c r="L1051" s="111"/>
      <c r="M1051" s="111"/>
      <c r="N1051" s="111"/>
      <c r="O1051" s="111"/>
      <c r="P1051" s="111"/>
      <c r="Q1051" s="111"/>
      <c r="R1051" s="111"/>
    </row>
    <row r="1052" spans="2:18">
      <c r="B1052" s="110"/>
      <c r="C1052" s="110"/>
      <c r="D1052" s="110"/>
      <c r="E1052" s="110"/>
      <c r="F1052" s="111"/>
      <c r="G1052" s="111"/>
      <c r="H1052" s="111"/>
      <c r="I1052" s="111"/>
      <c r="J1052" s="111"/>
      <c r="K1052" s="111"/>
      <c r="L1052" s="111"/>
      <c r="M1052" s="111"/>
      <c r="N1052" s="111"/>
      <c r="O1052" s="111"/>
      <c r="P1052" s="111"/>
      <c r="Q1052" s="111"/>
      <c r="R1052" s="111"/>
    </row>
    <row r="1053" spans="2:18">
      <c r="B1053" s="110"/>
      <c r="C1053" s="110"/>
      <c r="D1053" s="110"/>
      <c r="E1053" s="110"/>
      <c r="F1053" s="111"/>
      <c r="G1053" s="111"/>
      <c r="H1053" s="111"/>
      <c r="I1053" s="111"/>
      <c r="J1053" s="111"/>
      <c r="K1053" s="111"/>
      <c r="L1053" s="111"/>
      <c r="M1053" s="111"/>
      <c r="N1053" s="111"/>
      <c r="O1053" s="111"/>
      <c r="P1053" s="111"/>
      <c r="Q1053" s="111"/>
      <c r="R1053" s="111"/>
    </row>
    <row r="1054" spans="2:18">
      <c r="B1054" s="110"/>
      <c r="C1054" s="110"/>
      <c r="D1054" s="110"/>
      <c r="E1054" s="110"/>
      <c r="F1054" s="111"/>
      <c r="G1054" s="111"/>
      <c r="H1054" s="111"/>
      <c r="I1054" s="111"/>
      <c r="J1054" s="111"/>
      <c r="K1054" s="111"/>
      <c r="L1054" s="111"/>
      <c r="M1054" s="111"/>
      <c r="N1054" s="111"/>
      <c r="O1054" s="111"/>
      <c r="P1054" s="111"/>
      <c r="Q1054" s="111"/>
      <c r="R1054" s="111"/>
    </row>
    <row r="1055" spans="2:18">
      <c r="B1055" s="110"/>
      <c r="C1055" s="110"/>
      <c r="D1055" s="110"/>
      <c r="E1055" s="110"/>
      <c r="F1055" s="111"/>
      <c r="G1055" s="111"/>
      <c r="H1055" s="111"/>
      <c r="I1055" s="111"/>
      <c r="J1055" s="111"/>
      <c r="K1055" s="111"/>
      <c r="L1055" s="111"/>
      <c r="M1055" s="111"/>
      <c r="N1055" s="111"/>
      <c r="O1055" s="111"/>
      <c r="P1055" s="111"/>
      <c r="Q1055" s="111"/>
      <c r="R1055" s="111"/>
    </row>
    <row r="1056" spans="2:18">
      <c r="B1056" s="110"/>
      <c r="C1056" s="110"/>
      <c r="D1056" s="110"/>
      <c r="E1056" s="110"/>
      <c r="F1056" s="111"/>
      <c r="G1056" s="111"/>
      <c r="H1056" s="111"/>
      <c r="I1056" s="111"/>
      <c r="J1056" s="111"/>
      <c r="K1056" s="111"/>
      <c r="L1056" s="111"/>
      <c r="M1056" s="111"/>
      <c r="N1056" s="111"/>
      <c r="O1056" s="111"/>
      <c r="P1056" s="111"/>
      <c r="Q1056" s="111"/>
      <c r="R1056" s="111"/>
    </row>
    <row r="1057" spans="2:18">
      <c r="B1057" s="110"/>
      <c r="C1057" s="110"/>
      <c r="D1057" s="110"/>
      <c r="E1057" s="110"/>
      <c r="F1057" s="111"/>
      <c r="G1057" s="111"/>
      <c r="H1057" s="111"/>
      <c r="I1057" s="111"/>
      <c r="J1057" s="111"/>
      <c r="K1057" s="111"/>
      <c r="L1057" s="111"/>
      <c r="M1057" s="111"/>
      <c r="N1057" s="111"/>
      <c r="O1057" s="111"/>
      <c r="P1057" s="111"/>
      <c r="Q1057" s="111"/>
      <c r="R1057" s="111"/>
    </row>
    <row r="1058" spans="2:18">
      <c r="B1058" s="110"/>
      <c r="C1058" s="110"/>
      <c r="D1058" s="110"/>
      <c r="E1058" s="110"/>
      <c r="F1058" s="111"/>
      <c r="G1058" s="111"/>
      <c r="H1058" s="111"/>
      <c r="I1058" s="111"/>
      <c r="J1058" s="111"/>
      <c r="K1058" s="111"/>
      <c r="L1058" s="111"/>
      <c r="M1058" s="111"/>
      <c r="N1058" s="111"/>
      <c r="O1058" s="111"/>
      <c r="P1058" s="111"/>
      <c r="Q1058" s="111"/>
      <c r="R1058" s="111"/>
    </row>
    <row r="1059" spans="2:18">
      <c r="B1059" s="110"/>
      <c r="C1059" s="110"/>
      <c r="D1059" s="110"/>
      <c r="E1059" s="110"/>
      <c r="F1059" s="111"/>
      <c r="G1059" s="111"/>
      <c r="H1059" s="111"/>
      <c r="I1059" s="111"/>
      <c r="J1059" s="111"/>
      <c r="K1059" s="111"/>
      <c r="L1059" s="111"/>
      <c r="M1059" s="111"/>
      <c r="N1059" s="111"/>
      <c r="O1059" s="111"/>
      <c r="P1059" s="111"/>
      <c r="Q1059" s="111"/>
      <c r="R1059" s="111"/>
    </row>
    <row r="1060" spans="2:18">
      <c r="B1060" s="110"/>
      <c r="C1060" s="110"/>
      <c r="D1060" s="110"/>
      <c r="E1060" s="110"/>
      <c r="F1060" s="111"/>
      <c r="G1060" s="111"/>
      <c r="H1060" s="111"/>
      <c r="I1060" s="111"/>
      <c r="J1060" s="111"/>
      <c r="K1060" s="111"/>
      <c r="L1060" s="111"/>
      <c r="M1060" s="111"/>
      <c r="N1060" s="111"/>
      <c r="O1060" s="111"/>
      <c r="P1060" s="111"/>
      <c r="Q1060" s="111"/>
      <c r="R1060" s="111"/>
    </row>
    <row r="1061" spans="2:18">
      <c r="B1061" s="110"/>
      <c r="C1061" s="110"/>
      <c r="D1061" s="110"/>
      <c r="E1061" s="110"/>
      <c r="F1061" s="111"/>
      <c r="G1061" s="111"/>
      <c r="H1061" s="111"/>
      <c r="I1061" s="111"/>
      <c r="J1061" s="111"/>
      <c r="K1061" s="111"/>
      <c r="L1061" s="111"/>
      <c r="M1061" s="111"/>
      <c r="N1061" s="111"/>
      <c r="O1061" s="111"/>
      <c r="P1061" s="111"/>
      <c r="Q1061" s="111"/>
      <c r="R1061" s="111"/>
    </row>
    <row r="1062" spans="2:18">
      <c r="B1062" s="110"/>
      <c r="C1062" s="110"/>
      <c r="D1062" s="110"/>
      <c r="E1062" s="110"/>
      <c r="F1062" s="111"/>
      <c r="G1062" s="111"/>
      <c r="H1062" s="111"/>
      <c r="I1062" s="111"/>
      <c r="J1062" s="111"/>
      <c r="K1062" s="111"/>
      <c r="L1062" s="111"/>
      <c r="M1062" s="111"/>
      <c r="N1062" s="111"/>
      <c r="O1062" s="111"/>
      <c r="P1062" s="111"/>
      <c r="Q1062" s="111"/>
      <c r="R1062" s="111"/>
    </row>
    <row r="1063" spans="2:18">
      <c r="B1063" s="110"/>
      <c r="C1063" s="110"/>
      <c r="D1063" s="110"/>
      <c r="E1063" s="110"/>
      <c r="F1063" s="111"/>
      <c r="G1063" s="111"/>
      <c r="H1063" s="111"/>
      <c r="I1063" s="111"/>
      <c r="J1063" s="111"/>
      <c r="K1063" s="111"/>
      <c r="L1063" s="111"/>
      <c r="M1063" s="111"/>
      <c r="N1063" s="111"/>
      <c r="O1063" s="111"/>
      <c r="P1063" s="111"/>
      <c r="Q1063" s="111"/>
      <c r="R1063" s="111"/>
    </row>
    <row r="1064" spans="2:18">
      <c r="B1064" s="110"/>
      <c r="C1064" s="110"/>
      <c r="D1064" s="110"/>
      <c r="E1064" s="110"/>
      <c r="F1064" s="111"/>
      <c r="G1064" s="111"/>
      <c r="H1064" s="111"/>
      <c r="I1064" s="111"/>
      <c r="J1064" s="111"/>
      <c r="K1064" s="111"/>
      <c r="L1064" s="111"/>
      <c r="M1064" s="111"/>
      <c r="N1064" s="111"/>
      <c r="O1064" s="111"/>
      <c r="P1064" s="111"/>
      <c r="Q1064" s="111"/>
      <c r="R1064" s="111"/>
    </row>
    <row r="1065" spans="2:18">
      <c r="B1065" s="110"/>
      <c r="C1065" s="110"/>
      <c r="D1065" s="110"/>
      <c r="E1065" s="110"/>
      <c r="F1065" s="111"/>
      <c r="G1065" s="111"/>
      <c r="H1065" s="111"/>
      <c r="I1065" s="111"/>
      <c r="J1065" s="111"/>
      <c r="K1065" s="111"/>
      <c r="L1065" s="111"/>
      <c r="M1065" s="111"/>
      <c r="N1065" s="111"/>
      <c r="O1065" s="111"/>
      <c r="P1065" s="111"/>
      <c r="Q1065" s="111"/>
      <c r="R1065" s="111"/>
    </row>
    <row r="1066" spans="2:18">
      <c r="B1066" s="110"/>
      <c r="C1066" s="110"/>
      <c r="D1066" s="110"/>
      <c r="E1066" s="110"/>
      <c r="F1066" s="111"/>
      <c r="G1066" s="111"/>
      <c r="H1066" s="111"/>
      <c r="I1066" s="111"/>
      <c r="J1066" s="111"/>
      <c r="K1066" s="111"/>
      <c r="L1066" s="111"/>
      <c r="M1066" s="111"/>
      <c r="N1066" s="111"/>
      <c r="O1066" s="111"/>
      <c r="P1066" s="111"/>
      <c r="Q1066" s="111"/>
      <c r="R1066" s="111"/>
    </row>
  </sheetData>
  <sheetProtection sheet="1" objects="1" scenarios="1"/>
  <mergeCells count="1">
    <mergeCell ref="B6:R6"/>
  </mergeCells>
  <phoneticPr fontId="3" type="noConversion"/>
  <conditionalFormatting sqref="B58:B346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46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47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134</v>
      </c>
      <c r="C1" s="67" t="s" vm="1">
        <v>206</v>
      </c>
    </row>
    <row r="2" spans="2:15">
      <c r="B2" s="46" t="s">
        <v>133</v>
      </c>
      <c r="C2" s="67" t="s">
        <v>207</v>
      </c>
    </row>
    <row r="3" spans="2:15">
      <c r="B3" s="46" t="s">
        <v>135</v>
      </c>
      <c r="C3" s="67" t="s">
        <v>208</v>
      </c>
    </row>
    <row r="4" spans="2:15">
      <c r="B4" s="46" t="s">
        <v>136</v>
      </c>
      <c r="C4" s="67">
        <v>2144</v>
      </c>
    </row>
    <row r="6" spans="2:15" ht="26.25" customHeight="1">
      <c r="B6" s="140" t="s">
        <v>161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2"/>
    </row>
    <row r="7" spans="2:15" s="3" customFormat="1" ht="78.75">
      <c r="B7" s="47" t="s">
        <v>108</v>
      </c>
      <c r="C7" s="48" t="s">
        <v>42</v>
      </c>
      <c r="D7" s="48" t="s">
        <v>109</v>
      </c>
      <c r="E7" s="48" t="s">
        <v>14</v>
      </c>
      <c r="F7" s="48" t="s">
        <v>61</v>
      </c>
      <c r="G7" s="48" t="s">
        <v>17</v>
      </c>
      <c r="H7" s="48" t="s">
        <v>95</v>
      </c>
      <c r="I7" s="48" t="s">
        <v>48</v>
      </c>
      <c r="J7" s="48" t="s">
        <v>18</v>
      </c>
      <c r="K7" s="48" t="s">
        <v>184</v>
      </c>
      <c r="L7" s="48" t="s">
        <v>183</v>
      </c>
      <c r="M7" s="48" t="s">
        <v>103</v>
      </c>
      <c r="N7" s="48" t="s">
        <v>137</v>
      </c>
      <c r="O7" s="50" t="s">
        <v>139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191</v>
      </c>
      <c r="L8" s="31"/>
      <c r="M8" s="31" t="s">
        <v>187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4" t="s">
        <v>1578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5">
        <v>0</v>
      </c>
      <c r="N10" s="116">
        <v>0</v>
      </c>
      <c r="O10" s="116">
        <v>0</v>
      </c>
    </row>
    <row r="11" spans="2:15" ht="20.25" customHeight="1">
      <c r="B11" s="117" t="s">
        <v>199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17" t="s">
        <v>104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17" t="s">
        <v>182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17" t="s">
        <v>190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10"/>
      <c r="C110" s="110"/>
      <c r="D110" s="110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</row>
    <row r="111" spans="2:15">
      <c r="B111" s="110"/>
      <c r="C111" s="110"/>
      <c r="D111" s="110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</row>
    <row r="112" spans="2:15">
      <c r="B112" s="110"/>
      <c r="C112" s="110"/>
      <c r="D112" s="110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</row>
    <row r="113" spans="2:15">
      <c r="B113" s="110"/>
      <c r="C113" s="110"/>
      <c r="D113" s="110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</row>
    <row r="114" spans="2:15">
      <c r="B114" s="110"/>
      <c r="C114" s="110"/>
      <c r="D114" s="110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</row>
    <row r="115" spans="2:15">
      <c r="B115" s="110"/>
      <c r="C115" s="110"/>
      <c r="D115" s="110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</row>
    <row r="116" spans="2:15">
      <c r="B116" s="110"/>
      <c r="C116" s="110"/>
      <c r="D116" s="110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</row>
    <row r="117" spans="2:15">
      <c r="B117" s="110"/>
      <c r="C117" s="110"/>
      <c r="D117" s="110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</row>
    <row r="118" spans="2:15">
      <c r="B118" s="110"/>
      <c r="C118" s="110"/>
      <c r="D118" s="110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</row>
    <row r="119" spans="2:15">
      <c r="B119" s="110"/>
      <c r="C119" s="110"/>
      <c r="D119" s="110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</row>
    <row r="120" spans="2:15">
      <c r="B120" s="110"/>
      <c r="C120" s="110"/>
      <c r="D120" s="110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</row>
    <row r="121" spans="2:15">
      <c r="B121" s="110"/>
      <c r="C121" s="110"/>
      <c r="D121" s="110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</row>
    <row r="122" spans="2:15">
      <c r="B122" s="110"/>
      <c r="C122" s="110"/>
      <c r="D122" s="110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</row>
    <row r="123" spans="2:15">
      <c r="B123" s="110"/>
      <c r="C123" s="110"/>
      <c r="D123" s="110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</row>
    <row r="124" spans="2:15">
      <c r="B124" s="110"/>
      <c r="C124" s="110"/>
      <c r="D124" s="110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</row>
    <row r="125" spans="2:15">
      <c r="B125" s="110"/>
      <c r="C125" s="110"/>
      <c r="D125" s="110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</row>
    <row r="126" spans="2:15">
      <c r="B126" s="110"/>
      <c r="C126" s="110"/>
      <c r="D126" s="110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</row>
    <row r="127" spans="2:15">
      <c r="B127" s="110"/>
      <c r="C127" s="110"/>
      <c r="D127" s="110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</row>
    <row r="128" spans="2:15">
      <c r="B128" s="110"/>
      <c r="C128" s="110"/>
      <c r="D128" s="110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</row>
    <row r="129" spans="2:15">
      <c r="B129" s="110"/>
      <c r="C129" s="110"/>
      <c r="D129" s="110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</row>
    <row r="130" spans="2:15">
      <c r="B130" s="110"/>
      <c r="C130" s="110"/>
      <c r="D130" s="110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</row>
    <row r="131" spans="2:15">
      <c r="B131" s="110"/>
      <c r="C131" s="110"/>
      <c r="D131" s="110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</row>
    <row r="132" spans="2:15">
      <c r="B132" s="110"/>
      <c r="C132" s="110"/>
      <c r="D132" s="110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</row>
    <row r="133" spans="2:15">
      <c r="B133" s="110"/>
      <c r="C133" s="110"/>
      <c r="D133" s="110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</row>
    <row r="134" spans="2:15">
      <c r="B134" s="110"/>
      <c r="C134" s="110"/>
      <c r="D134" s="110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</row>
    <row r="135" spans="2:15">
      <c r="B135" s="110"/>
      <c r="C135" s="110"/>
      <c r="D135" s="110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</row>
    <row r="136" spans="2:15">
      <c r="B136" s="110"/>
      <c r="C136" s="110"/>
      <c r="D136" s="110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</row>
    <row r="137" spans="2:15">
      <c r="B137" s="110"/>
      <c r="C137" s="110"/>
      <c r="D137" s="110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</row>
    <row r="138" spans="2:15">
      <c r="B138" s="110"/>
      <c r="C138" s="110"/>
      <c r="D138" s="110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</row>
    <row r="139" spans="2:15">
      <c r="B139" s="110"/>
      <c r="C139" s="110"/>
      <c r="D139" s="110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</row>
    <row r="140" spans="2:15">
      <c r="B140" s="110"/>
      <c r="C140" s="110"/>
      <c r="D140" s="110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</row>
    <row r="141" spans="2:15">
      <c r="B141" s="110"/>
      <c r="C141" s="110"/>
      <c r="D141" s="110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</row>
    <row r="142" spans="2:15">
      <c r="B142" s="110"/>
      <c r="C142" s="110"/>
      <c r="D142" s="110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</row>
    <row r="143" spans="2:15">
      <c r="B143" s="110"/>
      <c r="C143" s="110"/>
      <c r="D143" s="110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</row>
    <row r="144" spans="2:15">
      <c r="B144" s="110"/>
      <c r="C144" s="110"/>
      <c r="D144" s="110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</row>
    <row r="145" spans="2:15">
      <c r="B145" s="110"/>
      <c r="C145" s="110"/>
      <c r="D145" s="110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</row>
    <row r="146" spans="2:15">
      <c r="B146" s="110"/>
      <c r="C146" s="110"/>
      <c r="D146" s="110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</row>
    <row r="147" spans="2:15">
      <c r="B147" s="110"/>
      <c r="C147" s="110"/>
      <c r="D147" s="110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</row>
    <row r="148" spans="2:15">
      <c r="B148" s="110"/>
      <c r="C148" s="110"/>
      <c r="D148" s="110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</row>
    <row r="149" spans="2:15">
      <c r="B149" s="110"/>
      <c r="C149" s="110"/>
      <c r="D149" s="110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</row>
    <row r="150" spans="2:15">
      <c r="B150" s="110"/>
      <c r="C150" s="110"/>
      <c r="D150" s="110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</row>
    <row r="151" spans="2:15">
      <c r="B151" s="110"/>
      <c r="C151" s="110"/>
      <c r="D151" s="110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</row>
    <row r="152" spans="2:15">
      <c r="B152" s="110"/>
      <c r="C152" s="110"/>
      <c r="D152" s="110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</row>
    <row r="153" spans="2:15">
      <c r="B153" s="110"/>
      <c r="C153" s="110"/>
      <c r="D153" s="110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</row>
    <row r="154" spans="2:15">
      <c r="B154" s="110"/>
      <c r="C154" s="110"/>
      <c r="D154" s="110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</row>
    <row r="155" spans="2:15">
      <c r="B155" s="110"/>
      <c r="C155" s="110"/>
      <c r="D155" s="110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</row>
    <row r="156" spans="2:15">
      <c r="B156" s="110"/>
      <c r="C156" s="110"/>
      <c r="D156" s="110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</row>
    <row r="157" spans="2:15">
      <c r="B157" s="110"/>
      <c r="C157" s="110"/>
      <c r="D157" s="110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</row>
    <row r="158" spans="2:15">
      <c r="B158" s="110"/>
      <c r="C158" s="110"/>
      <c r="D158" s="110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</row>
    <row r="159" spans="2:15">
      <c r="B159" s="110"/>
      <c r="C159" s="110"/>
      <c r="D159" s="110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</row>
    <row r="160" spans="2:15">
      <c r="B160" s="110"/>
      <c r="C160" s="110"/>
      <c r="D160" s="110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</row>
    <row r="161" spans="2:15">
      <c r="B161" s="110"/>
      <c r="C161" s="110"/>
      <c r="D161" s="110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</row>
    <row r="162" spans="2:15">
      <c r="B162" s="110"/>
      <c r="C162" s="110"/>
      <c r="D162" s="110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</row>
    <row r="163" spans="2:15">
      <c r="B163" s="110"/>
      <c r="C163" s="110"/>
      <c r="D163" s="110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</row>
    <row r="164" spans="2:15">
      <c r="B164" s="110"/>
      <c r="C164" s="110"/>
      <c r="D164" s="110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</row>
    <row r="165" spans="2:15">
      <c r="B165" s="110"/>
      <c r="C165" s="110"/>
      <c r="D165" s="110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</row>
    <row r="166" spans="2:15">
      <c r="B166" s="110"/>
      <c r="C166" s="110"/>
      <c r="D166" s="110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</row>
    <row r="167" spans="2:15">
      <c r="B167" s="110"/>
      <c r="C167" s="110"/>
      <c r="D167" s="110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</row>
    <row r="168" spans="2:15">
      <c r="B168" s="110"/>
      <c r="C168" s="110"/>
      <c r="D168" s="110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</row>
    <row r="169" spans="2:15">
      <c r="B169" s="110"/>
      <c r="C169" s="110"/>
      <c r="D169" s="110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</row>
    <row r="170" spans="2:15">
      <c r="B170" s="110"/>
      <c r="C170" s="110"/>
      <c r="D170" s="110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</row>
    <row r="171" spans="2:15">
      <c r="B171" s="110"/>
      <c r="C171" s="110"/>
      <c r="D171" s="110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</row>
    <row r="172" spans="2:15">
      <c r="B172" s="110"/>
      <c r="C172" s="110"/>
      <c r="D172" s="110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</row>
    <row r="173" spans="2:15">
      <c r="B173" s="110"/>
      <c r="C173" s="110"/>
      <c r="D173" s="110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</row>
    <row r="174" spans="2:15">
      <c r="B174" s="110"/>
      <c r="C174" s="110"/>
      <c r="D174" s="110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</row>
    <row r="175" spans="2:15">
      <c r="B175" s="110"/>
      <c r="C175" s="110"/>
      <c r="D175" s="110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</row>
    <row r="176" spans="2:15">
      <c r="B176" s="110"/>
      <c r="C176" s="110"/>
      <c r="D176" s="110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</row>
    <row r="177" spans="2:15">
      <c r="B177" s="110"/>
      <c r="C177" s="110"/>
      <c r="D177" s="110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</row>
    <row r="178" spans="2:15">
      <c r="B178" s="110"/>
      <c r="C178" s="110"/>
      <c r="D178" s="110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</row>
    <row r="179" spans="2:15">
      <c r="B179" s="110"/>
      <c r="C179" s="110"/>
      <c r="D179" s="110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</row>
    <row r="180" spans="2:15">
      <c r="B180" s="110"/>
      <c r="C180" s="110"/>
      <c r="D180" s="110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</row>
    <row r="181" spans="2:15">
      <c r="B181" s="110"/>
      <c r="C181" s="110"/>
      <c r="D181" s="110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</row>
    <row r="182" spans="2:15">
      <c r="B182" s="110"/>
      <c r="C182" s="110"/>
      <c r="D182" s="110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</row>
    <row r="183" spans="2:15">
      <c r="B183" s="110"/>
      <c r="C183" s="110"/>
      <c r="D183" s="110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</row>
    <row r="184" spans="2:15">
      <c r="B184" s="110"/>
      <c r="C184" s="110"/>
      <c r="D184" s="110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</row>
    <row r="185" spans="2:15">
      <c r="B185" s="110"/>
      <c r="C185" s="110"/>
      <c r="D185" s="110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</row>
    <row r="186" spans="2:15">
      <c r="B186" s="110"/>
      <c r="C186" s="110"/>
      <c r="D186" s="110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</row>
    <row r="187" spans="2:15">
      <c r="B187" s="110"/>
      <c r="C187" s="110"/>
      <c r="D187" s="110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</row>
    <row r="188" spans="2:15">
      <c r="B188" s="110"/>
      <c r="C188" s="110"/>
      <c r="D188" s="110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</row>
    <row r="189" spans="2:15">
      <c r="B189" s="110"/>
      <c r="C189" s="110"/>
      <c r="D189" s="110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</row>
    <row r="190" spans="2:15">
      <c r="B190" s="110"/>
      <c r="C190" s="110"/>
      <c r="D190" s="110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</row>
    <row r="191" spans="2:15">
      <c r="B191" s="110"/>
      <c r="C191" s="110"/>
      <c r="D191" s="110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</row>
    <row r="192" spans="2:15">
      <c r="B192" s="110"/>
      <c r="C192" s="110"/>
      <c r="D192" s="110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</row>
    <row r="193" spans="2:15">
      <c r="B193" s="110"/>
      <c r="C193" s="110"/>
      <c r="D193" s="110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</row>
    <row r="194" spans="2:15">
      <c r="B194" s="110"/>
      <c r="C194" s="110"/>
      <c r="D194" s="110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</row>
    <row r="195" spans="2:15">
      <c r="B195" s="110"/>
      <c r="C195" s="110"/>
      <c r="D195" s="110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</row>
    <row r="196" spans="2:15">
      <c r="B196" s="110"/>
      <c r="C196" s="110"/>
      <c r="D196" s="110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</row>
    <row r="197" spans="2:15">
      <c r="B197" s="110"/>
      <c r="C197" s="110"/>
      <c r="D197" s="110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</row>
    <row r="198" spans="2:15">
      <c r="B198" s="110"/>
      <c r="C198" s="110"/>
      <c r="D198" s="110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</row>
    <row r="199" spans="2:15">
      <c r="B199" s="110"/>
      <c r="C199" s="110"/>
      <c r="D199" s="110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</row>
    <row r="200" spans="2:15">
      <c r="B200" s="110"/>
      <c r="C200" s="110"/>
      <c r="D200" s="110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</row>
    <row r="201" spans="2:15">
      <c r="B201" s="110"/>
      <c r="C201" s="110"/>
      <c r="D201" s="110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</row>
    <row r="202" spans="2:15">
      <c r="B202" s="110"/>
      <c r="C202" s="110"/>
      <c r="D202" s="110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</row>
    <row r="203" spans="2:15">
      <c r="B203" s="110"/>
      <c r="C203" s="110"/>
      <c r="D203" s="110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</row>
    <row r="204" spans="2:15">
      <c r="B204" s="110"/>
      <c r="C204" s="110"/>
      <c r="D204" s="110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</row>
    <row r="205" spans="2:15">
      <c r="B205" s="110"/>
      <c r="C205" s="110"/>
      <c r="D205" s="110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</row>
    <row r="206" spans="2:15">
      <c r="B206" s="110"/>
      <c r="C206" s="110"/>
      <c r="D206" s="110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</row>
    <row r="207" spans="2:15">
      <c r="B207" s="110"/>
      <c r="C207" s="110"/>
      <c r="D207" s="110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</row>
    <row r="208" spans="2:15">
      <c r="B208" s="110"/>
      <c r="C208" s="110"/>
      <c r="D208" s="110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</row>
    <row r="209" spans="2:15">
      <c r="B209" s="110"/>
      <c r="C209" s="110"/>
      <c r="D209" s="110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</row>
    <row r="210" spans="2:15">
      <c r="B210" s="110"/>
      <c r="C210" s="110"/>
      <c r="D210" s="110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</row>
    <row r="211" spans="2:15">
      <c r="B211" s="110"/>
      <c r="C211" s="110"/>
      <c r="D211" s="110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</row>
    <row r="212" spans="2:15">
      <c r="B212" s="110"/>
      <c r="C212" s="110"/>
      <c r="D212" s="110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</row>
    <row r="213" spans="2:15">
      <c r="B213" s="110"/>
      <c r="C213" s="110"/>
      <c r="D213" s="110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</row>
    <row r="214" spans="2:15">
      <c r="B214" s="110"/>
      <c r="C214" s="110"/>
      <c r="D214" s="110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</row>
    <row r="215" spans="2:15">
      <c r="B215" s="110"/>
      <c r="C215" s="110"/>
      <c r="D215" s="110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</row>
    <row r="216" spans="2:15">
      <c r="B216" s="110"/>
      <c r="C216" s="110"/>
      <c r="D216" s="110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</row>
    <row r="217" spans="2:15">
      <c r="B217" s="110"/>
      <c r="C217" s="110"/>
      <c r="D217" s="110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</row>
    <row r="218" spans="2:15">
      <c r="B218" s="110"/>
      <c r="C218" s="110"/>
      <c r="D218" s="110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</row>
    <row r="219" spans="2:15">
      <c r="B219" s="110"/>
      <c r="C219" s="110"/>
      <c r="D219" s="110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</row>
    <row r="220" spans="2:15">
      <c r="B220" s="110"/>
      <c r="C220" s="110"/>
      <c r="D220" s="110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</row>
    <row r="221" spans="2:15">
      <c r="B221" s="110"/>
      <c r="C221" s="110"/>
      <c r="D221" s="110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</row>
    <row r="222" spans="2:15">
      <c r="B222" s="110"/>
      <c r="C222" s="110"/>
      <c r="D222" s="110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</row>
    <row r="223" spans="2:15">
      <c r="B223" s="110"/>
      <c r="C223" s="110"/>
      <c r="D223" s="110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</row>
    <row r="224" spans="2:15">
      <c r="B224" s="110"/>
      <c r="C224" s="110"/>
      <c r="D224" s="110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</row>
    <row r="225" spans="2:15">
      <c r="B225" s="110"/>
      <c r="C225" s="110"/>
      <c r="D225" s="110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</row>
    <row r="226" spans="2:15">
      <c r="B226" s="110"/>
      <c r="C226" s="110"/>
      <c r="D226" s="110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</row>
    <row r="227" spans="2:15">
      <c r="B227" s="110"/>
      <c r="C227" s="110"/>
      <c r="D227" s="110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</row>
    <row r="228" spans="2:15">
      <c r="B228" s="110"/>
      <c r="C228" s="110"/>
      <c r="D228" s="110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</row>
    <row r="229" spans="2:15">
      <c r="B229" s="110"/>
      <c r="C229" s="110"/>
      <c r="D229" s="110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</row>
    <row r="230" spans="2:15">
      <c r="B230" s="110"/>
      <c r="C230" s="110"/>
      <c r="D230" s="110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</row>
    <row r="231" spans="2:15">
      <c r="B231" s="110"/>
      <c r="C231" s="110"/>
      <c r="D231" s="110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</row>
    <row r="232" spans="2:15">
      <c r="B232" s="110"/>
      <c r="C232" s="110"/>
      <c r="D232" s="110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</row>
    <row r="233" spans="2:15">
      <c r="B233" s="110"/>
      <c r="C233" s="110"/>
      <c r="D233" s="110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</row>
    <row r="234" spans="2:15">
      <c r="B234" s="110"/>
      <c r="C234" s="110"/>
      <c r="D234" s="110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</row>
    <row r="235" spans="2:15">
      <c r="B235" s="110"/>
      <c r="C235" s="110"/>
      <c r="D235" s="110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</row>
    <row r="236" spans="2:15">
      <c r="B236" s="110"/>
      <c r="C236" s="110"/>
      <c r="D236" s="110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</row>
    <row r="237" spans="2:15">
      <c r="B237" s="110"/>
      <c r="C237" s="110"/>
      <c r="D237" s="110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</row>
    <row r="238" spans="2:15">
      <c r="B238" s="110"/>
      <c r="C238" s="110"/>
      <c r="D238" s="110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</row>
    <row r="239" spans="2:15">
      <c r="B239" s="110"/>
      <c r="C239" s="110"/>
      <c r="D239" s="110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</row>
    <row r="240" spans="2:15">
      <c r="B240" s="110"/>
      <c r="C240" s="110"/>
      <c r="D240" s="110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</row>
    <row r="241" spans="2:15">
      <c r="B241" s="110"/>
      <c r="C241" s="110"/>
      <c r="D241" s="110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</row>
    <row r="242" spans="2:15">
      <c r="B242" s="110"/>
      <c r="C242" s="110"/>
      <c r="D242" s="110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</row>
    <row r="243" spans="2:15">
      <c r="B243" s="110"/>
      <c r="C243" s="110"/>
      <c r="D243" s="110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</row>
    <row r="244" spans="2:15">
      <c r="B244" s="110"/>
      <c r="C244" s="110"/>
      <c r="D244" s="110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</row>
    <row r="245" spans="2:15">
      <c r="B245" s="110"/>
      <c r="C245" s="110"/>
      <c r="D245" s="110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</row>
    <row r="246" spans="2:15">
      <c r="B246" s="110"/>
      <c r="C246" s="110"/>
      <c r="D246" s="110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</row>
    <row r="247" spans="2:15">
      <c r="B247" s="110"/>
      <c r="C247" s="110"/>
      <c r="D247" s="110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</row>
    <row r="248" spans="2:15">
      <c r="B248" s="110"/>
      <c r="C248" s="110"/>
      <c r="D248" s="110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</row>
    <row r="249" spans="2:15">
      <c r="B249" s="110"/>
      <c r="C249" s="110"/>
      <c r="D249" s="110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</row>
    <row r="250" spans="2:15">
      <c r="B250" s="110"/>
      <c r="C250" s="110"/>
      <c r="D250" s="110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</row>
    <row r="251" spans="2:15">
      <c r="B251" s="110"/>
      <c r="C251" s="110"/>
      <c r="D251" s="110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</row>
    <row r="252" spans="2:15">
      <c r="B252" s="110"/>
      <c r="C252" s="110"/>
      <c r="D252" s="110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</row>
    <row r="253" spans="2:15">
      <c r="B253" s="110"/>
      <c r="C253" s="110"/>
      <c r="D253" s="110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</row>
    <row r="254" spans="2:15">
      <c r="B254" s="110"/>
      <c r="C254" s="110"/>
      <c r="D254" s="110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</row>
    <row r="255" spans="2:15">
      <c r="B255" s="110"/>
      <c r="C255" s="110"/>
      <c r="D255" s="110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</row>
    <row r="256" spans="2:15">
      <c r="B256" s="110"/>
      <c r="C256" s="110"/>
      <c r="D256" s="110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</row>
    <row r="257" spans="2:15">
      <c r="B257" s="110"/>
      <c r="C257" s="110"/>
      <c r="D257" s="110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</row>
    <row r="258" spans="2:15">
      <c r="B258" s="110"/>
      <c r="C258" s="110"/>
      <c r="D258" s="110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</row>
    <row r="259" spans="2:15">
      <c r="B259" s="110"/>
      <c r="C259" s="110"/>
      <c r="D259" s="110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</row>
    <row r="260" spans="2:15">
      <c r="B260" s="110"/>
      <c r="C260" s="110"/>
      <c r="D260" s="110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</row>
    <row r="261" spans="2:15">
      <c r="B261" s="110"/>
      <c r="C261" s="110"/>
      <c r="D261" s="110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</row>
    <row r="262" spans="2:15">
      <c r="B262" s="110"/>
      <c r="C262" s="110"/>
      <c r="D262" s="110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</row>
    <row r="263" spans="2:15">
      <c r="B263" s="110"/>
      <c r="C263" s="110"/>
      <c r="D263" s="110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</row>
    <row r="264" spans="2:15">
      <c r="B264" s="110"/>
      <c r="C264" s="110"/>
      <c r="D264" s="110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</row>
    <row r="265" spans="2:15">
      <c r="B265" s="110"/>
      <c r="C265" s="110"/>
      <c r="D265" s="110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</row>
    <row r="266" spans="2:15">
      <c r="B266" s="110"/>
      <c r="C266" s="110"/>
      <c r="D266" s="110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</row>
    <row r="267" spans="2:15">
      <c r="B267" s="110"/>
      <c r="C267" s="110"/>
      <c r="D267" s="110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</row>
    <row r="268" spans="2:15">
      <c r="B268" s="110"/>
      <c r="C268" s="110"/>
      <c r="D268" s="110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</row>
    <row r="269" spans="2:15">
      <c r="B269" s="110"/>
      <c r="C269" s="110"/>
      <c r="D269" s="110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</row>
    <row r="270" spans="2:15">
      <c r="B270" s="110"/>
      <c r="C270" s="110"/>
      <c r="D270" s="110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</row>
    <row r="271" spans="2:15">
      <c r="B271" s="110"/>
      <c r="C271" s="110"/>
      <c r="D271" s="110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</row>
    <row r="272" spans="2:15">
      <c r="B272" s="110"/>
      <c r="C272" s="110"/>
      <c r="D272" s="110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</row>
    <row r="273" spans="2:15">
      <c r="B273" s="110"/>
      <c r="C273" s="110"/>
      <c r="D273" s="110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</row>
    <row r="274" spans="2:15">
      <c r="B274" s="110"/>
      <c r="C274" s="110"/>
      <c r="D274" s="110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</row>
    <row r="275" spans="2:15">
      <c r="B275" s="110"/>
      <c r="C275" s="110"/>
      <c r="D275" s="110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</row>
    <row r="276" spans="2:15">
      <c r="B276" s="110"/>
      <c r="C276" s="110"/>
      <c r="D276" s="110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</row>
    <row r="277" spans="2:15">
      <c r="B277" s="110"/>
      <c r="C277" s="110"/>
      <c r="D277" s="110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</row>
    <row r="278" spans="2:15">
      <c r="B278" s="110"/>
      <c r="C278" s="110"/>
      <c r="D278" s="110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</row>
    <row r="279" spans="2:15">
      <c r="B279" s="110"/>
      <c r="C279" s="110"/>
      <c r="D279" s="110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</row>
    <row r="280" spans="2:15">
      <c r="B280" s="110"/>
      <c r="C280" s="110"/>
      <c r="D280" s="110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</row>
    <row r="281" spans="2:15">
      <c r="B281" s="110"/>
      <c r="C281" s="110"/>
      <c r="D281" s="110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</row>
    <row r="282" spans="2:15">
      <c r="B282" s="110"/>
      <c r="C282" s="110"/>
      <c r="D282" s="110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</row>
    <row r="283" spans="2:15">
      <c r="B283" s="110"/>
      <c r="C283" s="110"/>
      <c r="D283" s="110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</row>
    <row r="284" spans="2:15">
      <c r="B284" s="110"/>
      <c r="C284" s="110"/>
      <c r="D284" s="110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</row>
    <row r="285" spans="2:15">
      <c r="B285" s="110"/>
      <c r="C285" s="110"/>
      <c r="D285" s="110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</row>
    <row r="286" spans="2:15">
      <c r="B286" s="110"/>
      <c r="C286" s="110"/>
      <c r="D286" s="110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</row>
    <row r="287" spans="2:15">
      <c r="B287" s="110"/>
      <c r="C287" s="110"/>
      <c r="D287" s="110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</row>
    <row r="288" spans="2:15">
      <c r="B288" s="110"/>
      <c r="C288" s="110"/>
      <c r="D288" s="110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</row>
    <row r="289" spans="2:15">
      <c r="B289" s="110"/>
      <c r="C289" s="110"/>
      <c r="D289" s="110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</row>
    <row r="290" spans="2:15">
      <c r="B290" s="110"/>
      <c r="C290" s="110"/>
      <c r="D290" s="110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</row>
    <row r="291" spans="2:15">
      <c r="B291" s="110"/>
      <c r="C291" s="110"/>
      <c r="D291" s="110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</row>
    <row r="292" spans="2:15">
      <c r="B292" s="110"/>
      <c r="C292" s="110"/>
      <c r="D292" s="110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</row>
    <row r="293" spans="2:15">
      <c r="B293" s="110"/>
      <c r="C293" s="110"/>
      <c r="D293" s="110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</row>
    <row r="294" spans="2:15">
      <c r="B294" s="110"/>
      <c r="C294" s="110"/>
      <c r="D294" s="110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</row>
    <row r="295" spans="2:15">
      <c r="B295" s="110"/>
      <c r="C295" s="110"/>
      <c r="D295" s="110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</row>
    <row r="296" spans="2:15">
      <c r="B296" s="110"/>
      <c r="C296" s="110"/>
      <c r="D296" s="110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</row>
    <row r="297" spans="2:15">
      <c r="B297" s="110"/>
      <c r="C297" s="110"/>
      <c r="D297" s="110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</row>
    <row r="298" spans="2:15">
      <c r="B298" s="110"/>
      <c r="C298" s="110"/>
      <c r="D298" s="110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</row>
    <row r="299" spans="2:15">
      <c r="B299" s="110"/>
      <c r="C299" s="110"/>
      <c r="D299" s="110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</row>
    <row r="300" spans="2:15">
      <c r="B300" s="110"/>
      <c r="C300" s="110"/>
      <c r="D300" s="110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134</v>
      </c>
      <c r="C1" s="67" t="s" vm="1">
        <v>206</v>
      </c>
    </row>
    <row r="2" spans="2:10">
      <c r="B2" s="46" t="s">
        <v>133</v>
      </c>
      <c r="C2" s="67" t="s">
        <v>207</v>
      </c>
    </row>
    <row r="3" spans="2:10">
      <c r="B3" s="46" t="s">
        <v>135</v>
      </c>
      <c r="C3" s="67" t="s">
        <v>208</v>
      </c>
    </row>
    <row r="4" spans="2:10">
      <c r="B4" s="46" t="s">
        <v>136</v>
      </c>
      <c r="C4" s="67">
        <v>2144</v>
      </c>
    </row>
    <row r="6" spans="2:10" ht="26.25" customHeight="1">
      <c r="B6" s="140" t="s">
        <v>162</v>
      </c>
      <c r="C6" s="141"/>
      <c r="D6" s="141"/>
      <c r="E6" s="141"/>
      <c r="F6" s="141"/>
      <c r="G6" s="141"/>
      <c r="H6" s="141"/>
      <c r="I6" s="141"/>
      <c r="J6" s="142"/>
    </row>
    <row r="7" spans="2:10" s="3" customFormat="1" ht="78.75">
      <c r="B7" s="47" t="s">
        <v>108</v>
      </c>
      <c r="C7" s="49" t="s">
        <v>50</v>
      </c>
      <c r="D7" s="49" t="s">
        <v>80</v>
      </c>
      <c r="E7" s="49" t="s">
        <v>51</v>
      </c>
      <c r="F7" s="49" t="s">
        <v>95</v>
      </c>
      <c r="G7" s="49" t="s">
        <v>173</v>
      </c>
      <c r="H7" s="49" t="s">
        <v>137</v>
      </c>
      <c r="I7" s="49" t="s">
        <v>138</v>
      </c>
      <c r="J7" s="64" t="s">
        <v>194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188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4" t="s">
        <v>1579</v>
      </c>
      <c r="C10" s="88"/>
      <c r="D10" s="88"/>
      <c r="E10" s="88"/>
      <c r="F10" s="88"/>
      <c r="G10" s="115">
        <v>0</v>
      </c>
      <c r="H10" s="116">
        <v>0</v>
      </c>
      <c r="I10" s="116">
        <v>0</v>
      </c>
      <c r="J10" s="88"/>
    </row>
    <row r="11" spans="2:10" ht="22.5" customHeight="1">
      <c r="B11" s="112"/>
      <c r="C11" s="88"/>
      <c r="D11" s="88"/>
      <c r="E11" s="88"/>
      <c r="F11" s="88"/>
      <c r="G11" s="88"/>
      <c r="H11" s="88"/>
      <c r="I11" s="88"/>
      <c r="J11" s="88"/>
    </row>
    <row r="12" spans="2:10">
      <c r="B12" s="112"/>
      <c r="C12" s="88"/>
      <c r="D12" s="88"/>
      <c r="E12" s="88"/>
      <c r="F12" s="88"/>
      <c r="G12" s="88"/>
      <c r="H12" s="88"/>
      <c r="I12" s="88"/>
      <c r="J12" s="88"/>
    </row>
    <row r="13" spans="2:10">
      <c r="B13" s="88"/>
      <c r="C13" s="88"/>
      <c r="D13" s="88"/>
      <c r="E13" s="88"/>
      <c r="F13" s="88"/>
      <c r="G13" s="88"/>
      <c r="H13" s="88"/>
      <c r="I13" s="88"/>
      <c r="J13" s="88"/>
    </row>
    <row r="14" spans="2:10">
      <c r="B14" s="88"/>
      <c r="C14" s="88"/>
      <c r="D14" s="88"/>
      <c r="E14" s="88"/>
      <c r="F14" s="88"/>
      <c r="G14" s="88"/>
      <c r="H14" s="88"/>
      <c r="I14" s="88"/>
      <c r="J14" s="88"/>
    </row>
    <row r="15" spans="2:10">
      <c r="B15" s="88"/>
      <c r="C15" s="88"/>
      <c r="D15" s="88"/>
      <c r="E15" s="88"/>
      <c r="F15" s="88"/>
      <c r="G15" s="88"/>
      <c r="H15" s="88"/>
      <c r="I15" s="88"/>
      <c r="J15" s="88"/>
    </row>
    <row r="16" spans="2:10">
      <c r="B16" s="88"/>
      <c r="C16" s="88"/>
      <c r="D16" s="88"/>
      <c r="E16" s="88"/>
      <c r="F16" s="88"/>
      <c r="G16" s="88"/>
      <c r="H16" s="88"/>
      <c r="I16" s="88"/>
      <c r="J16" s="88"/>
    </row>
    <row r="17" spans="2:10">
      <c r="B17" s="88"/>
      <c r="C17" s="88"/>
      <c r="D17" s="88"/>
      <c r="E17" s="88"/>
      <c r="F17" s="88"/>
      <c r="G17" s="88"/>
      <c r="H17" s="88"/>
      <c r="I17" s="88"/>
      <c r="J17" s="88"/>
    </row>
    <row r="18" spans="2:10">
      <c r="B18" s="88"/>
      <c r="C18" s="88"/>
      <c r="D18" s="88"/>
      <c r="E18" s="88"/>
      <c r="F18" s="88"/>
      <c r="G18" s="88"/>
      <c r="H18" s="88"/>
      <c r="I18" s="88"/>
      <c r="J18" s="88"/>
    </row>
    <row r="19" spans="2:10">
      <c r="B19" s="88"/>
      <c r="C19" s="88"/>
      <c r="D19" s="88"/>
      <c r="E19" s="88"/>
      <c r="F19" s="88"/>
      <c r="G19" s="88"/>
      <c r="H19" s="88"/>
      <c r="I19" s="88"/>
      <c r="J19" s="88"/>
    </row>
    <row r="20" spans="2:10">
      <c r="B20" s="88"/>
      <c r="C20" s="88"/>
      <c r="D20" s="88"/>
      <c r="E20" s="88"/>
      <c r="F20" s="88"/>
      <c r="G20" s="88"/>
      <c r="H20" s="88"/>
      <c r="I20" s="88"/>
      <c r="J20" s="88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88"/>
      <c r="C23" s="88"/>
      <c r="D23" s="88"/>
      <c r="E23" s="88"/>
      <c r="F23" s="88"/>
      <c r="G23" s="88"/>
      <c r="H23" s="88"/>
      <c r="I23" s="88"/>
      <c r="J23" s="88"/>
    </row>
    <row r="24" spans="2:10">
      <c r="B24" s="88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110"/>
      <c r="C110" s="110"/>
      <c r="D110" s="111"/>
      <c r="E110" s="111"/>
      <c r="F110" s="120"/>
      <c r="G110" s="120"/>
      <c r="H110" s="120"/>
      <c r="I110" s="120"/>
      <c r="J110" s="111"/>
    </row>
    <row r="111" spans="2:10">
      <c r="B111" s="110"/>
      <c r="C111" s="110"/>
      <c r="D111" s="111"/>
      <c r="E111" s="111"/>
      <c r="F111" s="120"/>
      <c r="G111" s="120"/>
      <c r="H111" s="120"/>
      <c r="I111" s="120"/>
      <c r="J111" s="111"/>
    </row>
    <row r="112" spans="2:10">
      <c r="B112" s="110"/>
      <c r="C112" s="110"/>
      <c r="D112" s="111"/>
      <c r="E112" s="111"/>
      <c r="F112" s="120"/>
      <c r="G112" s="120"/>
      <c r="H112" s="120"/>
      <c r="I112" s="120"/>
      <c r="J112" s="111"/>
    </row>
    <row r="113" spans="2:10">
      <c r="B113" s="110"/>
      <c r="C113" s="110"/>
      <c r="D113" s="111"/>
      <c r="E113" s="111"/>
      <c r="F113" s="120"/>
      <c r="G113" s="120"/>
      <c r="H113" s="120"/>
      <c r="I113" s="120"/>
      <c r="J113" s="111"/>
    </row>
    <row r="114" spans="2:10">
      <c r="B114" s="110"/>
      <c r="C114" s="110"/>
      <c r="D114" s="111"/>
      <c r="E114" s="111"/>
      <c r="F114" s="120"/>
      <c r="G114" s="120"/>
      <c r="H114" s="120"/>
      <c r="I114" s="120"/>
      <c r="J114" s="111"/>
    </row>
    <row r="115" spans="2:10">
      <c r="B115" s="110"/>
      <c r="C115" s="110"/>
      <c r="D115" s="111"/>
      <c r="E115" s="111"/>
      <c r="F115" s="120"/>
      <c r="G115" s="120"/>
      <c r="H115" s="120"/>
      <c r="I115" s="120"/>
      <c r="J115" s="111"/>
    </row>
    <row r="116" spans="2:10">
      <c r="B116" s="110"/>
      <c r="C116" s="110"/>
      <c r="D116" s="111"/>
      <c r="E116" s="111"/>
      <c r="F116" s="120"/>
      <c r="G116" s="120"/>
      <c r="H116" s="120"/>
      <c r="I116" s="120"/>
      <c r="J116" s="111"/>
    </row>
    <row r="117" spans="2:10">
      <c r="B117" s="110"/>
      <c r="C117" s="110"/>
      <c r="D117" s="111"/>
      <c r="E117" s="111"/>
      <c r="F117" s="120"/>
      <c r="G117" s="120"/>
      <c r="H117" s="120"/>
      <c r="I117" s="120"/>
      <c r="J117" s="111"/>
    </row>
    <row r="118" spans="2:10">
      <c r="B118" s="110"/>
      <c r="C118" s="110"/>
      <c r="D118" s="111"/>
      <c r="E118" s="111"/>
      <c r="F118" s="120"/>
      <c r="G118" s="120"/>
      <c r="H118" s="120"/>
      <c r="I118" s="120"/>
      <c r="J118" s="111"/>
    </row>
    <row r="119" spans="2:10">
      <c r="B119" s="110"/>
      <c r="C119" s="110"/>
      <c r="D119" s="111"/>
      <c r="E119" s="111"/>
      <c r="F119" s="120"/>
      <c r="G119" s="120"/>
      <c r="H119" s="120"/>
      <c r="I119" s="120"/>
      <c r="J119" s="111"/>
    </row>
    <row r="120" spans="2:10">
      <c r="B120" s="110"/>
      <c r="C120" s="110"/>
      <c r="D120" s="111"/>
      <c r="E120" s="111"/>
      <c r="F120" s="120"/>
      <c r="G120" s="120"/>
      <c r="H120" s="120"/>
      <c r="I120" s="120"/>
      <c r="J120" s="111"/>
    </row>
    <row r="121" spans="2:10">
      <c r="B121" s="110"/>
      <c r="C121" s="110"/>
      <c r="D121" s="111"/>
      <c r="E121" s="111"/>
      <c r="F121" s="120"/>
      <c r="G121" s="120"/>
      <c r="H121" s="120"/>
      <c r="I121" s="120"/>
      <c r="J121" s="111"/>
    </row>
    <row r="122" spans="2:10">
      <c r="B122" s="110"/>
      <c r="C122" s="110"/>
      <c r="D122" s="111"/>
      <c r="E122" s="111"/>
      <c r="F122" s="120"/>
      <c r="G122" s="120"/>
      <c r="H122" s="120"/>
      <c r="I122" s="120"/>
      <c r="J122" s="111"/>
    </row>
    <row r="123" spans="2:10">
      <c r="B123" s="110"/>
      <c r="C123" s="110"/>
      <c r="D123" s="111"/>
      <c r="E123" s="111"/>
      <c r="F123" s="120"/>
      <c r="G123" s="120"/>
      <c r="H123" s="120"/>
      <c r="I123" s="120"/>
      <c r="J123" s="111"/>
    </row>
    <row r="124" spans="2:10">
      <c r="B124" s="110"/>
      <c r="C124" s="110"/>
      <c r="D124" s="111"/>
      <c r="E124" s="111"/>
      <c r="F124" s="120"/>
      <c r="G124" s="120"/>
      <c r="H124" s="120"/>
      <c r="I124" s="120"/>
      <c r="J124" s="111"/>
    </row>
    <row r="125" spans="2:10">
      <c r="B125" s="110"/>
      <c r="C125" s="110"/>
      <c r="D125" s="111"/>
      <c r="E125" s="111"/>
      <c r="F125" s="120"/>
      <c r="G125" s="120"/>
      <c r="H125" s="120"/>
      <c r="I125" s="120"/>
      <c r="J125" s="111"/>
    </row>
    <row r="126" spans="2:10">
      <c r="B126" s="110"/>
      <c r="C126" s="110"/>
      <c r="D126" s="111"/>
      <c r="E126" s="111"/>
      <c r="F126" s="120"/>
      <c r="G126" s="120"/>
      <c r="H126" s="120"/>
      <c r="I126" s="120"/>
      <c r="J126" s="111"/>
    </row>
    <row r="127" spans="2:10">
      <c r="B127" s="110"/>
      <c r="C127" s="110"/>
      <c r="D127" s="111"/>
      <c r="E127" s="111"/>
      <c r="F127" s="120"/>
      <c r="G127" s="120"/>
      <c r="H127" s="120"/>
      <c r="I127" s="120"/>
      <c r="J127" s="111"/>
    </row>
    <row r="128" spans="2:10">
      <c r="B128" s="110"/>
      <c r="C128" s="110"/>
      <c r="D128" s="111"/>
      <c r="E128" s="111"/>
      <c r="F128" s="120"/>
      <c r="G128" s="120"/>
      <c r="H128" s="120"/>
      <c r="I128" s="120"/>
      <c r="J128" s="111"/>
    </row>
    <row r="129" spans="2:10">
      <c r="B129" s="110"/>
      <c r="C129" s="110"/>
      <c r="D129" s="111"/>
      <c r="E129" s="111"/>
      <c r="F129" s="120"/>
      <c r="G129" s="120"/>
      <c r="H129" s="120"/>
      <c r="I129" s="120"/>
      <c r="J129" s="111"/>
    </row>
    <row r="130" spans="2:10">
      <c r="B130" s="110"/>
      <c r="C130" s="110"/>
      <c r="D130" s="111"/>
      <c r="E130" s="111"/>
      <c r="F130" s="120"/>
      <c r="G130" s="120"/>
      <c r="H130" s="120"/>
      <c r="I130" s="120"/>
      <c r="J130" s="111"/>
    </row>
    <row r="131" spans="2:10">
      <c r="B131" s="110"/>
      <c r="C131" s="110"/>
      <c r="D131" s="111"/>
      <c r="E131" s="111"/>
      <c r="F131" s="120"/>
      <c r="G131" s="120"/>
      <c r="H131" s="120"/>
      <c r="I131" s="120"/>
      <c r="J131" s="111"/>
    </row>
    <row r="132" spans="2:10">
      <c r="B132" s="110"/>
      <c r="C132" s="110"/>
      <c r="D132" s="111"/>
      <c r="E132" s="111"/>
      <c r="F132" s="120"/>
      <c r="G132" s="120"/>
      <c r="H132" s="120"/>
      <c r="I132" s="120"/>
      <c r="J132" s="111"/>
    </row>
    <row r="133" spans="2:10">
      <c r="B133" s="110"/>
      <c r="C133" s="110"/>
      <c r="D133" s="111"/>
      <c r="E133" s="111"/>
      <c r="F133" s="120"/>
      <c r="G133" s="120"/>
      <c r="H133" s="120"/>
      <c r="I133" s="120"/>
      <c r="J133" s="111"/>
    </row>
    <row r="134" spans="2:10">
      <c r="B134" s="110"/>
      <c r="C134" s="110"/>
      <c r="D134" s="111"/>
      <c r="E134" s="111"/>
      <c r="F134" s="120"/>
      <c r="G134" s="120"/>
      <c r="H134" s="120"/>
      <c r="I134" s="120"/>
      <c r="J134" s="111"/>
    </row>
    <row r="135" spans="2:10">
      <c r="B135" s="110"/>
      <c r="C135" s="110"/>
      <c r="D135" s="111"/>
      <c r="E135" s="111"/>
      <c r="F135" s="120"/>
      <c r="G135" s="120"/>
      <c r="H135" s="120"/>
      <c r="I135" s="120"/>
      <c r="J135" s="111"/>
    </row>
    <row r="136" spans="2:10">
      <c r="B136" s="110"/>
      <c r="C136" s="110"/>
      <c r="D136" s="111"/>
      <c r="E136" s="111"/>
      <c r="F136" s="120"/>
      <c r="G136" s="120"/>
      <c r="H136" s="120"/>
      <c r="I136" s="120"/>
      <c r="J136" s="111"/>
    </row>
    <row r="137" spans="2:10">
      <c r="B137" s="110"/>
      <c r="C137" s="110"/>
      <c r="D137" s="111"/>
      <c r="E137" s="111"/>
      <c r="F137" s="120"/>
      <c r="G137" s="120"/>
      <c r="H137" s="120"/>
      <c r="I137" s="120"/>
      <c r="J137" s="111"/>
    </row>
    <row r="138" spans="2:10">
      <c r="B138" s="110"/>
      <c r="C138" s="110"/>
      <c r="D138" s="111"/>
      <c r="E138" s="111"/>
      <c r="F138" s="120"/>
      <c r="G138" s="120"/>
      <c r="H138" s="120"/>
      <c r="I138" s="120"/>
      <c r="J138" s="111"/>
    </row>
    <row r="139" spans="2:10">
      <c r="B139" s="110"/>
      <c r="C139" s="110"/>
      <c r="D139" s="111"/>
      <c r="E139" s="111"/>
      <c r="F139" s="120"/>
      <c r="G139" s="120"/>
      <c r="H139" s="120"/>
      <c r="I139" s="120"/>
      <c r="J139" s="111"/>
    </row>
    <row r="140" spans="2:10">
      <c r="B140" s="110"/>
      <c r="C140" s="110"/>
      <c r="D140" s="111"/>
      <c r="E140" s="111"/>
      <c r="F140" s="120"/>
      <c r="G140" s="120"/>
      <c r="H140" s="120"/>
      <c r="I140" s="120"/>
      <c r="J140" s="111"/>
    </row>
    <row r="141" spans="2:10">
      <c r="B141" s="110"/>
      <c r="C141" s="110"/>
      <c r="D141" s="111"/>
      <c r="E141" s="111"/>
      <c r="F141" s="120"/>
      <c r="G141" s="120"/>
      <c r="H141" s="120"/>
      <c r="I141" s="120"/>
      <c r="J141" s="111"/>
    </row>
    <row r="142" spans="2:10">
      <c r="B142" s="110"/>
      <c r="C142" s="110"/>
      <c r="D142" s="111"/>
      <c r="E142" s="111"/>
      <c r="F142" s="120"/>
      <c r="G142" s="120"/>
      <c r="H142" s="120"/>
      <c r="I142" s="120"/>
      <c r="J142" s="111"/>
    </row>
    <row r="143" spans="2:10">
      <c r="B143" s="110"/>
      <c r="C143" s="110"/>
      <c r="D143" s="111"/>
      <c r="E143" s="111"/>
      <c r="F143" s="120"/>
      <c r="G143" s="120"/>
      <c r="H143" s="120"/>
      <c r="I143" s="120"/>
      <c r="J143" s="111"/>
    </row>
    <row r="144" spans="2:10">
      <c r="B144" s="110"/>
      <c r="C144" s="110"/>
      <c r="D144" s="111"/>
      <c r="E144" s="111"/>
      <c r="F144" s="120"/>
      <c r="G144" s="120"/>
      <c r="H144" s="120"/>
      <c r="I144" s="120"/>
      <c r="J144" s="111"/>
    </row>
    <row r="145" spans="2:10">
      <c r="B145" s="110"/>
      <c r="C145" s="110"/>
      <c r="D145" s="111"/>
      <c r="E145" s="111"/>
      <c r="F145" s="120"/>
      <c r="G145" s="120"/>
      <c r="H145" s="120"/>
      <c r="I145" s="120"/>
      <c r="J145" s="111"/>
    </row>
    <row r="146" spans="2:10">
      <c r="B146" s="110"/>
      <c r="C146" s="110"/>
      <c r="D146" s="111"/>
      <c r="E146" s="111"/>
      <c r="F146" s="120"/>
      <c r="G146" s="120"/>
      <c r="H146" s="120"/>
      <c r="I146" s="120"/>
      <c r="J146" s="111"/>
    </row>
    <row r="147" spans="2:10">
      <c r="B147" s="110"/>
      <c r="C147" s="110"/>
      <c r="D147" s="111"/>
      <c r="E147" s="111"/>
      <c r="F147" s="120"/>
      <c r="G147" s="120"/>
      <c r="H147" s="120"/>
      <c r="I147" s="120"/>
      <c r="J147" s="111"/>
    </row>
    <row r="148" spans="2:10">
      <c r="B148" s="110"/>
      <c r="C148" s="110"/>
      <c r="D148" s="111"/>
      <c r="E148" s="111"/>
      <c r="F148" s="120"/>
      <c r="G148" s="120"/>
      <c r="H148" s="120"/>
      <c r="I148" s="120"/>
      <c r="J148" s="111"/>
    </row>
    <row r="149" spans="2:10">
      <c r="B149" s="110"/>
      <c r="C149" s="110"/>
      <c r="D149" s="111"/>
      <c r="E149" s="111"/>
      <c r="F149" s="120"/>
      <c r="G149" s="120"/>
      <c r="H149" s="120"/>
      <c r="I149" s="120"/>
      <c r="J149" s="111"/>
    </row>
    <row r="150" spans="2:10">
      <c r="B150" s="110"/>
      <c r="C150" s="110"/>
      <c r="D150" s="111"/>
      <c r="E150" s="111"/>
      <c r="F150" s="120"/>
      <c r="G150" s="120"/>
      <c r="H150" s="120"/>
      <c r="I150" s="120"/>
      <c r="J150" s="111"/>
    </row>
    <row r="151" spans="2:10">
      <c r="B151" s="110"/>
      <c r="C151" s="110"/>
      <c r="D151" s="111"/>
      <c r="E151" s="111"/>
      <c r="F151" s="120"/>
      <c r="G151" s="120"/>
      <c r="H151" s="120"/>
      <c r="I151" s="120"/>
      <c r="J151" s="111"/>
    </row>
    <row r="152" spans="2:10">
      <c r="B152" s="110"/>
      <c r="C152" s="110"/>
      <c r="D152" s="111"/>
      <c r="E152" s="111"/>
      <c r="F152" s="120"/>
      <c r="G152" s="120"/>
      <c r="H152" s="120"/>
      <c r="I152" s="120"/>
      <c r="J152" s="111"/>
    </row>
    <row r="153" spans="2:10">
      <c r="B153" s="110"/>
      <c r="C153" s="110"/>
      <c r="D153" s="111"/>
      <c r="E153" s="111"/>
      <c r="F153" s="120"/>
      <c r="G153" s="120"/>
      <c r="H153" s="120"/>
      <c r="I153" s="120"/>
      <c r="J153" s="111"/>
    </row>
    <row r="154" spans="2:10">
      <c r="B154" s="110"/>
      <c r="C154" s="110"/>
      <c r="D154" s="111"/>
      <c r="E154" s="111"/>
      <c r="F154" s="120"/>
      <c r="G154" s="120"/>
      <c r="H154" s="120"/>
      <c r="I154" s="120"/>
      <c r="J154" s="111"/>
    </row>
    <row r="155" spans="2:10">
      <c r="B155" s="110"/>
      <c r="C155" s="110"/>
      <c r="D155" s="111"/>
      <c r="E155" s="111"/>
      <c r="F155" s="120"/>
      <c r="G155" s="120"/>
      <c r="H155" s="120"/>
      <c r="I155" s="120"/>
      <c r="J155" s="111"/>
    </row>
    <row r="156" spans="2:10">
      <c r="B156" s="110"/>
      <c r="C156" s="110"/>
      <c r="D156" s="111"/>
      <c r="E156" s="111"/>
      <c r="F156" s="120"/>
      <c r="G156" s="120"/>
      <c r="H156" s="120"/>
      <c r="I156" s="120"/>
      <c r="J156" s="111"/>
    </row>
    <row r="157" spans="2:10">
      <c r="B157" s="110"/>
      <c r="C157" s="110"/>
      <c r="D157" s="111"/>
      <c r="E157" s="111"/>
      <c r="F157" s="120"/>
      <c r="G157" s="120"/>
      <c r="H157" s="120"/>
      <c r="I157" s="120"/>
      <c r="J157" s="111"/>
    </row>
    <row r="158" spans="2:10">
      <c r="B158" s="110"/>
      <c r="C158" s="110"/>
      <c r="D158" s="111"/>
      <c r="E158" s="111"/>
      <c r="F158" s="120"/>
      <c r="G158" s="120"/>
      <c r="H158" s="120"/>
      <c r="I158" s="120"/>
      <c r="J158" s="111"/>
    </row>
    <row r="159" spans="2:10">
      <c r="B159" s="110"/>
      <c r="C159" s="110"/>
      <c r="D159" s="111"/>
      <c r="E159" s="111"/>
      <c r="F159" s="120"/>
      <c r="G159" s="120"/>
      <c r="H159" s="120"/>
      <c r="I159" s="120"/>
      <c r="J159" s="111"/>
    </row>
    <row r="160" spans="2:10">
      <c r="B160" s="110"/>
      <c r="C160" s="110"/>
      <c r="D160" s="111"/>
      <c r="E160" s="111"/>
      <c r="F160" s="120"/>
      <c r="G160" s="120"/>
      <c r="H160" s="120"/>
      <c r="I160" s="120"/>
      <c r="J160" s="111"/>
    </row>
    <row r="161" spans="2:10">
      <c r="B161" s="110"/>
      <c r="C161" s="110"/>
      <c r="D161" s="111"/>
      <c r="E161" s="111"/>
      <c r="F161" s="120"/>
      <c r="G161" s="120"/>
      <c r="H161" s="120"/>
      <c r="I161" s="120"/>
      <c r="J161" s="111"/>
    </row>
    <row r="162" spans="2:10">
      <c r="B162" s="110"/>
      <c r="C162" s="110"/>
      <c r="D162" s="111"/>
      <c r="E162" s="111"/>
      <c r="F162" s="120"/>
      <c r="G162" s="120"/>
      <c r="H162" s="120"/>
      <c r="I162" s="120"/>
      <c r="J162" s="111"/>
    </row>
    <row r="163" spans="2:10">
      <c r="B163" s="110"/>
      <c r="C163" s="110"/>
      <c r="D163" s="111"/>
      <c r="E163" s="111"/>
      <c r="F163" s="120"/>
      <c r="G163" s="120"/>
      <c r="H163" s="120"/>
      <c r="I163" s="120"/>
      <c r="J163" s="111"/>
    </row>
    <row r="164" spans="2:10">
      <c r="B164" s="110"/>
      <c r="C164" s="110"/>
      <c r="D164" s="111"/>
      <c r="E164" s="111"/>
      <c r="F164" s="120"/>
      <c r="G164" s="120"/>
      <c r="H164" s="120"/>
      <c r="I164" s="120"/>
      <c r="J164" s="111"/>
    </row>
    <row r="165" spans="2:10">
      <c r="B165" s="110"/>
      <c r="C165" s="110"/>
      <c r="D165" s="111"/>
      <c r="E165" s="111"/>
      <c r="F165" s="120"/>
      <c r="G165" s="120"/>
      <c r="H165" s="120"/>
      <c r="I165" s="120"/>
      <c r="J165" s="111"/>
    </row>
    <row r="166" spans="2:10">
      <c r="B166" s="110"/>
      <c r="C166" s="110"/>
      <c r="D166" s="111"/>
      <c r="E166" s="111"/>
      <c r="F166" s="120"/>
      <c r="G166" s="120"/>
      <c r="H166" s="120"/>
      <c r="I166" s="120"/>
      <c r="J166" s="111"/>
    </row>
    <row r="167" spans="2:10">
      <c r="B167" s="110"/>
      <c r="C167" s="110"/>
      <c r="D167" s="111"/>
      <c r="E167" s="111"/>
      <c r="F167" s="120"/>
      <c r="G167" s="120"/>
      <c r="H167" s="120"/>
      <c r="I167" s="120"/>
      <c r="J167" s="111"/>
    </row>
    <row r="168" spans="2:10">
      <c r="B168" s="110"/>
      <c r="C168" s="110"/>
      <c r="D168" s="111"/>
      <c r="E168" s="111"/>
      <c r="F168" s="120"/>
      <c r="G168" s="120"/>
      <c r="H168" s="120"/>
      <c r="I168" s="120"/>
      <c r="J168" s="111"/>
    </row>
    <row r="169" spans="2:10">
      <c r="B169" s="110"/>
      <c r="C169" s="110"/>
      <c r="D169" s="111"/>
      <c r="E169" s="111"/>
      <c r="F169" s="120"/>
      <c r="G169" s="120"/>
      <c r="H169" s="120"/>
      <c r="I169" s="120"/>
      <c r="J169" s="111"/>
    </row>
    <row r="170" spans="2:10">
      <c r="B170" s="110"/>
      <c r="C170" s="110"/>
      <c r="D170" s="111"/>
      <c r="E170" s="111"/>
      <c r="F170" s="120"/>
      <c r="G170" s="120"/>
      <c r="H170" s="120"/>
      <c r="I170" s="120"/>
      <c r="J170" s="111"/>
    </row>
    <row r="171" spans="2:10">
      <c r="B171" s="110"/>
      <c r="C171" s="110"/>
      <c r="D171" s="111"/>
      <c r="E171" s="111"/>
      <c r="F171" s="120"/>
      <c r="G171" s="120"/>
      <c r="H171" s="120"/>
      <c r="I171" s="120"/>
      <c r="J171" s="111"/>
    </row>
    <row r="172" spans="2:10">
      <c r="B172" s="110"/>
      <c r="C172" s="110"/>
      <c r="D172" s="111"/>
      <c r="E172" s="111"/>
      <c r="F172" s="120"/>
      <c r="G172" s="120"/>
      <c r="H172" s="120"/>
      <c r="I172" s="120"/>
      <c r="J172" s="111"/>
    </row>
    <row r="173" spans="2:10">
      <c r="B173" s="110"/>
      <c r="C173" s="110"/>
      <c r="D173" s="111"/>
      <c r="E173" s="111"/>
      <c r="F173" s="120"/>
      <c r="G173" s="120"/>
      <c r="H173" s="120"/>
      <c r="I173" s="120"/>
      <c r="J173" s="111"/>
    </row>
    <row r="174" spans="2:10">
      <c r="B174" s="110"/>
      <c r="C174" s="110"/>
      <c r="D174" s="111"/>
      <c r="E174" s="111"/>
      <c r="F174" s="120"/>
      <c r="G174" s="120"/>
      <c r="H174" s="120"/>
      <c r="I174" s="120"/>
      <c r="J174" s="111"/>
    </row>
    <row r="175" spans="2:10">
      <c r="B175" s="110"/>
      <c r="C175" s="110"/>
      <c r="D175" s="111"/>
      <c r="E175" s="111"/>
      <c r="F175" s="120"/>
      <c r="G175" s="120"/>
      <c r="H175" s="120"/>
      <c r="I175" s="120"/>
      <c r="J175" s="111"/>
    </row>
    <row r="176" spans="2:10">
      <c r="B176" s="110"/>
      <c r="C176" s="110"/>
      <c r="D176" s="111"/>
      <c r="E176" s="111"/>
      <c r="F176" s="120"/>
      <c r="G176" s="120"/>
      <c r="H176" s="120"/>
      <c r="I176" s="120"/>
      <c r="J176" s="111"/>
    </row>
    <row r="177" spans="2:10">
      <c r="B177" s="110"/>
      <c r="C177" s="110"/>
      <c r="D177" s="111"/>
      <c r="E177" s="111"/>
      <c r="F177" s="120"/>
      <c r="G177" s="120"/>
      <c r="H177" s="120"/>
      <c r="I177" s="120"/>
      <c r="J177" s="111"/>
    </row>
    <row r="178" spans="2:10">
      <c r="B178" s="110"/>
      <c r="C178" s="110"/>
      <c r="D178" s="111"/>
      <c r="E178" s="111"/>
      <c r="F178" s="120"/>
      <c r="G178" s="120"/>
      <c r="H178" s="120"/>
      <c r="I178" s="120"/>
      <c r="J178" s="111"/>
    </row>
    <row r="179" spans="2:10">
      <c r="B179" s="110"/>
      <c r="C179" s="110"/>
      <c r="D179" s="111"/>
      <c r="E179" s="111"/>
      <c r="F179" s="120"/>
      <c r="G179" s="120"/>
      <c r="H179" s="120"/>
      <c r="I179" s="120"/>
      <c r="J179" s="111"/>
    </row>
    <row r="180" spans="2:10">
      <c r="B180" s="110"/>
      <c r="C180" s="110"/>
      <c r="D180" s="111"/>
      <c r="E180" s="111"/>
      <c r="F180" s="120"/>
      <c r="G180" s="120"/>
      <c r="H180" s="120"/>
      <c r="I180" s="120"/>
      <c r="J180" s="111"/>
    </row>
    <row r="181" spans="2:10">
      <c r="B181" s="110"/>
      <c r="C181" s="110"/>
      <c r="D181" s="111"/>
      <c r="E181" s="111"/>
      <c r="F181" s="120"/>
      <c r="G181" s="120"/>
      <c r="H181" s="120"/>
      <c r="I181" s="120"/>
      <c r="J181" s="111"/>
    </row>
    <row r="182" spans="2:10">
      <c r="B182" s="110"/>
      <c r="C182" s="110"/>
      <c r="D182" s="111"/>
      <c r="E182" s="111"/>
      <c r="F182" s="120"/>
      <c r="G182" s="120"/>
      <c r="H182" s="120"/>
      <c r="I182" s="120"/>
      <c r="J182" s="111"/>
    </row>
    <row r="183" spans="2:10">
      <c r="B183" s="110"/>
      <c r="C183" s="110"/>
      <c r="D183" s="111"/>
      <c r="E183" s="111"/>
      <c r="F183" s="120"/>
      <c r="G183" s="120"/>
      <c r="H183" s="120"/>
      <c r="I183" s="120"/>
      <c r="J183" s="111"/>
    </row>
    <row r="184" spans="2:10">
      <c r="B184" s="110"/>
      <c r="C184" s="110"/>
      <c r="D184" s="111"/>
      <c r="E184" s="111"/>
      <c r="F184" s="120"/>
      <c r="G184" s="120"/>
      <c r="H184" s="120"/>
      <c r="I184" s="120"/>
      <c r="J184" s="111"/>
    </row>
    <row r="185" spans="2:10">
      <c r="B185" s="110"/>
      <c r="C185" s="110"/>
      <c r="D185" s="111"/>
      <c r="E185" s="111"/>
      <c r="F185" s="120"/>
      <c r="G185" s="120"/>
      <c r="H185" s="120"/>
      <c r="I185" s="120"/>
      <c r="J185" s="111"/>
    </row>
    <row r="186" spans="2:10">
      <c r="B186" s="110"/>
      <c r="C186" s="110"/>
      <c r="D186" s="111"/>
      <c r="E186" s="111"/>
      <c r="F186" s="120"/>
      <c r="G186" s="120"/>
      <c r="H186" s="120"/>
      <c r="I186" s="120"/>
      <c r="J186" s="111"/>
    </row>
    <row r="187" spans="2:10">
      <c r="B187" s="110"/>
      <c r="C187" s="110"/>
      <c r="D187" s="111"/>
      <c r="E187" s="111"/>
      <c r="F187" s="120"/>
      <c r="G187" s="120"/>
      <c r="H187" s="120"/>
      <c r="I187" s="120"/>
      <c r="J187" s="111"/>
    </row>
    <row r="188" spans="2:10">
      <c r="B188" s="110"/>
      <c r="C188" s="110"/>
      <c r="D188" s="111"/>
      <c r="E188" s="111"/>
      <c r="F188" s="120"/>
      <c r="G188" s="120"/>
      <c r="H188" s="120"/>
      <c r="I188" s="120"/>
      <c r="J188" s="111"/>
    </row>
    <row r="189" spans="2:10">
      <c r="B189" s="110"/>
      <c r="C189" s="110"/>
      <c r="D189" s="111"/>
      <c r="E189" s="111"/>
      <c r="F189" s="120"/>
      <c r="G189" s="120"/>
      <c r="H189" s="120"/>
      <c r="I189" s="120"/>
      <c r="J189" s="111"/>
    </row>
    <row r="190" spans="2:10">
      <c r="B190" s="110"/>
      <c r="C190" s="110"/>
      <c r="D190" s="111"/>
      <c r="E190" s="111"/>
      <c r="F190" s="120"/>
      <c r="G190" s="120"/>
      <c r="H190" s="120"/>
      <c r="I190" s="120"/>
      <c r="J190" s="111"/>
    </row>
    <row r="191" spans="2:10">
      <c r="B191" s="110"/>
      <c r="C191" s="110"/>
      <c r="D191" s="111"/>
      <c r="E191" s="111"/>
      <c r="F191" s="120"/>
      <c r="G191" s="120"/>
      <c r="H191" s="120"/>
      <c r="I191" s="120"/>
      <c r="J191" s="111"/>
    </row>
    <row r="192" spans="2:10">
      <c r="B192" s="110"/>
      <c r="C192" s="110"/>
      <c r="D192" s="111"/>
      <c r="E192" s="111"/>
      <c r="F192" s="120"/>
      <c r="G192" s="120"/>
      <c r="H192" s="120"/>
      <c r="I192" s="120"/>
      <c r="J192" s="111"/>
    </row>
    <row r="193" spans="2:10">
      <c r="B193" s="110"/>
      <c r="C193" s="110"/>
      <c r="D193" s="111"/>
      <c r="E193" s="111"/>
      <c r="F193" s="120"/>
      <c r="G193" s="120"/>
      <c r="H193" s="120"/>
      <c r="I193" s="120"/>
      <c r="J193" s="111"/>
    </row>
    <row r="194" spans="2:10">
      <c r="B194" s="110"/>
      <c r="C194" s="110"/>
      <c r="D194" s="111"/>
      <c r="E194" s="111"/>
      <c r="F194" s="120"/>
      <c r="G194" s="120"/>
      <c r="H194" s="120"/>
      <c r="I194" s="120"/>
      <c r="J194" s="111"/>
    </row>
    <row r="195" spans="2:10">
      <c r="B195" s="110"/>
      <c r="C195" s="110"/>
      <c r="D195" s="111"/>
      <c r="E195" s="111"/>
      <c r="F195" s="120"/>
      <c r="G195" s="120"/>
      <c r="H195" s="120"/>
      <c r="I195" s="120"/>
      <c r="J195" s="111"/>
    </row>
    <row r="196" spans="2:10">
      <c r="B196" s="110"/>
      <c r="C196" s="110"/>
      <c r="D196" s="111"/>
      <c r="E196" s="111"/>
      <c r="F196" s="120"/>
      <c r="G196" s="120"/>
      <c r="H196" s="120"/>
      <c r="I196" s="120"/>
      <c r="J196" s="111"/>
    </row>
    <row r="197" spans="2:10">
      <c r="B197" s="110"/>
      <c r="C197" s="110"/>
      <c r="D197" s="111"/>
      <c r="E197" s="111"/>
      <c r="F197" s="120"/>
      <c r="G197" s="120"/>
      <c r="H197" s="120"/>
      <c r="I197" s="120"/>
      <c r="J197" s="111"/>
    </row>
    <row r="198" spans="2:10">
      <c r="B198" s="110"/>
      <c r="C198" s="110"/>
      <c r="D198" s="111"/>
      <c r="E198" s="111"/>
      <c r="F198" s="120"/>
      <c r="G198" s="120"/>
      <c r="H198" s="120"/>
      <c r="I198" s="120"/>
      <c r="J198" s="111"/>
    </row>
    <row r="199" spans="2:10">
      <c r="B199" s="110"/>
      <c r="C199" s="110"/>
      <c r="D199" s="111"/>
      <c r="E199" s="111"/>
      <c r="F199" s="120"/>
      <c r="G199" s="120"/>
      <c r="H199" s="120"/>
      <c r="I199" s="120"/>
      <c r="J199" s="111"/>
    </row>
    <row r="200" spans="2:10">
      <c r="B200" s="110"/>
      <c r="C200" s="110"/>
      <c r="D200" s="111"/>
      <c r="E200" s="111"/>
      <c r="F200" s="120"/>
      <c r="G200" s="120"/>
      <c r="H200" s="120"/>
      <c r="I200" s="120"/>
      <c r="J200" s="111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134</v>
      </c>
      <c r="C1" s="67" t="s" vm="1">
        <v>206</v>
      </c>
    </row>
    <row r="2" spans="2:11">
      <c r="B2" s="46" t="s">
        <v>133</v>
      </c>
      <c r="C2" s="67" t="s">
        <v>207</v>
      </c>
    </row>
    <row r="3" spans="2:11">
      <c r="B3" s="46" t="s">
        <v>135</v>
      </c>
      <c r="C3" s="67" t="s">
        <v>208</v>
      </c>
    </row>
    <row r="4" spans="2:11">
      <c r="B4" s="46" t="s">
        <v>136</v>
      </c>
      <c r="C4" s="67">
        <v>2144</v>
      </c>
    </row>
    <row r="6" spans="2:11" ht="26.25" customHeight="1">
      <c r="B6" s="140" t="s">
        <v>163</v>
      </c>
      <c r="C6" s="141"/>
      <c r="D6" s="141"/>
      <c r="E6" s="141"/>
      <c r="F6" s="141"/>
      <c r="G6" s="141"/>
      <c r="H6" s="141"/>
      <c r="I6" s="141"/>
      <c r="J6" s="141"/>
      <c r="K6" s="142"/>
    </row>
    <row r="7" spans="2:11" s="3" customFormat="1" ht="63">
      <c r="B7" s="47" t="s">
        <v>108</v>
      </c>
      <c r="C7" s="49" t="s">
        <v>109</v>
      </c>
      <c r="D7" s="49" t="s">
        <v>14</v>
      </c>
      <c r="E7" s="49" t="s">
        <v>15</v>
      </c>
      <c r="F7" s="49" t="s">
        <v>52</v>
      </c>
      <c r="G7" s="49" t="s">
        <v>95</v>
      </c>
      <c r="H7" s="49" t="s">
        <v>49</v>
      </c>
      <c r="I7" s="49" t="s">
        <v>103</v>
      </c>
      <c r="J7" s="49" t="s">
        <v>137</v>
      </c>
      <c r="K7" s="64" t="s">
        <v>138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187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4" t="s">
        <v>1580</v>
      </c>
      <c r="C10" s="88"/>
      <c r="D10" s="88"/>
      <c r="E10" s="88"/>
      <c r="F10" s="88"/>
      <c r="G10" s="88"/>
      <c r="H10" s="88"/>
      <c r="I10" s="115">
        <v>0</v>
      </c>
      <c r="J10" s="116">
        <v>0</v>
      </c>
      <c r="K10" s="116">
        <v>0</v>
      </c>
    </row>
    <row r="11" spans="2:11" ht="21" customHeight="1">
      <c r="B11" s="112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12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10"/>
      <c r="C110" s="110"/>
      <c r="D110" s="120"/>
      <c r="E110" s="120"/>
      <c r="F110" s="120"/>
      <c r="G110" s="120"/>
      <c r="H110" s="120"/>
      <c r="I110" s="111"/>
      <c r="J110" s="111"/>
      <c r="K110" s="111"/>
    </row>
    <row r="111" spans="2:11">
      <c r="B111" s="110"/>
      <c r="C111" s="110"/>
      <c r="D111" s="120"/>
      <c r="E111" s="120"/>
      <c r="F111" s="120"/>
      <c r="G111" s="120"/>
      <c r="H111" s="120"/>
      <c r="I111" s="111"/>
      <c r="J111" s="111"/>
      <c r="K111" s="111"/>
    </row>
    <row r="112" spans="2:11">
      <c r="B112" s="110"/>
      <c r="C112" s="110"/>
      <c r="D112" s="120"/>
      <c r="E112" s="120"/>
      <c r="F112" s="120"/>
      <c r="G112" s="120"/>
      <c r="H112" s="120"/>
      <c r="I112" s="111"/>
      <c r="J112" s="111"/>
      <c r="K112" s="111"/>
    </row>
    <row r="113" spans="2:11">
      <c r="B113" s="110"/>
      <c r="C113" s="110"/>
      <c r="D113" s="120"/>
      <c r="E113" s="120"/>
      <c r="F113" s="120"/>
      <c r="G113" s="120"/>
      <c r="H113" s="120"/>
      <c r="I113" s="111"/>
      <c r="J113" s="111"/>
      <c r="K113" s="111"/>
    </row>
    <row r="114" spans="2:11">
      <c r="B114" s="110"/>
      <c r="C114" s="110"/>
      <c r="D114" s="120"/>
      <c r="E114" s="120"/>
      <c r="F114" s="120"/>
      <c r="G114" s="120"/>
      <c r="H114" s="120"/>
      <c r="I114" s="111"/>
      <c r="J114" s="111"/>
      <c r="K114" s="111"/>
    </row>
    <row r="115" spans="2:11">
      <c r="B115" s="110"/>
      <c r="C115" s="110"/>
      <c r="D115" s="120"/>
      <c r="E115" s="120"/>
      <c r="F115" s="120"/>
      <c r="G115" s="120"/>
      <c r="H115" s="120"/>
      <c r="I115" s="111"/>
      <c r="J115" s="111"/>
      <c r="K115" s="111"/>
    </row>
    <row r="116" spans="2:11">
      <c r="B116" s="110"/>
      <c r="C116" s="110"/>
      <c r="D116" s="120"/>
      <c r="E116" s="120"/>
      <c r="F116" s="120"/>
      <c r="G116" s="120"/>
      <c r="H116" s="120"/>
      <c r="I116" s="111"/>
      <c r="J116" s="111"/>
      <c r="K116" s="111"/>
    </row>
    <row r="117" spans="2:11">
      <c r="B117" s="110"/>
      <c r="C117" s="110"/>
      <c r="D117" s="120"/>
      <c r="E117" s="120"/>
      <c r="F117" s="120"/>
      <c r="G117" s="120"/>
      <c r="H117" s="120"/>
      <c r="I117" s="111"/>
      <c r="J117" s="111"/>
      <c r="K117" s="111"/>
    </row>
    <row r="118" spans="2:11">
      <c r="B118" s="110"/>
      <c r="C118" s="110"/>
      <c r="D118" s="120"/>
      <c r="E118" s="120"/>
      <c r="F118" s="120"/>
      <c r="G118" s="120"/>
      <c r="H118" s="120"/>
      <c r="I118" s="111"/>
      <c r="J118" s="111"/>
      <c r="K118" s="111"/>
    </row>
    <row r="119" spans="2:11">
      <c r="B119" s="110"/>
      <c r="C119" s="110"/>
      <c r="D119" s="120"/>
      <c r="E119" s="120"/>
      <c r="F119" s="120"/>
      <c r="G119" s="120"/>
      <c r="H119" s="120"/>
      <c r="I119" s="111"/>
      <c r="J119" s="111"/>
      <c r="K119" s="111"/>
    </row>
    <row r="120" spans="2:11">
      <c r="B120" s="110"/>
      <c r="C120" s="110"/>
      <c r="D120" s="120"/>
      <c r="E120" s="120"/>
      <c r="F120" s="120"/>
      <c r="G120" s="120"/>
      <c r="H120" s="120"/>
      <c r="I120" s="111"/>
      <c r="J120" s="111"/>
      <c r="K120" s="111"/>
    </row>
    <row r="121" spans="2:11">
      <c r="B121" s="110"/>
      <c r="C121" s="110"/>
      <c r="D121" s="120"/>
      <c r="E121" s="120"/>
      <c r="F121" s="120"/>
      <c r="G121" s="120"/>
      <c r="H121" s="120"/>
      <c r="I121" s="111"/>
      <c r="J121" s="111"/>
      <c r="K121" s="111"/>
    </row>
    <row r="122" spans="2:11">
      <c r="B122" s="110"/>
      <c r="C122" s="110"/>
      <c r="D122" s="120"/>
      <c r="E122" s="120"/>
      <c r="F122" s="120"/>
      <c r="G122" s="120"/>
      <c r="H122" s="120"/>
      <c r="I122" s="111"/>
      <c r="J122" s="111"/>
      <c r="K122" s="111"/>
    </row>
    <row r="123" spans="2:11">
      <c r="B123" s="110"/>
      <c r="C123" s="110"/>
      <c r="D123" s="120"/>
      <c r="E123" s="120"/>
      <c r="F123" s="120"/>
      <c r="G123" s="120"/>
      <c r="H123" s="120"/>
      <c r="I123" s="111"/>
      <c r="J123" s="111"/>
      <c r="K123" s="111"/>
    </row>
    <row r="124" spans="2:11">
      <c r="B124" s="110"/>
      <c r="C124" s="110"/>
      <c r="D124" s="120"/>
      <c r="E124" s="120"/>
      <c r="F124" s="120"/>
      <c r="G124" s="120"/>
      <c r="H124" s="120"/>
      <c r="I124" s="111"/>
      <c r="J124" s="111"/>
      <c r="K124" s="111"/>
    </row>
    <row r="125" spans="2:11">
      <c r="B125" s="110"/>
      <c r="C125" s="110"/>
      <c r="D125" s="120"/>
      <c r="E125" s="120"/>
      <c r="F125" s="120"/>
      <c r="G125" s="120"/>
      <c r="H125" s="120"/>
      <c r="I125" s="111"/>
      <c r="J125" s="111"/>
      <c r="K125" s="111"/>
    </row>
    <row r="126" spans="2:11">
      <c r="B126" s="110"/>
      <c r="C126" s="110"/>
      <c r="D126" s="120"/>
      <c r="E126" s="120"/>
      <c r="F126" s="120"/>
      <c r="G126" s="120"/>
      <c r="H126" s="120"/>
      <c r="I126" s="111"/>
      <c r="J126" s="111"/>
      <c r="K126" s="111"/>
    </row>
    <row r="127" spans="2:11">
      <c r="B127" s="110"/>
      <c r="C127" s="110"/>
      <c r="D127" s="120"/>
      <c r="E127" s="120"/>
      <c r="F127" s="120"/>
      <c r="G127" s="120"/>
      <c r="H127" s="120"/>
      <c r="I127" s="111"/>
      <c r="J127" s="111"/>
      <c r="K127" s="111"/>
    </row>
    <row r="128" spans="2:11">
      <c r="B128" s="110"/>
      <c r="C128" s="110"/>
      <c r="D128" s="120"/>
      <c r="E128" s="120"/>
      <c r="F128" s="120"/>
      <c r="G128" s="120"/>
      <c r="H128" s="120"/>
      <c r="I128" s="111"/>
      <c r="J128" s="111"/>
      <c r="K128" s="111"/>
    </row>
    <row r="129" spans="2:11">
      <c r="B129" s="110"/>
      <c r="C129" s="110"/>
      <c r="D129" s="120"/>
      <c r="E129" s="120"/>
      <c r="F129" s="120"/>
      <c r="G129" s="120"/>
      <c r="H129" s="120"/>
      <c r="I129" s="111"/>
      <c r="J129" s="111"/>
      <c r="K129" s="111"/>
    </row>
    <row r="130" spans="2:11">
      <c r="B130" s="110"/>
      <c r="C130" s="110"/>
      <c r="D130" s="120"/>
      <c r="E130" s="120"/>
      <c r="F130" s="120"/>
      <c r="G130" s="120"/>
      <c r="H130" s="120"/>
      <c r="I130" s="111"/>
      <c r="J130" s="111"/>
      <c r="K130" s="111"/>
    </row>
    <row r="131" spans="2:11">
      <c r="B131" s="110"/>
      <c r="C131" s="110"/>
      <c r="D131" s="120"/>
      <c r="E131" s="120"/>
      <c r="F131" s="120"/>
      <c r="G131" s="120"/>
      <c r="H131" s="120"/>
      <c r="I131" s="111"/>
      <c r="J131" s="111"/>
      <c r="K131" s="111"/>
    </row>
    <row r="132" spans="2:11">
      <c r="B132" s="110"/>
      <c r="C132" s="110"/>
      <c r="D132" s="120"/>
      <c r="E132" s="120"/>
      <c r="F132" s="120"/>
      <c r="G132" s="120"/>
      <c r="H132" s="120"/>
      <c r="I132" s="111"/>
      <c r="J132" s="111"/>
      <c r="K132" s="111"/>
    </row>
    <row r="133" spans="2:11">
      <c r="B133" s="110"/>
      <c r="C133" s="110"/>
      <c r="D133" s="120"/>
      <c r="E133" s="120"/>
      <c r="F133" s="120"/>
      <c r="G133" s="120"/>
      <c r="H133" s="120"/>
      <c r="I133" s="111"/>
      <c r="J133" s="111"/>
      <c r="K133" s="111"/>
    </row>
    <row r="134" spans="2:11">
      <c r="B134" s="110"/>
      <c r="C134" s="110"/>
      <c r="D134" s="120"/>
      <c r="E134" s="120"/>
      <c r="F134" s="120"/>
      <c r="G134" s="120"/>
      <c r="H134" s="120"/>
      <c r="I134" s="111"/>
      <c r="J134" s="111"/>
      <c r="K134" s="111"/>
    </row>
    <row r="135" spans="2:11">
      <c r="B135" s="110"/>
      <c r="C135" s="110"/>
      <c r="D135" s="120"/>
      <c r="E135" s="120"/>
      <c r="F135" s="120"/>
      <c r="G135" s="120"/>
      <c r="H135" s="120"/>
      <c r="I135" s="111"/>
      <c r="J135" s="111"/>
      <c r="K135" s="111"/>
    </row>
    <row r="136" spans="2:11">
      <c r="B136" s="110"/>
      <c r="C136" s="110"/>
      <c r="D136" s="120"/>
      <c r="E136" s="120"/>
      <c r="F136" s="120"/>
      <c r="G136" s="120"/>
      <c r="H136" s="120"/>
      <c r="I136" s="111"/>
      <c r="J136" s="111"/>
      <c r="K136" s="111"/>
    </row>
    <row r="137" spans="2:11">
      <c r="B137" s="110"/>
      <c r="C137" s="110"/>
      <c r="D137" s="120"/>
      <c r="E137" s="120"/>
      <c r="F137" s="120"/>
      <c r="G137" s="120"/>
      <c r="H137" s="120"/>
      <c r="I137" s="111"/>
      <c r="J137" s="111"/>
      <c r="K137" s="111"/>
    </row>
    <row r="138" spans="2:11">
      <c r="B138" s="110"/>
      <c r="C138" s="110"/>
      <c r="D138" s="120"/>
      <c r="E138" s="120"/>
      <c r="F138" s="120"/>
      <c r="G138" s="120"/>
      <c r="H138" s="120"/>
      <c r="I138" s="111"/>
      <c r="J138" s="111"/>
      <c r="K138" s="111"/>
    </row>
    <row r="139" spans="2:11">
      <c r="B139" s="110"/>
      <c r="C139" s="110"/>
      <c r="D139" s="120"/>
      <c r="E139" s="120"/>
      <c r="F139" s="120"/>
      <c r="G139" s="120"/>
      <c r="H139" s="120"/>
      <c r="I139" s="111"/>
      <c r="J139" s="111"/>
      <c r="K139" s="111"/>
    </row>
    <row r="140" spans="2:11">
      <c r="B140" s="110"/>
      <c r="C140" s="110"/>
      <c r="D140" s="120"/>
      <c r="E140" s="120"/>
      <c r="F140" s="120"/>
      <c r="G140" s="120"/>
      <c r="H140" s="120"/>
      <c r="I140" s="111"/>
      <c r="J140" s="111"/>
      <c r="K140" s="111"/>
    </row>
    <row r="141" spans="2:11">
      <c r="B141" s="110"/>
      <c r="C141" s="110"/>
      <c r="D141" s="120"/>
      <c r="E141" s="120"/>
      <c r="F141" s="120"/>
      <c r="G141" s="120"/>
      <c r="H141" s="120"/>
      <c r="I141" s="111"/>
      <c r="J141" s="111"/>
      <c r="K141" s="111"/>
    </row>
    <row r="142" spans="2:11">
      <c r="B142" s="110"/>
      <c r="C142" s="110"/>
      <c r="D142" s="120"/>
      <c r="E142" s="120"/>
      <c r="F142" s="120"/>
      <c r="G142" s="120"/>
      <c r="H142" s="120"/>
      <c r="I142" s="111"/>
      <c r="J142" s="111"/>
      <c r="K142" s="111"/>
    </row>
    <row r="143" spans="2:11">
      <c r="B143" s="110"/>
      <c r="C143" s="110"/>
      <c r="D143" s="120"/>
      <c r="E143" s="120"/>
      <c r="F143" s="120"/>
      <c r="G143" s="120"/>
      <c r="H143" s="120"/>
      <c r="I143" s="111"/>
      <c r="J143" s="111"/>
      <c r="K143" s="111"/>
    </row>
    <row r="144" spans="2:11">
      <c r="B144" s="110"/>
      <c r="C144" s="110"/>
      <c r="D144" s="120"/>
      <c r="E144" s="120"/>
      <c r="F144" s="120"/>
      <c r="G144" s="120"/>
      <c r="H144" s="120"/>
      <c r="I144" s="111"/>
      <c r="J144" s="111"/>
      <c r="K144" s="111"/>
    </row>
    <row r="145" spans="2:11">
      <c r="B145" s="110"/>
      <c r="C145" s="110"/>
      <c r="D145" s="120"/>
      <c r="E145" s="120"/>
      <c r="F145" s="120"/>
      <c r="G145" s="120"/>
      <c r="H145" s="120"/>
      <c r="I145" s="111"/>
      <c r="J145" s="111"/>
      <c r="K145" s="111"/>
    </row>
    <row r="146" spans="2:11">
      <c r="B146" s="110"/>
      <c r="C146" s="110"/>
      <c r="D146" s="120"/>
      <c r="E146" s="120"/>
      <c r="F146" s="120"/>
      <c r="G146" s="120"/>
      <c r="H146" s="120"/>
      <c r="I146" s="111"/>
      <c r="J146" s="111"/>
      <c r="K146" s="111"/>
    </row>
    <row r="147" spans="2:11">
      <c r="B147" s="110"/>
      <c r="C147" s="110"/>
      <c r="D147" s="120"/>
      <c r="E147" s="120"/>
      <c r="F147" s="120"/>
      <c r="G147" s="120"/>
      <c r="H147" s="120"/>
      <c r="I147" s="111"/>
      <c r="J147" s="111"/>
      <c r="K147" s="111"/>
    </row>
    <row r="148" spans="2:11">
      <c r="B148" s="110"/>
      <c r="C148" s="110"/>
      <c r="D148" s="120"/>
      <c r="E148" s="120"/>
      <c r="F148" s="120"/>
      <c r="G148" s="120"/>
      <c r="H148" s="120"/>
      <c r="I148" s="111"/>
      <c r="J148" s="111"/>
      <c r="K148" s="111"/>
    </row>
    <row r="149" spans="2:11">
      <c r="B149" s="110"/>
      <c r="C149" s="110"/>
      <c r="D149" s="120"/>
      <c r="E149" s="120"/>
      <c r="F149" s="120"/>
      <c r="G149" s="120"/>
      <c r="H149" s="120"/>
      <c r="I149" s="111"/>
      <c r="J149" s="111"/>
      <c r="K149" s="111"/>
    </row>
    <row r="150" spans="2:11">
      <c r="B150" s="110"/>
      <c r="C150" s="110"/>
      <c r="D150" s="120"/>
      <c r="E150" s="120"/>
      <c r="F150" s="120"/>
      <c r="G150" s="120"/>
      <c r="H150" s="120"/>
      <c r="I150" s="111"/>
      <c r="J150" s="111"/>
      <c r="K150" s="111"/>
    </row>
    <row r="151" spans="2:11">
      <c r="B151" s="110"/>
      <c r="C151" s="110"/>
      <c r="D151" s="120"/>
      <c r="E151" s="120"/>
      <c r="F151" s="120"/>
      <c r="G151" s="120"/>
      <c r="H151" s="120"/>
      <c r="I151" s="111"/>
      <c r="J151" s="111"/>
      <c r="K151" s="111"/>
    </row>
    <row r="152" spans="2:11">
      <c r="B152" s="110"/>
      <c r="C152" s="110"/>
      <c r="D152" s="120"/>
      <c r="E152" s="120"/>
      <c r="F152" s="120"/>
      <c r="G152" s="120"/>
      <c r="H152" s="120"/>
      <c r="I152" s="111"/>
      <c r="J152" s="111"/>
      <c r="K152" s="111"/>
    </row>
    <row r="153" spans="2:11">
      <c r="B153" s="110"/>
      <c r="C153" s="110"/>
      <c r="D153" s="120"/>
      <c r="E153" s="120"/>
      <c r="F153" s="120"/>
      <c r="G153" s="120"/>
      <c r="H153" s="120"/>
      <c r="I153" s="111"/>
      <c r="J153" s="111"/>
      <c r="K153" s="111"/>
    </row>
    <row r="154" spans="2:11">
      <c r="B154" s="110"/>
      <c r="C154" s="110"/>
      <c r="D154" s="120"/>
      <c r="E154" s="120"/>
      <c r="F154" s="120"/>
      <c r="G154" s="120"/>
      <c r="H154" s="120"/>
      <c r="I154" s="111"/>
      <c r="J154" s="111"/>
      <c r="K154" s="111"/>
    </row>
    <row r="155" spans="2:11">
      <c r="B155" s="110"/>
      <c r="C155" s="110"/>
      <c r="D155" s="120"/>
      <c r="E155" s="120"/>
      <c r="F155" s="120"/>
      <c r="G155" s="120"/>
      <c r="H155" s="120"/>
      <c r="I155" s="111"/>
      <c r="J155" s="111"/>
      <c r="K155" s="111"/>
    </row>
    <row r="156" spans="2:11">
      <c r="B156" s="110"/>
      <c r="C156" s="110"/>
      <c r="D156" s="120"/>
      <c r="E156" s="120"/>
      <c r="F156" s="120"/>
      <c r="G156" s="120"/>
      <c r="H156" s="120"/>
      <c r="I156" s="111"/>
      <c r="J156" s="111"/>
      <c r="K156" s="111"/>
    </row>
    <row r="157" spans="2:11">
      <c r="B157" s="110"/>
      <c r="C157" s="110"/>
      <c r="D157" s="120"/>
      <c r="E157" s="120"/>
      <c r="F157" s="120"/>
      <c r="G157" s="120"/>
      <c r="H157" s="120"/>
      <c r="I157" s="111"/>
      <c r="J157" s="111"/>
      <c r="K157" s="111"/>
    </row>
    <row r="158" spans="2:11">
      <c r="B158" s="110"/>
      <c r="C158" s="110"/>
      <c r="D158" s="120"/>
      <c r="E158" s="120"/>
      <c r="F158" s="120"/>
      <c r="G158" s="120"/>
      <c r="H158" s="120"/>
      <c r="I158" s="111"/>
      <c r="J158" s="111"/>
      <c r="K158" s="111"/>
    </row>
    <row r="159" spans="2:11">
      <c r="B159" s="110"/>
      <c r="C159" s="110"/>
      <c r="D159" s="120"/>
      <c r="E159" s="120"/>
      <c r="F159" s="120"/>
      <c r="G159" s="120"/>
      <c r="H159" s="120"/>
      <c r="I159" s="111"/>
      <c r="J159" s="111"/>
      <c r="K159" s="111"/>
    </row>
    <row r="160" spans="2:11">
      <c r="B160" s="110"/>
      <c r="C160" s="110"/>
      <c r="D160" s="120"/>
      <c r="E160" s="120"/>
      <c r="F160" s="120"/>
      <c r="G160" s="120"/>
      <c r="H160" s="120"/>
      <c r="I160" s="111"/>
      <c r="J160" s="111"/>
      <c r="K160" s="111"/>
    </row>
    <row r="161" spans="2:11">
      <c r="B161" s="110"/>
      <c r="C161" s="110"/>
      <c r="D161" s="120"/>
      <c r="E161" s="120"/>
      <c r="F161" s="120"/>
      <c r="G161" s="120"/>
      <c r="H161" s="120"/>
      <c r="I161" s="111"/>
      <c r="J161" s="111"/>
      <c r="K161" s="111"/>
    </row>
    <row r="162" spans="2:11">
      <c r="B162" s="110"/>
      <c r="C162" s="110"/>
      <c r="D162" s="120"/>
      <c r="E162" s="120"/>
      <c r="F162" s="120"/>
      <c r="G162" s="120"/>
      <c r="H162" s="120"/>
      <c r="I162" s="111"/>
      <c r="J162" s="111"/>
      <c r="K162" s="111"/>
    </row>
    <row r="163" spans="2:11">
      <c r="B163" s="110"/>
      <c r="C163" s="110"/>
      <c r="D163" s="120"/>
      <c r="E163" s="120"/>
      <c r="F163" s="120"/>
      <c r="G163" s="120"/>
      <c r="H163" s="120"/>
      <c r="I163" s="111"/>
      <c r="J163" s="111"/>
      <c r="K163" s="111"/>
    </row>
    <row r="164" spans="2:11">
      <c r="B164" s="110"/>
      <c r="C164" s="110"/>
      <c r="D164" s="120"/>
      <c r="E164" s="120"/>
      <c r="F164" s="120"/>
      <c r="G164" s="120"/>
      <c r="H164" s="120"/>
      <c r="I164" s="111"/>
      <c r="J164" s="111"/>
      <c r="K164" s="111"/>
    </row>
    <row r="165" spans="2:11">
      <c r="B165" s="110"/>
      <c r="C165" s="110"/>
      <c r="D165" s="120"/>
      <c r="E165" s="120"/>
      <c r="F165" s="120"/>
      <c r="G165" s="120"/>
      <c r="H165" s="120"/>
      <c r="I165" s="111"/>
      <c r="J165" s="111"/>
      <c r="K165" s="111"/>
    </row>
    <row r="166" spans="2:11">
      <c r="B166" s="110"/>
      <c r="C166" s="110"/>
      <c r="D166" s="120"/>
      <c r="E166" s="120"/>
      <c r="F166" s="120"/>
      <c r="G166" s="120"/>
      <c r="H166" s="120"/>
      <c r="I166" s="111"/>
      <c r="J166" s="111"/>
      <c r="K166" s="111"/>
    </row>
    <row r="167" spans="2:11">
      <c r="B167" s="110"/>
      <c r="C167" s="110"/>
      <c r="D167" s="120"/>
      <c r="E167" s="120"/>
      <c r="F167" s="120"/>
      <c r="G167" s="120"/>
      <c r="H167" s="120"/>
      <c r="I167" s="111"/>
      <c r="J167" s="111"/>
      <c r="K167" s="111"/>
    </row>
    <row r="168" spans="2:11">
      <c r="B168" s="110"/>
      <c r="C168" s="110"/>
      <c r="D168" s="120"/>
      <c r="E168" s="120"/>
      <c r="F168" s="120"/>
      <c r="G168" s="120"/>
      <c r="H168" s="120"/>
      <c r="I168" s="111"/>
      <c r="J168" s="111"/>
      <c r="K168" s="111"/>
    </row>
    <row r="169" spans="2:11">
      <c r="B169" s="110"/>
      <c r="C169" s="110"/>
      <c r="D169" s="120"/>
      <c r="E169" s="120"/>
      <c r="F169" s="120"/>
      <c r="G169" s="120"/>
      <c r="H169" s="120"/>
      <c r="I169" s="111"/>
      <c r="J169" s="111"/>
      <c r="K169" s="111"/>
    </row>
    <row r="170" spans="2:11">
      <c r="B170" s="110"/>
      <c r="C170" s="110"/>
      <c r="D170" s="120"/>
      <c r="E170" s="120"/>
      <c r="F170" s="120"/>
      <c r="G170" s="120"/>
      <c r="H170" s="120"/>
      <c r="I170" s="111"/>
      <c r="J170" s="111"/>
      <c r="K170" s="111"/>
    </row>
    <row r="171" spans="2:11">
      <c r="B171" s="110"/>
      <c r="C171" s="110"/>
      <c r="D171" s="120"/>
      <c r="E171" s="120"/>
      <c r="F171" s="120"/>
      <c r="G171" s="120"/>
      <c r="H171" s="120"/>
      <c r="I171" s="111"/>
      <c r="J171" s="111"/>
      <c r="K171" s="111"/>
    </row>
    <row r="172" spans="2:11">
      <c r="B172" s="110"/>
      <c r="C172" s="110"/>
      <c r="D172" s="120"/>
      <c r="E172" s="120"/>
      <c r="F172" s="120"/>
      <c r="G172" s="120"/>
      <c r="H172" s="120"/>
      <c r="I172" s="111"/>
      <c r="J172" s="111"/>
      <c r="K172" s="111"/>
    </row>
    <row r="173" spans="2:11">
      <c r="B173" s="110"/>
      <c r="C173" s="110"/>
      <c r="D173" s="120"/>
      <c r="E173" s="120"/>
      <c r="F173" s="120"/>
      <c r="G173" s="120"/>
      <c r="H173" s="120"/>
      <c r="I173" s="111"/>
      <c r="J173" s="111"/>
      <c r="K173" s="111"/>
    </row>
    <row r="174" spans="2:11">
      <c r="B174" s="110"/>
      <c r="C174" s="110"/>
      <c r="D174" s="120"/>
      <c r="E174" s="120"/>
      <c r="F174" s="120"/>
      <c r="G174" s="120"/>
      <c r="H174" s="120"/>
      <c r="I174" s="111"/>
      <c r="J174" s="111"/>
      <c r="K174" s="111"/>
    </row>
    <row r="175" spans="2:11">
      <c r="B175" s="110"/>
      <c r="C175" s="110"/>
      <c r="D175" s="120"/>
      <c r="E175" s="120"/>
      <c r="F175" s="120"/>
      <c r="G175" s="120"/>
      <c r="H175" s="120"/>
      <c r="I175" s="111"/>
      <c r="J175" s="111"/>
      <c r="K175" s="111"/>
    </row>
    <row r="176" spans="2:11">
      <c r="B176" s="110"/>
      <c r="C176" s="110"/>
      <c r="D176" s="120"/>
      <c r="E176" s="120"/>
      <c r="F176" s="120"/>
      <c r="G176" s="120"/>
      <c r="H176" s="120"/>
      <c r="I176" s="111"/>
      <c r="J176" s="111"/>
      <c r="K176" s="111"/>
    </row>
    <row r="177" spans="2:11">
      <c r="B177" s="110"/>
      <c r="C177" s="110"/>
      <c r="D177" s="120"/>
      <c r="E177" s="120"/>
      <c r="F177" s="120"/>
      <c r="G177" s="120"/>
      <c r="H177" s="120"/>
      <c r="I177" s="111"/>
      <c r="J177" s="111"/>
      <c r="K177" s="111"/>
    </row>
    <row r="178" spans="2:11">
      <c r="B178" s="110"/>
      <c r="C178" s="110"/>
      <c r="D178" s="120"/>
      <c r="E178" s="120"/>
      <c r="F178" s="120"/>
      <c r="G178" s="120"/>
      <c r="H178" s="120"/>
      <c r="I178" s="111"/>
      <c r="J178" s="111"/>
      <c r="K178" s="111"/>
    </row>
    <row r="179" spans="2:11">
      <c r="B179" s="110"/>
      <c r="C179" s="110"/>
      <c r="D179" s="120"/>
      <c r="E179" s="120"/>
      <c r="F179" s="120"/>
      <c r="G179" s="120"/>
      <c r="H179" s="120"/>
      <c r="I179" s="111"/>
      <c r="J179" s="111"/>
      <c r="K179" s="111"/>
    </row>
    <row r="180" spans="2:11">
      <c r="B180" s="110"/>
      <c r="C180" s="110"/>
      <c r="D180" s="120"/>
      <c r="E180" s="120"/>
      <c r="F180" s="120"/>
      <c r="G180" s="120"/>
      <c r="H180" s="120"/>
      <c r="I180" s="111"/>
      <c r="J180" s="111"/>
      <c r="K180" s="111"/>
    </row>
    <row r="181" spans="2:11">
      <c r="B181" s="110"/>
      <c r="C181" s="110"/>
      <c r="D181" s="120"/>
      <c r="E181" s="120"/>
      <c r="F181" s="120"/>
      <c r="G181" s="120"/>
      <c r="H181" s="120"/>
      <c r="I181" s="111"/>
      <c r="J181" s="111"/>
      <c r="K181" s="111"/>
    </row>
    <row r="182" spans="2:11">
      <c r="B182" s="110"/>
      <c r="C182" s="110"/>
      <c r="D182" s="120"/>
      <c r="E182" s="120"/>
      <c r="F182" s="120"/>
      <c r="G182" s="120"/>
      <c r="H182" s="120"/>
      <c r="I182" s="111"/>
      <c r="J182" s="111"/>
      <c r="K182" s="111"/>
    </row>
    <row r="183" spans="2:11">
      <c r="B183" s="110"/>
      <c r="C183" s="110"/>
      <c r="D183" s="120"/>
      <c r="E183" s="120"/>
      <c r="F183" s="120"/>
      <c r="G183" s="120"/>
      <c r="H183" s="120"/>
      <c r="I183" s="111"/>
      <c r="J183" s="111"/>
      <c r="K183" s="111"/>
    </row>
    <row r="184" spans="2:11">
      <c r="B184" s="110"/>
      <c r="C184" s="110"/>
      <c r="D184" s="120"/>
      <c r="E184" s="120"/>
      <c r="F184" s="120"/>
      <c r="G184" s="120"/>
      <c r="H184" s="120"/>
      <c r="I184" s="111"/>
      <c r="J184" s="111"/>
      <c r="K184" s="111"/>
    </row>
    <row r="185" spans="2:11">
      <c r="B185" s="110"/>
      <c r="C185" s="110"/>
      <c r="D185" s="120"/>
      <c r="E185" s="120"/>
      <c r="F185" s="120"/>
      <c r="G185" s="120"/>
      <c r="H185" s="120"/>
      <c r="I185" s="111"/>
      <c r="J185" s="111"/>
      <c r="K185" s="111"/>
    </row>
    <row r="186" spans="2:11">
      <c r="B186" s="110"/>
      <c r="C186" s="110"/>
      <c r="D186" s="120"/>
      <c r="E186" s="120"/>
      <c r="F186" s="120"/>
      <c r="G186" s="120"/>
      <c r="H186" s="120"/>
      <c r="I186" s="111"/>
      <c r="J186" s="111"/>
      <c r="K186" s="111"/>
    </row>
    <row r="187" spans="2:11">
      <c r="B187" s="110"/>
      <c r="C187" s="110"/>
      <c r="D187" s="120"/>
      <c r="E187" s="120"/>
      <c r="F187" s="120"/>
      <c r="G187" s="120"/>
      <c r="H187" s="120"/>
      <c r="I187" s="111"/>
      <c r="J187" s="111"/>
      <c r="K187" s="111"/>
    </row>
    <row r="188" spans="2:11">
      <c r="B188" s="110"/>
      <c r="C188" s="110"/>
      <c r="D188" s="120"/>
      <c r="E188" s="120"/>
      <c r="F188" s="120"/>
      <c r="G188" s="120"/>
      <c r="H188" s="120"/>
      <c r="I188" s="111"/>
      <c r="J188" s="111"/>
      <c r="K188" s="111"/>
    </row>
    <row r="189" spans="2:11">
      <c r="B189" s="110"/>
      <c r="C189" s="110"/>
      <c r="D189" s="120"/>
      <c r="E189" s="120"/>
      <c r="F189" s="120"/>
      <c r="G189" s="120"/>
      <c r="H189" s="120"/>
      <c r="I189" s="111"/>
      <c r="J189" s="111"/>
      <c r="K189" s="111"/>
    </row>
    <row r="190" spans="2:11">
      <c r="B190" s="110"/>
      <c r="C190" s="110"/>
      <c r="D190" s="120"/>
      <c r="E190" s="120"/>
      <c r="F190" s="120"/>
      <c r="G190" s="120"/>
      <c r="H190" s="120"/>
      <c r="I190" s="111"/>
      <c r="J190" s="111"/>
      <c r="K190" s="111"/>
    </row>
    <row r="191" spans="2:11">
      <c r="B191" s="110"/>
      <c r="C191" s="110"/>
      <c r="D191" s="120"/>
      <c r="E191" s="120"/>
      <c r="F191" s="120"/>
      <c r="G191" s="120"/>
      <c r="H191" s="120"/>
      <c r="I191" s="111"/>
      <c r="J191" s="111"/>
      <c r="K191" s="111"/>
    </row>
    <row r="192" spans="2:11">
      <c r="B192" s="110"/>
      <c r="C192" s="110"/>
      <c r="D192" s="120"/>
      <c r="E192" s="120"/>
      <c r="F192" s="120"/>
      <c r="G192" s="120"/>
      <c r="H192" s="120"/>
      <c r="I192" s="111"/>
      <c r="J192" s="111"/>
      <c r="K192" s="111"/>
    </row>
    <row r="193" spans="2:11">
      <c r="B193" s="110"/>
      <c r="C193" s="110"/>
      <c r="D193" s="120"/>
      <c r="E193" s="120"/>
      <c r="F193" s="120"/>
      <c r="G193" s="120"/>
      <c r="H193" s="120"/>
      <c r="I193" s="111"/>
      <c r="J193" s="111"/>
      <c r="K193" s="111"/>
    </row>
    <row r="194" spans="2:11">
      <c r="B194" s="110"/>
      <c r="C194" s="110"/>
      <c r="D194" s="120"/>
      <c r="E194" s="120"/>
      <c r="F194" s="120"/>
      <c r="G194" s="120"/>
      <c r="H194" s="120"/>
      <c r="I194" s="111"/>
      <c r="J194" s="111"/>
      <c r="K194" s="111"/>
    </row>
    <row r="195" spans="2:11">
      <c r="B195" s="110"/>
      <c r="C195" s="110"/>
      <c r="D195" s="120"/>
      <c r="E195" s="120"/>
      <c r="F195" s="120"/>
      <c r="G195" s="120"/>
      <c r="H195" s="120"/>
      <c r="I195" s="111"/>
      <c r="J195" s="111"/>
      <c r="K195" s="111"/>
    </row>
    <row r="196" spans="2:11">
      <c r="B196" s="110"/>
      <c r="C196" s="110"/>
      <c r="D196" s="120"/>
      <c r="E196" s="120"/>
      <c r="F196" s="120"/>
      <c r="G196" s="120"/>
      <c r="H196" s="120"/>
      <c r="I196" s="111"/>
      <c r="J196" s="111"/>
      <c r="K196" s="111"/>
    </row>
    <row r="197" spans="2:11">
      <c r="B197" s="110"/>
      <c r="C197" s="110"/>
      <c r="D197" s="120"/>
      <c r="E197" s="120"/>
      <c r="F197" s="120"/>
      <c r="G197" s="120"/>
      <c r="H197" s="120"/>
      <c r="I197" s="111"/>
      <c r="J197" s="111"/>
      <c r="K197" s="111"/>
    </row>
    <row r="198" spans="2:11">
      <c r="B198" s="110"/>
      <c r="C198" s="110"/>
      <c r="D198" s="120"/>
      <c r="E198" s="120"/>
      <c r="F198" s="120"/>
      <c r="G198" s="120"/>
      <c r="H198" s="120"/>
      <c r="I198" s="111"/>
      <c r="J198" s="111"/>
      <c r="K198" s="111"/>
    </row>
    <row r="199" spans="2:11">
      <c r="B199" s="110"/>
      <c r="C199" s="110"/>
      <c r="D199" s="120"/>
      <c r="E199" s="120"/>
      <c r="F199" s="120"/>
      <c r="G199" s="120"/>
      <c r="H199" s="120"/>
      <c r="I199" s="111"/>
      <c r="J199" s="111"/>
      <c r="K199" s="111"/>
    </row>
    <row r="200" spans="2:11">
      <c r="B200" s="110"/>
      <c r="C200" s="110"/>
      <c r="D200" s="120"/>
      <c r="E200" s="120"/>
      <c r="F200" s="120"/>
      <c r="G200" s="120"/>
      <c r="H200" s="120"/>
      <c r="I200" s="111"/>
      <c r="J200" s="111"/>
      <c r="K200" s="111"/>
    </row>
    <row r="201" spans="2:11">
      <c r="B201" s="110"/>
      <c r="C201" s="110"/>
      <c r="D201" s="120"/>
      <c r="E201" s="120"/>
      <c r="F201" s="120"/>
      <c r="G201" s="120"/>
      <c r="H201" s="120"/>
      <c r="I201" s="111"/>
      <c r="J201" s="111"/>
      <c r="K201" s="111"/>
    </row>
    <row r="202" spans="2:11">
      <c r="B202" s="110"/>
      <c r="C202" s="110"/>
      <c r="D202" s="120"/>
      <c r="E202" s="120"/>
      <c r="F202" s="120"/>
      <c r="G202" s="120"/>
      <c r="H202" s="120"/>
      <c r="I202" s="111"/>
      <c r="J202" s="111"/>
      <c r="K202" s="111"/>
    </row>
    <row r="203" spans="2:11">
      <c r="B203" s="110"/>
      <c r="C203" s="110"/>
      <c r="D203" s="120"/>
      <c r="E203" s="120"/>
      <c r="F203" s="120"/>
      <c r="G203" s="120"/>
      <c r="H203" s="120"/>
      <c r="I203" s="111"/>
      <c r="J203" s="111"/>
      <c r="K203" s="111"/>
    </row>
    <row r="204" spans="2:11">
      <c r="B204" s="110"/>
      <c r="C204" s="110"/>
      <c r="D204" s="120"/>
      <c r="E204" s="120"/>
      <c r="F204" s="120"/>
      <c r="G204" s="120"/>
      <c r="H204" s="120"/>
      <c r="I204" s="111"/>
      <c r="J204" s="111"/>
      <c r="K204" s="111"/>
    </row>
    <row r="205" spans="2:11">
      <c r="B205" s="110"/>
      <c r="C205" s="110"/>
      <c r="D205" s="120"/>
      <c r="E205" s="120"/>
      <c r="F205" s="120"/>
      <c r="G205" s="120"/>
      <c r="H205" s="120"/>
      <c r="I205" s="111"/>
      <c r="J205" s="111"/>
      <c r="K205" s="111"/>
    </row>
    <row r="206" spans="2:11">
      <c r="B206" s="110"/>
      <c r="C206" s="110"/>
      <c r="D206" s="120"/>
      <c r="E206" s="120"/>
      <c r="F206" s="120"/>
      <c r="G206" s="120"/>
      <c r="H206" s="120"/>
      <c r="I206" s="111"/>
      <c r="J206" s="111"/>
      <c r="K206" s="111"/>
    </row>
    <row r="207" spans="2:11">
      <c r="B207" s="110"/>
      <c r="C207" s="110"/>
      <c r="D207" s="120"/>
      <c r="E207" s="120"/>
      <c r="F207" s="120"/>
      <c r="G207" s="120"/>
      <c r="H207" s="120"/>
      <c r="I207" s="111"/>
      <c r="J207" s="111"/>
      <c r="K207" s="111"/>
    </row>
    <row r="208" spans="2:11">
      <c r="B208" s="110"/>
      <c r="C208" s="110"/>
      <c r="D208" s="120"/>
      <c r="E208" s="120"/>
      <c r="F208" s="120"/>
      <c r="G208" s="120"/>
      <c r="H208" s="120"/>
      <c r="I208" s="111"/>
      <c r="J208" s="111"/>
      <c r="K208" s="111"/>
    </row>
    <row r="209" spans="2:11">
      <c r="B209" s="110"/>
      <c r="C209" s="110"/>
      <c r="D209" s="120"/>
      <c r="E209" s="120"/>
      <c r="F209" s="120"/>
      <c r="G209" s="120"/>
      <c r="H209" s="120"/>
      <c r="I209" s="111"/>
      <c r="J209" s="111"/>
      <c r="K209" s="111"/>
    </row>
    <row r="210" spans="2:11">
      <c r="B210" s="110"/>
      <c r="C210" s="110"/>
      <c r="D210" s="120"/>
      <c r="E210" s="120"/>
      <c r="F210" s="120"/>
      <c r="G210" s="120"/>
      <c r="H210" s="120"/>
      <c r="I210" s="111"/>
      <c r="J210" s="111"/>
      <c r="K210" s="111"/>
    </row>
    <row r="211" spans="2:11">
      <c r="B211" s="110"/>
      <c r="C211" s="110"/>
      <c r="D211" s="120"/>
      <c r="E211" s="120"/>
      <c r="F211" s="120"/>
      <c r="G211" s="120"/>
      <c r="H211" s="120"/>
      <c r="I211" s="111"/>
      <c r="J211" s="111"/>
      <c r="K211" s="111"/>
    </row>
    <row r="212" spans="2:11">
      <c r="B212" s="110"/>
      <c r="C212" s="110"/>
      <c r="D212" s="120"/>
      <c r="E212" s="120"/>
      <c r="F212" s="120"/>
      <c r="G212" s="120"/>
      <c r="H212" s="120"/>
      <c r="I212" s="111"/>
      <c r="J212" s="111"/>
      <c r="K212" s="111"/>
    </row>
    <row r="213" spans="2:11">
      <c r="B213" s="110"/>
      <c r="C213" s="110"/>
      <c r="D213" s="120"/>
      <c r="E213" s="120"/>
      <c r="F213" s="120"/>
      <c r="G213" s="120"/>
      <c r="H213" s="120"/>
      <c r="I213" s="111"/>
      <c r="J213" s="111"/>
      <c r="K213" s="111"/>
    </row>
    <row r="214" spans="2:11">
      <c r="B214" s="110"/>
      <c r="C214" s="110"/>
      <c r="D214" s="120"/>
      <c r="E214" s="120"/>
      <c r="F214" s="120"/>
      <c r="G214" s="120"/>
      <c r="H214" s="120"/>
      <c r="I214" s="111"/>
      <c r="J214" s="111"/>
      <c r="K214" s="111"/>
    </row>
    <row r="215" spans="2:11">
      <c r="B215" s="110"/>
      <c r="C215" s="110"/>
      <c r="D215" s="120"/>
      <c r="E215" s="120"/>
      <c r="F215" s="120"/>
      <c r="G215" s="120"/>
      <c r="H215" s="120"/>
      <c r="I215" s="111"/>
      <c r="J215" s="111"/>
      <c r="K215" s="111"/>
    </row>
    <row r="216" spans="2:11">
      <c r="B216" s="110"/>
      <c r="C216" s="110"/>
      <c r="D216" s="120"/>
      <c r="E216" s="120"/>
      <c r="F216" s="120"/>
      <c r="G216" s="120"/>
      <c r="H216" s="120"/>
      <c r="I216" s="111"/>
      <c r="J216" s="111"/>
      <c r="K216" s="111"/>
    </row>
    <row r="217" spans="2:11">
      <c r="B217" s="110"/>
      <c r="C217" s="110"/>
      <c r="D217" s="120"/>
      <c r="E217" s="120"/>
      <c r="F217" s="120"/>
      <c r="G217" s="120"/>
      <c r="H217" s="120"/>
      <c r="I217" s="111"/>
      <c r="J217" s="111"/>
      <c r="K217" s="111"/>
    </row>
    <row r="218" spans="2:11">
      <c r="B218" s="110"/>
      <c r="C218" s="110"/>
      <c r="D218" s="120"/>
      <c r="E218" s="120"/>
      <c r="F218" s="120"/>
      <c r="G218" s="120"/>
      <c r="H218" s="120"/>
      <c r="I218" s="111"/>
      <c r="J218" s="111"/>
      <c r="K218" s="111"/>
    </row>
    <row r="219" spans="2:11">
      <c r="B219" s="110"/>
      <c r="C219" s="110"/>
      <c r="D219" s="120"/>
      <c r="E219" s="120"/>
      <c r="F219" s="120"/>
      <c r="G219" s="120"/>
      <c r="H219" s="120"/>
      <c r="I219" s="111"/>
      <c r="J219" s="111"/>
      <c r="K219" s="111"/>
    </row>
    <row r="220" spans="2:11">
      <c r="B220" s="110"/>
      <c r="C220" s="110"/>
      <c r="D220" s="120"/>
      <c r="E220" s="120"/>
      <c r="F220" s="120"/>
      <c r="G220" s="120"/>
      <c r="H220" s="120"/>
      <c r="I220" s="111"/>
      <c r="J220" s="111"/>
      <c r="K220" s="111"/>
    </row>
    <row r="221" spans="2:11">
      <c r="B221" s="110"/>
      <c r="C221" s="110"/>
      <c r="D221" s="120"/>
      <c r="E221" s="120"/>
      <c r="F221" s="120"/>
      <c r="G221" s="120"/>
      <c r="H221" s="120"/>
      <c r="I221" s="111"/>
      <c r="J221" s="111"/>
      <c r="K221" s="111"/>
    </row>
    <row r="222" spans="2:11">
      <c r="B222" s="110"/>
      <c r="C222" s="110"/>
      <c r="D222" s="120"/>
      <c r="E222" s="120"/>
      <c r="F222" s="120"/>
      <c r="G222" s="120"/>
      <c r="H222" s="120"/>
      <c r="I222" s="111"/>
      <c r="J222" s="111"/>
      <c r="K222" s="111"/>
    </row>
    <row r="223" spans="2:11">
      <c r="B223" s="110"/>
      <c r="C223" s="110"/>
      <c r="D223" s="120"/>
      <c r="E223" s="120"/>
      <c r="F223" s="120"/>
      <c r="G223" s="120"/>
      <c r="H223" s="120"/>
      <c r="I223" s="111"/>
      <c r="J223" s="111"/>
      <c r="K223" s="111"/>
    </row>
    <row r="224" spans="2:11">
      <c r="B224" s="110"/>
      <c r="C224" s="110"/>
      <c r="D224" s="120"/>
      <c r="E224" s="120"/>
      <c r="F224" s="120"/>
      <c r="G224" s="120"/>
      <c r="H224" s="120"/>
      <c r="I224" s="111"/>
      <c r="J224" s="111"/>
      <c r="K224" s="111"/>
    </row>
    <row r="225" spans="2:11">
      <c r="B225" s="110"/>
      <c r="C225" s="110"/>
      <c r="D225" s="120"/>
      <c r="E225" s="120"/>
      <c r="F225" s="120"/>
      <c r="G225" s="120"/>
      <c r="H225" s="120"/>
      <c r="I225" s="111"/>
      <c r="J225" s="111"/>
      <c r="K225" s="111"/>
    </row>
    <row r="226" spans="2:11">
      <c r="B226" s="110"/>
      <c r="C226" s="110"/>
      <c r="D226" s="120"/>
      <c r="E226" s="120"/>
      <c r="F226" s="120"/>
      <c r="G226" s="120"/>
      <c r="H226" s="120"/>
      <c r="I226" s="111"/>
      <c r="J226" s="111"/>
      <c r="K226" s="111"/>
    </row>
    <row r="227" spans="2:11">
      <c r="B227" s="110"/>
      <c r="C227" s="110"/>
      <c r="D227" s="120"/>
      <c r="E227" s="120"/>
      <c r="F227" s="120"/>
      <c r="G227" s="120"/>
      <c r="H227" s="120"/>
      <c r="I227" s="111"/>
      <c r="J227" s="111"/>
      <c r="K227" s="111"/>
    </row>
    <row r="228" spans="2:11">
      <c r="B228" s="110"/>
      <c r="C228" s="110"/>
      <c r="D228" s="120"/>
      <c r="E228" s="120"/>
      <c r="F228" s="120"/>
      <c r="G228" s="120"/>
      <c r="H228" s="120"/>
      <c r="I228" s="111"/>
      <c r="J228" s="111"/>
      <c r="K228" s="111"/>
    </row>
    <row r="229" spans="2:11">
      <c r="B229" s="110"/>
      <c r="C229" s="110"/>
      <c r="D229" s="120"/>
      <c r="E229" s="120"/>
      <c r="F229" s="120"/>
      <c r="G229" s="120"/>
      <c r="H229" s="120"/>
      <c r="I229" s="111"/>
      <c r="J229" s="111"/>
      <c r="K229" s="111"/>
    </row>
    <row r="230" spans="2:11">
      <c r="B230" s="110"/>
      <c r="C230" s="110"/>
      <c r="D230" s="120"/>
      <c r="E230" s="120"/>
      <c r="F230" s="120"/>
      <c r="G230" s="120"/>
      <c r="H230" s="120"/>
      <c r="I230" s="111"/>
      <c r="J230" s="111"/>
      <c r="K230" s="111"/>
    </row>
    <row r="231" spans="2:11">
      <c r="B231" s="110"/>
      <c r="C231" s="110"/>
      <c r="D231" s="120"/>
      <c r="E231" s="120"/>
      <c r="F231" s="120"/>
      <c r="G231" s="120"/>
      <c r="H231" s="120"/>
      <c r="I231" s="111"/>
      <c r="J231" s="111"/>
      <c r="K231" s="111"/>
    </row>
    <row r="232" spans="2:11">
      <c r="B232" s="110"/>
      <c r="C232" s="110"/>
      <c r="D232" s="120"/>
      <c r="E232" s="120"/>
      <c r="F232" s="120"/>
      <c r="G232" s="120"/>
      <c r="H232" s="120"/>
      <c r="I232" s="111"/>
      <c r="J232" s="111"/>
      <c r="K232" s="111"/>
    </row>
    <row r="233" spans="2:11">
      <c r="B233" s="110"/>
      <c r="C233" s="110"/>
      <c r="D233" s="120"/>
      <c r="E233" s="120"/>
      <c r="F233" s="120"/>
      <c r="G233" s="120"/>
      <c r="H233" s="120"/>
      <c r="I233" s="111"/>
      <c r="J233" s="111"/>
      <c r="K233" s="111"/>
    </row>
    <row r="234" spans="2:11">
      <c r="B234" s="110"/>
      <c r="C234" s="110"/>
      <c r="D234" s="120"/>
      <c r="E234" s="120"/>
      <c r="F234" s="120"/>
      <c r="G234" s="120"/>
      <c r="H234" s="120"/>
      <c r="I234" s="111"/>
      <c r="J234" s="111"/>
      <c r="K234" s="111"/>
    </row>
    <row r="235" spans="2:11">
      <c r="B235" s="110"/>
      <c r="C235" s="110"/>
      <c r="D235" s="120"/>
      <c r="E235" s="120"/>
      <c r="F235" s="120"/>
      <c r="G235" s="120"/>
      <c r="H235" s="120"/>
      <c r="I235" s="111"/>
      <c r="J235" s="111"/>
      <c r="K235" s="111"/>
    </row>
    <row r="236" spans="2:11">
      <c r="B236" s="110"/>
      <c r="C236" s="110"/>
      <c r="D236" s="120"/>
      <c r="E236" s="120"/>
      <c r="F236" s="120"/>
      <c r="G236" s="120"/>
      <c r="H236" s="120"/>
      <c r="I236" s="111"/>
      <c r="J236" s="111"/>
      <c r="K236" s="111"/>
    </row>
    <row r="237" spans="2:11">
      <c r="B237" s="110"/>
      <c r="C237" s="110"/>
      <c r="D237" s="120"/>
      <c r="E237" s="120"/>
      <c r="F237" s="120"/>
      <c r="G237" s="120"/>
      <c r="H237" s="120"/>
      <c r="I237" s="111"/>
      <c r="J237" s="111"/>
      <c r="K237" s="111"/>
    </row>
    <row r="238" spans="2:11">
      <c r="B238" s="110"/>
      <c r="C238" s="110"/>
      <c r="D238" s="120"/>
      <c r="E238" s="120"/>
      <c r="F238" s="120"/>
      <c r="G238" s="120"/>
      <c r="H238" s="120"/>
      <c r="I238" s="111"/>
      <c r="J238" s="111"/>
      <c r="K238" s="111"/>
    </row>
    <row r="239" spans="2:11">
      <c r="B239" s="110"/>
      <c r="C239" s="110"/>
      <c r="D239" s="120"/>
      <c r="E239" s="120"/>
      <c r="F239" s="120"/>
      <c r="G239" s="120"/>
      <c r="H239" s="120"/>
      <c r="I239" s="111"/>
      <c r="J239" s="111"/>
      <c r="K239" s="111"/>
    </row>
    <row r="240" spans="2:11">
      <c r="B240" s="110"/>
      <c r="C240" s="110"/>
      <c r="D240" s="120"/>
      <c r="E240" s="120"/>
      <c r="F240" s="120"/>
      <c r="G240" s="120"/>
      <c r="H240" s="120"/>
      <c r="I240" s="111"/>
      <c r="J240" s="111"/>
      <c r="K240" s="111"/>
    </row>
    <row r="241" spans="2:11">
      <c r="B241" s="110"/>
      <c r="C241" s="110"/>
      <c r="D241" s="120"/>
      <c r="E241" s="120"/>
      <c r="F241" s="120"/>
      <c r="G241" s="120"/>
      <c r="H241" s="120"/>
      <c r="I241" s="111"/>
      <c r="J241" s="111"/>
      <c r="K241" s="111"/>
    </row>
    <row r="242" spans="2:11">
      <c r="B242" s="110"/>
      <c r="C242" s="110"/>
      <c r="D242" s="120"/>
      <c r="E242" s="120"/>
      <c r="F242" s="120"/>
      <c r="G242" s="120"/>
      <c r="H242" s="120"/>
      <c r="I242" s="111"/>
      <c r="J242" s="111"/>
      <c r="K242" s="111"/>
    </row>
    <row r="243" spans="2:11">
      <c r="B243" s="110"/>
      <c r="C243" s="110"/>
      <c r="D243" s="120"/>
      <c r="E243" s="120"/>
      <c r="F243" s="120"/>
      <c r="G243" s="120"/>
      <c r="H243" s="120"/>
      <c r="I243" s="111"/>
      <c r="J243" s="111"/>
      <c r="K243" s="111"/>
    </row>
    <row r="244" spans="2:11">
      <c r="B244" s="110"/>
      <c r="C244" s="110"/>
      <c r="D244" s="120"/>
      <c r="E244" s="120"/>
      <c r="F244" s="120"/>
      <c r="G244" s="120"/>
      <c r="H244" s="120"/>
      <c r="I244" s="111"/>
      <c r="J244" s="111"/>
      <c r="K244" s="111"/>
    </row>
    <row r="245" spans="2:11">
      <c r="B245" s="110"/>
      <c r="C245" s="110"/>
      <c r="D245" s="120"/>
      <c r="E245" s="120"/>
      <c r="F245" s="120"/>
      <c r="G245" s="120"/>
      <c r="H245" s="120"/>
      <c r="I245" s="111"/>
      <c r="J245" s="111"/>
      <c r="K245" s="111"/>
    </row>
    <row r="246" spans="2:11">
      <c r="B246" s="110"/>
      <c r="C246" s="110"/>
      <c r="D246" s="120"/>
      <c r="E246" s="120"/>
      <c r="F246" s="120"/>
      <c r="G246" s="120"/>
      <c r="H246" s="120"/>
      <c r="I246" s="111"/>
      <c r="J246" s="111"/>
      <c r="K246" s="111"/>
    </row>
    <row r="247" spans="2:11">
      <c r="B247" s="110"/>
      <c r="C247" s="110"/>
      <c r="D247" s="120"/>
      <c r="E247" s="120"/>
      <c r="F247" s="120"/>
      <c r="G247" s="120"/>
      <c r="H247" s="120"/>
      <c r="I247" s="111"/>
      <c r="J247" s="111"/>
      <c r="K247" s="111"/>
    </row>
    <row r="248" spans="2:11">
      <c r="B248" s="110"/>
      <c r="C248" s="110"/>
      <c r="D248" s="120"/>
      <c r="E248" s="120"/>
      <c r="F248" s="120"/>
      <c r="G248" s="120"/>
      <c r="H248" s="120"/>
      <c r="I248" s="111"/>
      <c r="J248" s="111"/>
      <c r="K248" s="111"/>
    </row>
    <row r="249" spans="2:11">
      <c r="B249" s="110"/>
      <c r="C249" s="110"/>
      <c r="D249" s="120"/>
      <c r="E249" s="120"/>
      <c r="F249" s="120"/>
      <c r="G249" s="120"/>
      <c r="H249" s="120"/>
      <c r="I249" s="111"/>
      <c r="J249" s="111"/>
      <c r="K249" s="111"/>
    </row>
    <row r="250" spans="2:11">
      <c r="B250" s="110"/>
      <c r="C250" s="110"/>
      <c r="D250" s="120"/>
      <c r="E250" s="120"/>
      <c r="F250" s="120"/>
      <c r="G250" s="120"/>
      <c r="H250" s="120"/>
      <c r="I250" s="111"/>
      <c r="J250" s="111"/>
      <c r="K250" s="111"/>
    </row>
    <row r="251" spans="2:11">
      <c r="B251" s="110"/>
      <c r="C251" s="110"/>
      <c r="D251" s="120"/>
      <c r="E251" s="120"/>
      <c r="F251" s="120"/>
      <c r="G251" s="120"/>
      <c r="H251" s="120"/>
      <c r="I251" s="111"/>
      <c r="J251" s="111"/>
      <c r="K251" s="111"/>
    </row>
    <row r="252" spans="2:11">
      <c r="B252" s="110"/>
      <c r="C252" s="110"/>
      <c r="D252" s="120"/>
      <c r="E252" s="120"/>
      <c r="F252" s="120"/>
      <c r="G252" s="120"/>
      <c r="H252" s="120"/>
      <c r="I252" s="111"/>
      <c r="J252" s="111"/>
      <c r="K252" s="111"/>
    </row>
    <row r="253" spans="2:11">
      <c r="B253" s="110"/>
      <c r="C253" s="110"/>
      <c r="D253" s="120"/>
      <c r="E253" s="120"/>
      <c r="F253" s="120"/>
      <c r="G253" s="120"/>
      <c r="H253" s="120"/>
      <c r="I253" s="111"/>
      <c r="J253" s="111"/>
      <c r="K253" s="111"/>
    </row>
    <row r="254" spans="2:11">
      <c r="B254" s="110"/>
      <c r="C254" s="110"/>
      <c r="D254" s="120"/>
      <c r="E254" s="120"/>
      <c r="F254" s="120"/>
      <c r="G254" s="120"/>
      <c r="H254" s="120"/>
      <c r="I254" s="111"/>
      <c r="J254" s="111"/>
      <c r="K254" s="111"/>
    </row>
    <row r="255" spans="2:11">
      <c r="B255" s="110"/>
      <c r="C255" s="110"/>
      <c r="D255" s="120"/>
      <c r="E255" s="120"/>
      <c r="F255" s="120"/>
      <c r="G255" s="120"/>
      <c r="H255" s="120"/>
      <c r="I255" s="111"/>
      <c r="J255" s="111"/>
      <c r="K255" s="111"/>
    </row>
    <row r="256" spans="2:11">
      <c r="B256" s="110"/>
      <c r="C256" s="110"/>
      <c r="D256" s="120"/>
      <c r="E256" s="120"/>
      <c r="F256" s="120"/>
      <c r="G256" s="120"/>
      <c r="H256" s="120"/>
      <c r="I256" s="111"/>
      <c r="J256" s="111"/>
      <c r="K256" s="111"/>
    </row>
    <row r="257" spans="2:11">
      <c r="B257" s="110"/>
      <c r="C257" s="110"/>
      <c r="D257" s="120"/>
      <c r="E257" s="120"/>
      <c r="F257" s="120"/>
      <c r="G257" s="120"/>
      <c r="H257" s="120"/>
      <c r="I257" s="111"/>
      <c r="J257" s="111"/>
      <c r="K257" s="111"/>
    </row>
    <row r="258" spans="2:11">
      <c r="B258" s="110"/>
      <c r="C258" s="110"/>
      <c r="D258" s="120"/>
      <c r="E258" s="120"/>
      <c r="F258" s="120"/>
      <c r="G258" s="120"/>
      <c r="H258" s="120"/>
      <c r="I258" s="111"/>
      <c r="J258" s="111"/>
      <c r="K258" s="111"/>
    </row>
    <row r="259" spans="2:11">
      <c r="B259" s="110"/>
      <c r="C259" s="110"/>
      <c r="D259" s="120"/>
      <c r="E259" s="120"/>
      <c r="F259" s="120"/>
      <c r="G259" s="120"/>
      <c r="H259" s="120"/>
      <c r="I259" s="111"/>
      <c r="J259" s="111"/>
      <c r="K259" s="111"/>
    </row>
    <row r="260" spans="2:11">
      <c r="B260" s="110"/>
      <c r="C260" s="110"/>
      <c r="D260" s="120"/>
      <c r="E260" s="120"/>
      <c r="F260" s="120"/>
      <c r="G260" s="120"/>
      <c r="H260" s="120"/>
      <c r="I260" s="111"/>
      <c r="J260" s="111"/>
      <c r="K260" s="111"/>
    </row>
    <row r="261" spans="2:11">
      <c r="B261" s="110"/>
      <c r="C261" s="110"/>
      <c r="D261" s="120"/>
      <c r="E261" s="120"/>
      <c r="F261" s="120"/>
      <c r="G261" s="120"/>
      <c r="H261" s="120"/>
      <c r="I261" s="111"/>
      <c r="J261" s="111"/>
      <c r="K261" s="111"/>
    </row>
    <row r="262" spans="2:11">
      <c r="B262" s="110"/>
      <c r="C262" s="110"/>
      <c r="D262" s="120"/>
      <c r="E262" s="120"/>
      <c r="F262" s="120"/>
      <c r="G262" s="120"/>
      <c r="H262" s="120"/>
      <c r="I262" s="111"/>
      <c r="J262" s="111"/>
      <c r="K262" s="111"/>
    </row>
    <row r="263" spans="2:11">
      <c r="B263" s="110"/>
      <c r="C263" s="110"/>
      <c r="D263" s="120"/>
      <c r="E263" s="120"/>
      <c r="F263" s="120"/>
      <c r="G263" s="120"/>
      <c r="H263" s="120"/>
      <c r="I263" s="111"/>
      <c r="J263" s="111"/>
      <c r="K263" s="111"/>
    </row>
    <row r="264" spans="2:11">
      <c r="B264" s="110"/>
      <c r="C264" s="110"/>
      <c r="D264" s="120"/>
      <c r="E264" s="120"/>
      <c r="F264" s="120"/>
      <c r="G264" s="120"/>
      <c r="H264" s="120"/>
      <c r="I264" s="111"/>
      <c r="J264" s="111"/>
      <c r="K264" s="111"/>
    </row>
    <row r="265" spans="2:11">
      <c r="B265" s="110"/>
      <c r="C265" s="110"/>
      <c r="D265" s="120"/>
      <c r="E265" s="120"/>
      <c r="F265" s="120"/>
      <c r="G265" s="120"/>
      <c r="H265" s="120"/>
      <c r="I265" s="111"/>
      <c r="J265" s="111"/>
      <c r="K265" s="111"/>
    </row>
    <row r="266" spans="2:11">
      <c r="B266" s="110"/>
      <c r="C266" s="110"/>
      <c r="D266" s="120"/>
      <c r="E266" s="120"/>
      <c r="F266" s="120"/>
      <c r="G266" s="120"/>
      <c r="H266" s="120"/>
      <c r="I266" s="111"/>
      <c r="J266" s="111"/>
      <c r="K266" s="111"/>
    </row>
    <row r="267" spans="2:11">
      <c r="B267" s="110"/>
      <c r="C267" s="110"/>
      <c r="D267" s="120"/>
      <c r="E267" s="120"/>
      <c r="F267" s="120"/>
      <c r="G267" s="120"/>
      <c r="H267" s="120"/>
      <c r="I267" s="111"/>
      <c r="J267" s="111"/>
      <c r="K267" s="111"/>
    </row>
    <row r="268" spans="2:11">
      <c r="B268" s="110"/>
      <c r="C268" s="110"/>
      <c r="D268" s="120"/>
      <c r="E268" s="120"/>
      <c r="F268" s="120"/>
      <c r="G268" s="120"/>
      <c r="H268" s="120"/>
      <c r="I268" s="111"/>
      <c r="J268" s="111"/>
      <c r="K268" s="111"/>
    </row>
    <row r="269" spans="2:11">
      <c r="B269" s="110"/>
      <c r="C269" s="110"/>
      <c r="D269" s="120"/>
      <c r="E269" s="120"/>
      <c r="F269" s="120"/>
      <c r="G269" s="120"/>
      <c r="H269" s="120"/>
      <c r="I269" s="111"/>
      <c r="J269" s="111"/>
      <c r="K269" s="111"/>
    </row>
    <row r="270" spans="2:11">
      <c r="B270" s="110"/>
      <c r="C270" s="110"/>
      <c r="D270" s="120"/>
      <c r="E270" s="120"/>
      <c r="F270" s="120"/>
      <c r="G270" s="120"/>
      <c r="H270" s="120"/>
      <c r="I270" s="111"/>
      <c r="J270" s="111"/>
      <c r="K270" s="111"/>
    </row>
    <row r="271" spans="2:11">
      <c r="B271" s="110"/>
      <c r="C271" s="110"/>
      <c r="D271" s="120"/>
      <c r="E271" s="120"/>
      <c r="F271" s="120"/>
      <c r="G271" s="120"/>
      <c r="H271" s="120"/>
      <c r="I271" s="111"/>
      <c r="J271" s="111"/>
      <c r="K271" s="111"/>
    </row>
    <row r="272" spans="2:11">
      <c r="B272" s="110"/>
      <c r="C272" s="110"/>
      <c r="D272" s="120"/>
      <c r="E272" s="120"/>
      <c r="F272" s="120"/>
      <c r="G272" s="120"/>
      <c r="H272" s="120"/>
      <c r="I272" s="111"/>
      <c r="J272" s="111"/>
      <c r="K272" s="111"/>
    </row>
    <row r="273" spans="2:11">
      <c r="B273" s="110"/>
      <c r="C273" s="110"/>
      <c r="D273" s="120"/>
      <c r="E273" s="120"/>
      <c r="F273" s="120"/>
      <c r="G273" s="120"/>
      <c r="H273" s="120"/>
      <c r="I273" s="111"/>
      <c r="J273" s="111"/>
      <c r="K273" s="111"/>
    </row>
    <row r="274" spans="2:11">
      <c r="B274" s="110"/>
      <c r="C274" s="110"/>
      <c r="D274" s="120"/>
      <c r="E274" s="120"/>
      <c r="F274" s="120"/>
      <c r="G274" s="120"/>
      <c r="H274" s="120"/>
      <c r="I274" s="111"/>
      <c r="J274" s="111"/>
      <c r="K274" s="111"/>
    </row>
    <row r="275" spans="2:11">
      <c r="B275" s="110"/>
      <c r="C275" s="110"/>
      <c r="D275" s="120"/>
      <c r="E275" s="120"/>
      <c r="F275" s="120"/>
      <c r="G275" s="120"/>
      <c r="H275" s="120"/>
      <c r="I275" s="111"/>
      <c r="J275" s="111"/>
      <c r="K275" s="111"/>
    </row>
    <row r="276" spans="2:11">
      <c r="B276" s="110"/>
      <c r="C276" s="110"/>
      <c r="D276" s="120"/>
      <c r="E276" s="120"/>
      <c r="F276" s="120"/>
      <c r="G276" s="120"/>
      <c r="H276" s="120"/>
      <c r="I276" s="111"/>
      <c r="J276" s="111"/>
      <c r="K276" s="111"/>
    </row>
    <row r="277" spans="2:11">
      <c r="B277" s="110"/>
      <c r="C277" s="110"/>
      <c r="D277" s="120"/>
      <c r="E277" s="120"/>
      <c r="F277" s="120"/>
      <c r="G277" s="120"/>
      <c r="H277" s="120"/>
      <c r="I277" s="111"/>
      <c r="J277" s="111"/>
      <c r="K277" s="111"/>
    </row>
    <row r="278" spans="2:11">
      <c r="B278" s="110"/>
      <c r="C278" s="110"/>
      <c r="D278" s="120"/>
      <c r="E278" s="120"/>
      <c r="F278" s="120"/>
      <c r="G278" s="120"/>
      <c r="H278" s="120"/>
      <c r="I278" s="111"/>
      <c r="J278" s="111"/>
      <c r="K278" s="111"/>
    </row>
    <row r="279" spans="2:11">
      <c r="B279" s="110"/>
      <c r="C279" s="110"/>
      <c r="D279" s="120"/>
      <c r="E279" s="120"/>
      <c r="F279" s="120"/>
      <c r="G279" s="120"/>
      <c r="H279" s="120"/>
      <c r="I279" s="111"/>
      <c r="J279" s="111"/>
      <c r="K279" s="111"/>
    </row>
    <row r="280" spans="2:11">
      <c r="B280" s="110"/>
      <c r="C280" s="110"/>
      <c r="D280" s="120"/>
      <c r="E280" s="120"/>
      <c r="F280" s="120"/>
      <c r="G280" s="120"/>
      <c r="H280" s="120"/>
      <c r="I280" s="111"/>
      <c r="J280" s="111"/>
      <c r="K280" s="111"/>
    </row>
    <row r="281" spans="2:11">
      <c r="B281" s="110"/>
      <c r="C281" s="110"/>
      <c r="D281" s="120"/>
      <c r="E281" s="120"/>
      <c r="F281" s="120"/>
      <c r="G281" s="120"/>
      <c r="H281" s="120"/>
      <c r="I281" s="111"/>
      <c r="J281" s="111"/>
      <c r="K281" s="111"/>
    </row>
    <row r="282" spans="2:11">
      <c r="B282" s="110"/>
      <c r="C282" s="110"/>
      <c r="D282" s="120"/>
      <c r="E282" s="120"/>
      <c r="F282" s="120"/>
      <c r="G282" s="120"/>
      <c r="H282" s="120"/>
      <c r="I282" s="111"/>
      <c r="J282" s="111"/>
      <c r="K282" s="111"/>
    </row>
    <row r="283" spans="2:11">
      <c r="B283" s="110"/>
      <c r="C283" s="110"/>
      <c r="D283" s="120"/>
      <c r="E283" s="120"/>
      <c r="F283" s="120"/>
      <c r="G283" s="120"/>
      <c r="H283" s="120"/>
      <c r="I283" s="111"/>
      <c r="J283" s="111"/>
      <c r="K283" s="111"/>
    </row>
    <row r="284" spans="2:11">
      <c r="B284" s="110"/>
      <c r="C284" s="110"/>
      <c r="D284" s="120"/>
      <c r="E284" s="120"/>
      <c r="F284" s="120"/>
      <c r="G284" s="120"/>
      <c r="H284" s="120"/>
      <c r="I284" s="111"/>
      <c r="J284" s="111"/>
      <c r="K284" s="111"/>
    </row>
    <row r="285" spans="2:11">
      <c r="B285" s="110"/>
      <c r="C285" s="110"/>
      <c r="D285" s="120"/>
      <c r="E285" s="120"/>
      <c r="F285" s="120"/>
      <c r="G285" s="120"/>
      <c r="H285" s="120"/>
      <c r="I285" s="111"/>
      <c r="J285" s="111"/>
      <c r="K285" s="111"/>
    </row>
    <row r="286" spans="2:11">
      <c r="B286" s="110"/>
      <c r="C286" s="110"/>
      <c r="D286" s="120"/>
      <c r="E286" s="120"/>
      <c r="F286" s="120"/>
      <c r="G286" s="120"/>
      <c r="H286" s="120"/>
      <c r="I286" s="111"/>
      <c r="J286" s="111"/>
      <c r="K286" s="111"/>
    </row>
    <row r="287" spans="2:11">
      <c r="B287" s="110"/>
      <c r="C287" s="110"/>
      <c r="D287" s="120"/>
      <c r="E287" s="120"/>
      <c r="F287" s="120"/>
      <c r="G287" s="120"/>
      <c r="H287" s="120"/>
      <c r="I287" s="111"/>
      <c r="J287" s="111"/>
      <c r="K287" s="111"/>
    </row>
    <row r="288" spans="2:11">
      <c r="B288" s="110"/>
      <c r="C288" s="110"/>
      <c r="D288" s="120"/>
      <c r="E288" s="120"/>
      <c r="F288" s="120"/>
      <c r="G288" s="120"/>
      <c r="H288" s="120"/>
      <c r="I288" s="111"/>
      <c r="J288" s="111"/>
      <c r="K288" s="111"/>
    </row>
    <row r="289" spans="2:11">
      <c r="B289" s="110"/>
      <c r="C289" s="110"/>
      <c r="D289" s="120"/>
      <c r="E289" s="120"/>
      <c r="F289" s="120"/>
      <c r="G289" s="120"/>
      <c r="H289" s="120"/>
      <c r="I289" s="111"/>
      <c r="J289" s="111"/>
      <c r="K289" s="111"/>
    </row>
    <row r="290" spans="2:11">
      <c r="B290" s="110"/>
      <c r="C290" s="110"/>
      <c r="D290" s="120"/>
      <c r="E290" s="120"/>
      <c r="F290" s="120"/>
      <c r="G290" s="120"/>
      <c r="H290" s="120"/>
      <c r="I290" s="111"/>
      <c r="J290" s="111"/>
      <c r="K290" s="111"/>
    </row>
    <row r="291" spans="2:11">
      <c r="B291" s="110"/>
      <c r="C291" s="110"/>
      <c r="D291" s="120"/>
      <c r="E291" s="120"/>
      <c r="F291" s="120"/>
      <c r="G291" s="120"/>
      <c r="H291" s="120"/>
      <c r="I291" s="111"/>
      <c r="J291" s="111"/>
      <c r="K291" s="111"/>
    </row>
    <row r="292" spans="2:11">
      <c r="B292" s="110"/>
      <c r="C292" s="110"/>
      <c r="D292" s="120"/>
      <c r="E292" s="120"/>
      <c r="F292" s="120"/>
      <c r="G292" s="120"/>
      <c r="H292" s="120"/>
      <c r="I292" s="111"/>
      <c r="J292" s="111"/>
      <c r="K292" s="111"/>
    </row>
    <row r="293" spans="2:11">
      <c r="B293" s="110"/>
      <c r="C293" s="110"/>
      <c r="D293" s="120"/>
      <c r="E293" s="120"/>
      <c r="F293" s="120"/>
      <c r="G293" s="120"/>
      <c r="H293" s="120"/>
      <c r="I293" s="111"/>
      <c r="J293" s="111"/>
      <c r="K293" s="111"/>
    </row>
    <row r="294" spans="2:11">
      <c r="B294" s="110"/>
      <c r="C294" s="110"/>
      <c r="D294" s="120"/>
      <c r="E294" s="120"/>
      <c r="F294" s="120"/>
      <c r="G294" s="120"/>
      <c r="H294" s="120"/>
      <c r="I294" s="111"/>
      <c r="J294" s="111"/>
      <c r="K294" s="111"/>
    </row>
    <row r="295" spans="2:11">
      <c r="B295" s="110"/>
      <c r="C295" s="110"/>
      <c r="D295" s="120"/>
      <c r="E295" s="120"/>
      <c r="F295" s="120"/>
      <c r="G295" s="120"/>
      <c r="H295" s="120"/>
      <c r="I295" s="111"/>
      <c r="J295" s="111"/>
      <c r="K295" s="111"/>
    </row>
    <row r="296" spans="2:11">
      <c r="B296" s="110"/>
      <c r="C296" s="110"/>
      <c r="D296" s="120"/>
      <c r="E296" s="120"/>
      <c r="F296" s="120"/>
      <c r="G296" s="120"/>
      <c r="H296" s="120"/>
      <c r="I296" s="111"/>
      <c r="J296" s="111"/>
      <c r="K296" s="111"/>
    </row>
    <row r="297" spans="2:11">
      <c r="B297" s="110"/>
      <c r="C297" s="110"/>
      <c r="D297" s="120"/>
      <c r="E297" s="120"/>
      <c r="F297" s="120"/>
      <c r="G297" s="120"/>
      <c r="H297" s="120"/>
      <c r="I297" s="111"/>
      <c r="J297" s="111"/>
      <c r="K297" s="111"/>
    </row>
    <row r="298" spans="2:11">
      <c r="B298" s="110"/>
      <c r="C298" s="110"/>
      <c r="D298" s="120"/>
      <c r="E298" s="120"/>
      <c r="F298" s="120"/>
      <c r="G298" s="120"/>
      <c r="H298" s="120"/>
      <c r="I298" s="111"/>
      <c r="J298" s="111"/>
      <c r="K298" s="111"/>
    </row>
    <row r="299" spans="2:11">
      <c r="B299" s="110"/>
      <c r="C299" s="110"/>
      <c r="D299" s="120"/>
      <c r="E299" s="120"/>
      <c r="F299" s="120"/>
      <c r="G299" s="120"/>
      <c r="H299" s="120"/>
      <c r="I299" s="111"/>
      <c r="J299" s="111"/>
      <c r="K299" s="111"/>
    </row>
    <row r="300" spans="2:11">
      <c r="B300" s="110"/>
      <c r="C300" s="110"/>
      <c r="D300" s="120"/>
      <c r="E300" s="120"/>
      <c r="F300" s="120"/>
      <c r="G300" s="120"/>
      <c r="H300" s="120"/>
      <c r="I300" s="111"/>
      <c r="J300" s="111"/>
      <c r="K300" s="111"/>
    </row>
    <row r="301" spans="2:11">
      <c r="B301" s="110"/>
      <c r="C301" s="110"/>
      <c r="D301" s="120"/>
      <c r="E301" s="120"/>
      <c r="F301" s="120"/>
      <c r="G301" s="120"/>
      <c r="H301" s="120"/>
      <c r="I301" s="111"/>
      <c r="J301" s="111"/>
      <c r="K301" s="111"/>
    </row>
    <row r="302" spans="2:11">
      <c r="B302" s="110"/>
      <c r="C302" s="110"/>
      <c r="D302" s="120"/>
      <c r="E302" s="120"/>
      <c r="F302" s="120"/>
      <c r="G302" s="120"/>
      <c r="H302" s="120"/>
      <c r="I302" s="111"/>
      <c r="J302" s="111"/>
      <c r="K302" s="111"/>
    </row>
    <row r="303" spans="2:11">
      <c r="B303" s="110"/>
      <c r="C303" s="110"/>
      <c r="D303" s="120"/>
      <c r="E303" s="120"/>
      <c r="F303" s="120"/>
      <c r="G303" s="120"/>
      <c r="H303" s="120"/>
      <c r="I303" s="111"/>
      <c r="J303" s="111"/>
      <c r="K303" s="111"/>
    </row>
    <row r="304" spans="2:11">
      <c r="B304" s="110"/>
      <c r="C304" s="110"/>
      <c r="D304" s="120"/>
      <c r="E304" s="120"/>
      <c r="F304" s="120"/>
      <c r="G304" s="120"/>
      <c r="H304" s="120"/>
      <c r="I304" s="111"/>
      <c r="J304" s="111"/>
      <c r="K304" s="111"/>
    </row>
    <row r="305" spans="2:11">
      <c r="B305" s="110"/>
      <c r="C305" s="110"/>
      <c r="D305" s="120"/>
      <c r="E305" s="120"/>
      <c r="F305" s="120"/>
      <c r="G305" s="120"/>
      <c r="H305" s="120"/>
      <c r="I305" s="111"/>
      <c r="J305" s="111"/>
      <c r="K305" s="111"/>
    </row>
    <row r="306" spans="2:11">
      <c r="B306" s="110"/>
      <c r="C306" s="110"/>
      <c r="D306" s="120"/>
      <c r="E306" s="120"/>
      <c r="F306" s="120"/>
      <c r="G306" s="120"/>
      <c r="H306" s="120"/>
      <c r="I306" s="111"/>
      <c r="J306" s="111"/>
      <c r="K306" s="111"/>
    </row>
    <row r="307" spans="2:11">
      <c r="B307" s="110"/>
      <c r="C307" s="110"/>
      <c r="D307" s="120"/>
      <c r="E307" s="120"/>
      <c r="F307" s="120"/>
      <c r="G307" s="120"/>
      <c r="H307" s="120"/>
      <c r="I307" s="111"/>
      <c r="J307" s="111"/>
      <c r="K307" s="111"/>
    </row>
    <row r="308" spans="2:11">
      <c r="B308" s="110"/>
      <c r="C308" s="110"/>
      <c r="D308" s="120"/>
      <c r="E308" s="120"/>
      <c r="F308" s="120"/>
      <c r="G308" s="120"/>
      <c r="H308" s="120"/>
      <c r="I308" s="111"/>
      <c r="J308" s="111"/>
      <c r="K308" s="111"/>
    </row>
    <row r="309" spans="2:11">
      <c r="B309" s="110"/>
      <c r="C309" s="110"/>
      <c r="D309" s="120"/>
      <c r="E309" s="120"/>
      <c r="F309" s="120"/>
      <c r="G309" s="120"/>
      <c r="H309" s="120"/>
      <c r="I309" s="111"/>
      <c r="J309" s="111"/>
      <c r="K309" s="111"/>
    </row>
    <row r="310" spans="2:11">
      <c r="B310" s="110"/>
      <c r="C310" s="110"/>
      <c r="D310" s="120"/>
      <c r="E310" s="120"/>
      <c r="F310" s="120"/>
      <c r="G310" s="120"/>
      <c r="H310" s="120"/>
      <c r="I310" s="111"/>
      <c r="J310" s="111"/>
      <c r="K310" s="111"/>
    </row>
    <row r="311" spans="2:11">
      <c r="B311" s="110"/>
      <c r="C311" s="110"/>
      <c r="D311" s="120"/>
      <c r="E311" s="120"/>
      <c r="F311" s="120"/>
      <c r="G311" s="120"/>
      <c r="H311" s="120"/>
      <c r="I311" s="111"/>
      <c r="J311" s="111"/>
      <c r="K311" s="111"/>
    </row>
    <row r="312" spans="2:11">
      <c r="B312" s="110"/>
      <c r="C312" s="110"/>
      <c r="D312" s="120"/>
      <c r="E312" s="120"/>
      <c r="F312" s="120"/>
      <c r="G312" s="120"/>
      <c r="H312" s="120"/>
      <c r="I312" s="111"/>
      <c r="J312" s="111"/>
      <c r="K312" s="111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2"/>
  <sheetViews>
    <sheetView rightToLeft="1" workbookViewId="0"/>
  </sheetViews>
  <sheetFormatPr defaultColWidth="9.140625" defaultRowHeight="18"/>
  <cols>
    <col min="1" max="1" width="6.28515625" style="1" customWidth="1"/>
    <col min="2" max="2" width="27" style="2" bestFit="1" customWidth="1"/>
    <col min="3" max="3" width="35.140625" style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134</v>
      </c>
      <c r="C1" s="67" t="s" vm="1">
        <v>206</v>
      </c>
    </row>
    <row r="2" spans="2:15">
      <c r="B2" s="46" t="s">
        <v>133</v>
      </c>
      <c r="C2" s="67" t="s">
        <v>207</v>
      </c>
    </row>
    <row r="3" spans="2:15">
      <c r="B3" s="46" t="s">
        <v>135</v>
      </c>
      <c r="C3" s="67" t="s">
        <v>208</v>
      </c>
    </row>
    <row r="4" spans="2:15">
      <c r="B4" s="46" t="s">
        <v>136</v>
      </c>
      <c r="C4" s="67">
        <v>2144</v>
      </c>
    </row>
    <row r="6" spans="2:15" ht="26.25" customHeight="1">
      <c r="B6" s="140" t="s">
        <v>164</v>
      </c>
      <c r="C6" s="141"/>
      <c r="D6" s="141"/>
      <c r="E6" s="141"/>
      <c r="F6" s="141"/>
      <c r="G6" s="141"/>
      <c r="H6" s="141"/>
      <c r="I6" s="141"/>
      <c r="J6" s="141"/>
      <c r="K6" s="142"/>
    </row>
    <row r="7" spans="2:15" s="3" customFormat="1" ht="63">
      <c r="B7" s="47" t="s">
        <v>108</v>
      </c>
      <c r="C7" s="49" t="s">
        <v>42</v>
      </c>
      <c r="D7" s="49" t="s">
        <v>14</v>
      </c>
      <c r="E7" s="49" t="s">
        <v>15</v>
      </c>
      <c r="F7" s="49" t="s">
        <v>52</v>
      </c>
      <c r="G7" s="49" t="s">
        <v>95</v>
      </c>
      <c r="H7" s="49" t="s">
        <v>49</v>
      </c>
      <c r="I7" s="49" t="s">
        <v>103</v>
      </c>
      <c r="J7" s="49" t="s">
        <v>137</v>
      </c>
      <c r="K7" s="51" t="s">
        <v>138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187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14" t="s">
        <v>1581</v>
      </c>
      <c r="C10" s="88"/>
      <c r="D10" s="88"/>
      <c r="E10" s="88"/>
      <c r="F10" s="88"/>
      <c r="G10" s="88"/>
      <c r="H10" s="88"/>
      <c r="I10" s="124">
        <f>I11</f>
        <v>-42.383124237000011</v>
      </c>
      <c r="J10" s="116">
        <f>IFERROR(I10/$I$10,0)</f>
        <v>1</v>
      </c>
      <c r="K10" s="116">
        <f>I10/'סכום נכסי הקרן'!$C$42</f>
        <v>-1.6282123351266074E-4</v>
      </c>
      <c r="O10" s="1"/>
    </row>
    <row r="11" spans="2:15" ht="21" customHeight="1">
      <c r="B11" s="125" t="s">
        <v>180</v>
      </c>
      <c r="C11" s="125"/>
      <c r="D11" s="125"/>
      <c r="E11" s="125"/>
      <c r="F11" s="125"/>
      <c r="G11" s="125"/>
      <c r="H11" s="126"/>
      <c r="I11" s="124">
        <f>I12</f>
        <v>-42.383124237000011</v>
      </c>
      <c r="J11" s="116">
        <f t="shared" ref="J11:J12" si="0">IFERROR(I11/$I$10,0)</f>
        <v>1</v>
      </c>
      <c r="K11" s="116">
        <f>I11/'סכום נכסי הקרן'!$C$42</f>
        <v>-1.6282123351266074E-4</v>
      </c>
    </row>
    <row r="12" spans="2:15">
      <c r="B12" s="127" t="s">
        <v>468</v>
      </c>
      <c r="C12" s="127" t="s">
        <v>469</v>
      </c>
      <c r="D12" s="127" t="s">
        <v>471</v>
      </c>
      <c r="E12" s="127"/>
      <c r="F12" s="128">
        <v>0</v>
      </c>
      <c r="G12" s="127" t="s">
        <v>121</v>
      </c>
      <c r="H12" s="128">
        <v>0</v>
      </c>
      <c r="I12" s="88">
        <v>-42.383124237000011</v>
      </c>
      <c r="J12" s="129">
        <f t="shared" si="0"/>
        <v>1</v>
      </c>
      <c r="K12" s="129">
        <f>I12/'סכום נכסי הקרן'!$C$42</f>
        <v>-1.6282123351266074E-4</v>
      </c>
    </row>
    <row r="13" spans="2:15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5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110"/>
      <c r="C109" s="111"/>
      <c r="D109" s="120"/>
      <c r="E109" s="120"/>
      <c r="F109" s="120"/>
      <c r="G109" s="120"/>
      <c r="H109" s="120"/>
      <c r="I109" s="111"/>
      <c r="J109" s="111"/>
      <c r="K109" s="111"/>
    </row>
    <row r="110" spans="2:11">
      <c r="B110" s="110"/>
      <c r="C110" s="111"/>
      <c r="D110" s="120"/>
      <c r="E110" s="120"/>
      <c r="F110" s="120"/>
      <c r="G110" s="120"/>
      <c r="H110" s="120"/>
      <c r="I110" s="111"/>
      <c r="J110" s="111"/>
      <c r="K110" s="111"/>
    </row>
    <row r="111" spans="2:11">
      <c r="B111" s="110"/>
      <c r="C111" s="111"/>
      <c r="D111" s="120"/>
      <c r="E111" s="120"/>
      <c r="F111" s="120"/>
      <c r="G111" s="120"/>
      <c r="H111" s="120"/>
      <c r="I111" s="111"/>
      <c r="J111" s="111"/>
      <c r="K111" s="111"/>
    </row>
    <row r="112" spans="2:11">
      <c r="B112" s="110"/>
      <c r="C112" s="111"/>
      <c r="D112" s="120"/>
      <c r="E112" s="120"/>
      <c r="F112" s="120"/>
      <c r="G112" s="120"/>
      <c r="H112" s="120"/>
      <c r="I112" s="111"/>
      <c r="J112" s="111"/>
      <c r="K112" s="111"/>
    </row>
    <row r="113" spans="2:11">
      <c r="B113" s="110"/>
      <c r="C113" s="111"/>
      <c r="D113" s="120"/>
      <c r="E113" s="120"/>
      <c r="F113" s="120"/>
      <c r="G113" s="120"/>
      <c r="H113" s="120"/>
      <c r="I113" s="111"/>
      <c r="J113" s="111"/>
      <c r="K113" s="111"/>
    </row>
    <row r="114" spans="2:11">
      <c r="B114" s="110"/>
      <c r="C114" s="111"/>
      <c r="D114" s="120"/>
      <c r="E114" s="120"/>
      <c r="F114" s="120"/>
      <c r="G114" s="120"/>
      <c r="H114" s="120"/>
      <c r="I114" s="111"/>
      <c r="J114" s="111"/>
      <c r="K114" s="111"/>
    </row>
    <row r="115" spans="2:11">
      <c r="B115" s="110"/>
      <c r="C115" s="111"/>
      <c r="D115" s="120"/>
      <c r="E115" s="120"/>
      <c r="F115" s="120"/>
      <c r="G115" s="120"/>
      <c r="H115" s="120"/>
      <c r="I115" s="111"/>
      <c r="J115" s="111"/>
      <c r="K115" s="111"/>
    </row>
    <row r="116" spans="2:11">
      <c r="B116" s="110"/>
      <c r="C116" s="111"/>
      <c r="D116" s="120"/>
      <c r="E116" s="120"/>
      <c r="F116" s="120"/>
      <c r="G116" s="120"/>
      <c r="H116" s="120"/>
      <c r="I116" s="111"/>
      <c r="J116" s="111"/>
      <c r="K116" s="111"/>
    </row>
    <row r="117" spans="2:11">
      <c r="B117" s="110"/>
      <c r="C117" s="111"/>
      <c r="D117" s="120"/>
      <c r="E117" s="120"/>
      <c r="F117" s="120"/>
      <c r="G117" s="120"/>
      <c r="H117" s="120"/>
      <c r="I117" s="111"/>
      <c r="J117" s="111"/>
      <c r="K117" s="111"/>
    </row>
    <row r="118" spans="2:11">
      <c r="B118" s="110"/>
      <c r="C118" s="111"/>
      <c r="D118" s="120"/>
      <c r="E118" s="120"/>
      <c r="F118" s="120"/>
      <c r="G118" s="120"/>
      <c r="H118" s="120"/>
      <c r="I118" s="111"/>
      <c r="J118" s="111"/>
      <c r="K118" s="111"/>
    </row>
    <row r="119" spans="2:11">
      <c r="B119" s="110"/>
      <c r="C119" s="111"/>
      <c r="D119" s="120"/>
      <c r="E119" s="120"/>
      <c r="F119" s="120"/>
      <c r="G119" s="120"/>
      <c r="H119" s="120"/>
      <c r="I119" s="111"/>
      <c r="J119" s="111"/>
      <c r="K119" s="111"/>
    </row>
    <row r="120" spans="2:11">
      <c r="B120" s="110"/>
      <c r="C120" s="111"/>
      <c r="D120" s="120"/>
      <c r="E120" s="120"/>
      <c r="F120" s="120"/>
      <c r="G120" s="120"/>
      <c r="H120" s="120"/>
      <c r="I120" s="111"/>
      <c r="J120" s="111"/>
      <c r="K120" s="111"/>
    </row>
    <row r="121" spans="2:11">
      <c r="B121" s="110"/>
      <c r="C121" s="111"/>
      <c r="D121" s="120"/>
      <c r="E121" s="120"/>
      <c r="F121" s="120"/>
      <c r="G121" s="120"/>
      <c r="H121" s="120"/>
      <c r="I121" s="111"/>
      <c r="J121" s="111"/>
      <c r="K121" s="111"/>
    </row>
    <row r="122" spans="2:11">
      <c r="B122" s="110"/>
      <c r="C122" s="111"/>
      <c r="D122" s="120"/>
      <c r="E122" s="120"/>
      <c r="F122" s="120"/>
      <c r="G122" s="120"/>
      <c r="H122" s="120"/>
      <c r="I122" s="111"/>
      <c r="J122" s="111"/>
      <c r="K122" s="111"/>
    </row>
    <row r="123" spans="2:11">
      <c r="B123" s="110"/>
      <c r="C123" s="111"/>
      <c r="D123" s="120"/>
      <c r="E123" s="120"/>
      <c r="F123" s="120"/>
      <c r="G123" s="120"/>
      <c r="H123" s="120"/>
      <c r="I123" s="111"/>
      <c r="J123" s="111"/>
      <c r="K123" s="111"/>
    </row>
    <row r="124" spans="2:11">
      <c r="B124" s="110"/>
      <c r="C124" s="111"/>
      <c r="D124" s="120"/>
      <c r="E124" s="120"/>
      <c r="F124" s="120"/>
      <c r="G124" s="120"/>
      <c r="H124" s="120"/>
      <c r="I124" s="111"/>
      <c r="J124" s="111"/>
      <c r="K124" s="111"/>
    </row>
    <row r="125" spans="2:11">
      <c r="B125" s="110"/>
      <c r="C125" s="111"/>
      <c r="D125" s="120"/>
      <c r="E125" s="120"/>
      <c r="F125" s="120"/>
      <c r="G125" s="120"/>
      <c r="H125" s="120"/>
      <c r="I125" s="111"/>
      <c r="J125" s="111"/>
      <c r="K125" s="111"/>
    </row>
    <row r="126" spans="2:11">
      <c r="B126" s="110"/>
      <c r="C126" s="111"/>
      <c r="D126" s="120"/>
      <c r="E126" s="120"/>
      <c r="F126" s="120"/>
      <c r="G126" s="120"/>
      <c r="H126" s="120"/>
      <c r="I126" s="111"/>
      <c r="J126" s="111"/>
      <c r="K126" s="111"/>
    </row>
    <row r="127" spans="2:11">
      <c r="B127" s="110"/>
      <c r="C127" s="111"/>
      <c r="D127" s="120"/>
      <c r="E127" s="120"/>
      <c r="F127" s="120"/>
      <c r="G127" s="120"/>
      <c r="H127" s="120"/>
      <c r="I127" s="111"/>
      <c r="J127" s="111"/>
      <c r="K127" s="111"/>
    </row>
    <row r="128" spans="2:11">
      <c r="B128" s="110"/>
      <c r="C128" s="111"/>
      <c r="D128" s="120"/>
      <c r="E128" s="120"/>
      <c r="F128" s="120"/>
      <c r="G128" s="120"/>
      <c r="H128" s="120"/>
      <c r="I128" s="111"/>
      <c r="J128" s="111"/>
      <c r="K128" s="111"/>
    </row>
    <row r="129" spans="2:11">
      <c r="B129" s="110"/>
      <c r="C129" s="111"/>
      <c r="D129" s="120"/>
      <c r="E129" s="120"/>
      <c r="F129" s="120"/>
      <c r="G129" s="120"/>
      <c r="H129" s="120"/>
      <c r="I129" s="111"/>
      <c r="J129" s="111"/>
      <c r="K129" s="111"/>
    </row>
    <row r="130" spans="2:11">
      <c r="B130" s="110"/>
      <c r="C130" s="111"/>
      <c r="D130" s="120"/>
      <c r="E130" s="120"/>
      <c r="F130" s="120"/>
      <c r="G130" s="120"/>
      <c r="H130" s="120"/>
      <c r="I130" s="111"/>
      <c r="J130" s="111"/>
      <c r="K130" s="111"/>
    </row>
    <row r="131" spans="2:11">
      <c r="B131" s="110"/>
      <c r="C131" s="111"/>
      <c r="D131" s="120"/>
      <c r="E131" s="120"/>
      <c r="F131" s="120"/>
      <c r="G131" s="120"/>
      <c r="H131" s="120"/>
      <c r="I131" s="111"/>
      <c r="J131" s="111"/>
      <c r="K131" s="111"/>
    </row>
    <row r="132" spans="2:11">
      <c r="B132" s="110"/>
      <c r="C132" s="111"/>
      <c r="D132" s="120"/>
      <c r="E132" s="120"/>
      <c r="F132" s="120"/>
      <c r="G132" s="120"/>
      <c r="H132" s="120"/>
      <c r="I132" s="111"/>
      <c r="J132" s="111"/>
      <c r="K132" s="111"/>
    </row>
    <row r="133" spans="2:11">
      <c r="B133" s="110"/>
      <c r="C133" s="111"/>
      <c r="D133" s="120"/>
      <c r="E133" s="120"/>
      <c r="F133" s="120"/>
      <c r="G133" s="120"/>
      <c r="H133" s="120"/>
      <c r="I133" s="111"/>
      <c r="J133" s="111"/>
      <c r="K133" s="111"/>
    </row>
    <row r="134" spans="2:11">
      <c r="B134" s="110"/>
      <c r="C134" s="111"/>
      <c r="D134" s="120"/>
      <c r="E134" s="120"/>
      <c r="F134" s="120"/>
      <c r="G134" s="120"/>
      <c r="H134" s="120"/>
      <c r="I134" s="111"/>
      <c r="J134" s="111"/>
      <c r="K134" s="111"/>
    </row>
    <row r="135" spans="2:11">
      <c r="B135" s="110"/>
      <c r="C135" s="111"/>
      <c r="D135" s="120"/>
      <c r="E135" s="120"/>
      <c r="F135" s="120"/>
      <c r="G135" s="120"/>
      <c r="H135" s="120"/>
      <c r="I135" s="111"/>
      <c r="J135" s="111"/>
      <c r="K135" s="111"/>
    </row>
    <row r="136" spans="2:11">
      <c r="B136" s="110"/>
      <c r="C136" s="111"/>
      <c r="D136" s="120"/>
      <c r="E136" s="120"/>
      <c r="F136" s="120"/>
      <c r="G136" s="120"/>
      <c r="H136" s="120"/>
      <c r="I136" s="111"/>
      <c r="J136" s="111"/>
      <c r="K136" s="111"/>
    </row>
    <row r="137" spans="2:11">
      <c r="B137" s="110"/>
      <c r="C137" s="111"/>
      <c r="D137" s="120"/>
      <c r="E137" s="120"/>
      <c r="F137" s="120"/>
      <c r="G137" s="120"/>
      <c r="H137" s="120"/>
      <c r="I137" s="111"/>
      <c r="J137" s="111"/>
      <c r="K137" s="111"/>
    </row>
    <row r="138" spans="2:11">
      <c r="B138" s="110"/>
      <c r="C138" s="111"/>
      <c r="D138" s="120"/>
      <c r="E138" s="120"/>
      <c r="F138" s="120"/>
      <c r="G138" s="120"/>
      <c r="H138" s="120"/>
      <c r="I138" s="111"/>
      <c r="J138" s="111"/>
      <c r="K138" s="111"/>
    </row>
    <row r="139" spans="2:11">
      <c r="B139" s="110"/>
      <c r="C139" s="111"/>
      <c r="D139" s="120"/>
      <c r="E139" s="120"/>
      <c r="F139" s="120"/>
      <c r="G139" s="120"/>
      <c r="H139" s="120"/>
      <c r="I139" s="111"/>
      <c r="J139" s="111"/>
      <c r="K139" s="111"/>
    </row>
    <row r="140" spans="2:11">
      <c r="B140" s="110"/>
      <c r="C140" s="111"/>
      <c r="D140" s="120"/>
      <c r="E140" s="120"/>
      <c r="F140" s="120"/>
      <c r="G140" s="120"/>
      <c r="H140" s="120"/>
      <c r="I140" s="111"/>
      <c r="J140" s="111"/>
      <c r="K140" s="111"/>
    </row>
    <row r="141" spans="2:11">
      <c r="B141" s="110"/>
      <c r="C141" s="111"/>
      <c r="D141" s="120"/>
      <c r="E141" s="120"/>
      <c r="F141" s="120"/>
      <c r="G141" s="120"/>
      <c r="H141" s="120"/>
      <c r="I141" s="111"/>
      <c r="J141" s="111"/>
      <c r="K141" s="111"/>
    </row>
    <row r="142" spans="2:11">
      <c r="B142" s="110"/>
      <c r="C142" s="111"/>
      <c r="D142" s="120"/>
      <c r="E142" s="120"/>
      <c r="F142" s="120"/>
      <c r="G142" s="120"/>
      <c r="H142" s="120"/>
      <c r="I142" s="111"/>
      <c r="J142" s="111"/>
      <c r="K142" s="111"/>
    </row>
    <row r="143" spans="2:11">
      <c r="B143" s="110"/>
      <c r="C143" s="111"/>
      <c r="D143" s="120"/>
      <c r="E143" s="120"/>
      <c r="F143" s="120"/>
      <c r="G143" s="120"/>
      <c r="H143" s="120"/>
      <c r="I143" s="111"/>
      <c r="J143" s="111"/>
      <c r="K143" s="111"/>
    </row>
    <row r="144" spans="2:11">
      <c r="B144" s="110"/>
      <c r="C144" s="111"/>
      <c r="D144" s="120"/>
      <c r="E144" s="120"/>
      <c r="F144" s="120"/>
      <c r="G144" s="120"/>
      <c r="H144" s="120"/>
      <c r="I144" s="111"/>
      <c r="J144" s="111"/>
      <c r="K144" s="111"/>
    </row>
    <row r="145" spans="2:11">
      <c r="B145" s="110"/>
      <c r="C145" s="111"/>
      <c r="D145" s="120"/>
      <c r="E145" s="120"/>
      <c r="F145" s="120"/>
      <c r="G145" s="120"/>
      <c r="H145" s="120"/>
      <c r="I145" s="111"/>
      <c r="J145" s="111"/>
      <c r="K145" s="111"/>
    </row>
    <row r="146" spans="2:11">
      <c r="B146" s="110"/>
      <c r="C146" s="111"/>
      <c r="D146" s="120"/>
      <c r="E146" s="120"/>
      <c r="F146" s="120"/>
      <c r="G146" s="120"/>
      <c r="H146" s="120"/>
      <c r="I146" s="111"/>
      <c r="J146" s="111"/>
      <c r="K146" s="111"/>
    </row>
    <row r="147" spans="2:11">
      <c r="B147" s="110"/>
      <c r="C147" s="111"/>
      <c r="D147" s="120"/>
      <c r="E147" s="120"/>
      <c r="F147" s="120"/>
      <c r="G147" s="120"/>
      <c r="H147" s="120"/>
      <c r="I147" s="111"/>
      <c r="J147" s="111"/>
      <c r="K147" s="111"/>
    </row>
    <row r="148" spans="2:11">
      <c r="B148" s="110"/>
      <c r="C148" s="111"/>
      <c r="D148" s="120"/>
      <c r="E148" s="120"/>
      <c r="F148" s="120"/>
      <c r="G148" s="120"/>
      <c r="H148" s="120"/>
      <c r="I148" s="111"/>
      <c r="J148" s="111"/>
      <c r="K148" s="111"/>
    </row>
    <row r="149" spans="2:11">
      <c r="B149" s="110"/>
      <c r="C149" s="111"/>
      <c r="D149" s="120"/>
      <c r="E149" s="120"/>
      <c r="F149" s="120"/>
      <c r="G149" s="120"/>
      <c r="H149" s="120"/>
      <c r="I149" s="111"/>
      <c r="J149" s="111"/>
      <c r="K149" s="111"/>
    </row>
    <row r="150" spans="2:11">
      <c r="B150" s="110"/>
      <c r="C150" s="111"/>
      <c r="D150" s="120"/>
      <c r="E150" s="120"/>
      <c r="F150" s="120"/>
      <c r="G150" s="120"/>
      <c r="H150" s="120"/>
      <c r="I150" s="111"/>
      <c r="J150" s="111"/>
      <c r="K150" s="111"/>
    </row>
    <row r="151" spans="2:11">
      <c r="B151" s="110"/>
      <c r="C151" s="111"/>
      <c r="D151" s="120"/>
      <c r="E151" s="120"/>
      <c r="F151" s="120"/>
      <c r="G151" s="120"/>
      <c r="H151" s="120"/>
      <c r="I151" s="111"/>
      <c r="J151" s="111"/>
      <c r="K151" s="111"/>
    </row>
    <row r="152" spans="2:11">
      <c r="B152" s="110"/>
      <c r="C152" s="111"/>
      <c r="D152" s="120"/>
      <c r="E152" s="120"/>
      <c r="F152" s="120"/>
      <c r="G152" s="120"/>
      <c r="H152" s="120"/>
      <c r="I152" s="111"/>
      <c r="J152" s="111"/>
      <c r="K152" s="111"/>
    </row>
    <row r="153" spans="2:11">
      <c r="B153" s="110"/>
      <c r="C153" s="111"/>
      <c r="D153" s="120"/>
      <c r="E153" s="120"/>
      <c r="F153" s="120"/>
      <c r="G153" s="120"/>
      <c r="H153" s="120"/>
      <c r="I153" s="111"/>
      <c r="J153" s="111"/>
      <c r="K153" s="111"/>
    </row>
    <row r="154" spans="2:11">
      <c r="B154" s="110"/>
      <c r="C154" s="111"/>
      <c r="D154" s="120"/>
      <c r="E154" s="120"/>
      <c r="F154" s="120"/>
      <c r="G154" s="120"/>
      <c r="H154" s="120"/>
      <c r="I154" s="111"/>
      <c r="J154" s="111"/>
      <c r="K154" s="111"/>
    </row>
    <row r="155" spans="2:11">
      <c r="B155" s="110"/>
      <c r="C155" s="111"/>
      <c r="D155" s="120"/>
      <c r="E155" s="120"/>
      <c r="F155" s="120"/>
      <c r="G155" s="120"/>
      <c r="H155" s="120"/>
      <c r="I155" s="111"/>
      <c r="J155" s="111"/>
      <c r="K155" s="111"/>
    </row>
    <row r="156" spans="2:11">
      <c r="B156" s="110"/>
      <c r="C156" s="111"/>
      <c r="D156" s="120"/>
      <c r="E156" s="120"/>
      <c r="F156" s="120"/>
      <c r="G156" s="120"/>
      <c r="H156" s="120"/>
      <c r="I156" s="111"/>
      <c r="J156" s="111"/>
      <c r="K156" s="111"/>
    </row>
    <row r="157" spans="2:11">
      <c r="B157" s="110"/>
      <c r="C157" s="111"/>
      <c r="D157" s="120"/>
      <c r="E157" s="120"/>
      <c r="F157" s="120"/>
      <c r="G157" s="120"/>
      <c r="H157" s="120"/>
      <c r="I157" s="111"/>
      <c r="J157" s="111"/>
      <c r="K157" s="111"/>
    </row>
    <row r="158" spans="2:11">
      <c r="B158" s="110"/>
      <c r="C158" s="111"/>
      <c r="D158" s="120"/>
      <c r="E158" s="120"/>
      <c r="F158" s="120"/>
      <c r="G158" s="120"/>
      <c r="H158" s="120"/>
      <c r="I158" s="111"/>
      <c r="J158" s="111"/>
      <c r="K158" s="111"/>
    </row>
    <row r="159" spans="2:11">
      <c r="B159" s="110"/>
      <c r="C159" s="111"/>
      <c r="D159" s="120"/>
      <c r="E159" s="120"/>
      <c r="F159" s="120"/>
      <c r="G159" s="120"/>
      <c r="H159" s="120"/>
      <c r="I159" s="111"/>
      <c r="J159" s="111"/>
      <c r="K159" s="111"/>
    </row>
    <row r="160" spans="2:11">
      <c r="B160" s="110"/>
      <c r="C160" s="111"/>
      <c r="D160" s="120"/>
      <c r="E160" s="120"/>
      <c r="F160" s="120"/>
      <c r="G160" s="120"/>
      <c r="H160" s="120"/>
      <c r="I160" s="111"/>
      <c r="J160" s="111"/>
      <c r="K160" s="111"/>
    </row>
    <row r="161" spans="2:11">
      <c r="B161" s="110"/>
      <c r="C161" s="111"/>
      <c r="D161" s="120"/>
      <c r="E161" s="120"/>
      <c r="F161" s="120"/>
      <c r="G161" s="120"/>
      <c r="H161" s="120"/>
      <c r="I161" s="111"/>
      <c r="J161" s="111"/>
      <c r="K161" s="111"/>
    </row>
    <row r="162" spans="2:11">
      <c r="B162" s="110"/>
      <c r="C162" s="111"/>
      <c r="D162" s="120"/>
      <c r="E162" s="120"/>
      <c r="F162" s="120"/>
      <c r="G162" s="120"/>
      <c r="H162" s="120"/>
      <c r="I162" s="111"/>
      <c r="J162" s="111"/>
      <c r="K162" s="111"/>
    </row>
    <row r="163" spans="2:11">
      <c r="B163" s="110"/>
      <c r="C163" s="111"/>
      <c r="D163" s="120"/>
      <c r="E163" s="120"/>
      <c r="F163" s="120"/>
      <c r="G163" s="120"/>
      <c r="H163" s="120"/>
      <c r="I163" s="111"/>
      <c r="J163" s="111"/>
      <c r="K163" s="111"/>
    </row>
    <row r="164" spans="2:11">
      <c r="B164" s="110"/>
      <c r="C164" s="111"/>
      <c r="D164" s="120"/>
      <c r="E164" s="120"/>
      <c r="F164" s="120"/>
      <c r="G164" s="120"/>
      <c r="H164" s="120"/>
      <c r="I164" s="111"/>
      <c r="J164" s="111"/>
      <c r="K164" s="111"/>
    </row>
    <row r="165" spans="2:11">
      <c r="B165" s="110"/>
      <c r="C165" s="111"/>
      <c r="D165" s="120"/>
      <c r="E165" s="120"/>
      <c r="F165" s="120"/>
      <c r="G165" s="120"/>
      <c r="H165" s="120"/>
      <c r="I165" s="111"/>
      <c r="J165" s="111"/>
      <c r="K165" s="111"/>
    </row>
    <row r="166" spans="2:11">
      <c r="B166" s="110"/>
      <c r="C166" s="111"/>
      <c r="D166" s="120"/>
      <c r="E166" s="120"/>
      <c r="F166" s="120"/>
      <c r="G166" s="120"/>
      <c r="H166" s="120"/>
      <c r="I166" s="111"/>
      <c r="J166" s="111"/>
      <c r="K166" s="111"/>
    </row>
    <row r="167" spans="2:11">
      <c r="B167" s="110"/>
      <c r="C167" s="111"/>
      <c r="D167" s="120"/>
      <c r="E167" s="120"/>
      <c r="F167" s="120"/>
      <c r="G167" s="120"/>
      <c r="H167" s="120"/>
      <c r="I167" s="111"/>
      <c r="J167" s="111"/>
      <c r="K167" s="111"/>
    </row>
    <row r="168" spans="2:11">
      <c r="B168" s="110"/>
      <c r="C168" s="111"/>
      <c r="D168" s="120"/>
      <c r="E168" s="120"/>
      <c r="F168" s="120"/>
      <c r="G168" s="120"/>
      <c r="H168" s="120"/>
      <c r="I168" s="111"/>
      <c r="J168" s="111"/>
      <c r="K168" s="111"/>
    </row>
    <row r="169" spans="2:11">
      <c r="B169" s="110"/>
      <c r="C169" s="111"/>
      <c r="D169" s="120"/>
      <c r="E169" s="120"/>
      <c r="F169" s="120"/>
      <c r="G169" s="120"/>
      <c r="H169" s="120"/>
      <c r="I169" s="111"/>
      <c r="J169" s="111"/>
      <c r="K169" s="111"/>
    </row>
    <row r="170" spans="2:11">
      <c r="B170" s="110"/>
      <c r="C170" s="111"/>
      <c r="D170" s="120"/>
      <c r="E170" s="120"/>
      <c r="F170" s="120"/>
      <c r="G170" s="120"/>
      <c r="H170" s="120"/>
      <c r="I170" s="111"/>
      <c r="J170" s="111"/>
      <c r="K170" s="111"/>
    </row>
    <row r="171" spans="2:11">
      <c r="B171" s="110"/>
      <c r="C171" s="111"/>
      <c r="D171" s="120"/>
      <c r="E171" s="120"/>
      <c r="F171" s="120"/>
      <c r="G171" s="120"/>
      <c r="H171" s="120"/>
      <c r="I171" s="111"/>
      <c r="J171" s="111"/>
      <c r="K171" s="111"/>
    </row>
    <row r="172" spans="2:11">
      <c r="B172" s="110"/>
      <c r="C172" s="111"/>
      <c r="D172" s="120"/>
      <c r="E172" s="120"/>
      <c r="F172" s="120"/>
      <c r="G172" s="120"/>
      <c r="H172" s="120"/>
      <c r="I172" s="111"/>
      <c r="J172" s="111"/>
      <c r="K172" s="111"/>
    </row>
    <row r="173" spans="2:11">
      <c r="B173" s="110"/>
      <c r="C173" s="111"/>
      <c r="D173" s="120"/>
      <c r="E173" s="120"/>
      <c r="F173" s="120"/>
      <c r="G173" s="120"/>
      <c r="H173" s="120"/>
      <c r="I173" s="111"/>
      <c r="J173" s="111"/>
      <c r="K173" s="111"/>
    </row>
    <row r="174" spans="2:11">
      <c r="B174" s="110"/>
      <c r="C174" s="111"/>
      <c r="D174" s="120"/>
      <c r="E174" s="120"/>
      <c r="F174" s="120"/>
      <c r="G174" s="120"/>
      <c r="H174" s="120"/>
      <c r="I174" s="111"/>
      <c r="J174" s="111"/>
      <c r="K174" s="111"/>
    </row>
    <row r="175" spans="2:11">
      <c r="B175" s="110"/>
      <c r="C175" s="111"/>
      <c r="D175" s="120"/>
      <c r="E175" s="120"/>
      <c r="F175" s="120"/>
      <c r="G175" s="120"/>
      <c r="H175" s="120"/>
      <c r="I175" s="111"/>
      <c r="J175" s="111"/>
      <c r="K175" s="111"/>
    </row>
    <row r="176" spans="2:11">
      <c r="B176" s="110"/>
      <c r="C176" s="111"/>
      <c r="D176" s="120"/>
      <c r="E176" s="120"/>
      <c r="F176" s="120"/>
      <c r="G176" s="120"/>
      <c r="H176" s="120"/>
      <c r="I176" s="111"/>
      <c r="J176" s="111"/>
      <c r="K176" s="111"/>
    </row>
    <row r="177" spans="2:11">
      <c r="B177" s="110"/>
      <c r="C177" s="111"/>
      <c r="D177" s="120"/>
      <c r="E177" s="120"/>
      <c r="F177" s="120"/>
      <c r="G177" s="120"/>
      <c r="H177" s="120"/>
      <c r="I177" s="111"/>
      <c r="J177" s="111"/>
      <c r="K177" s="111"/>
    </row>
    <row r="178" spans="2:11">
      <c r="B178" s="110"/>
      <c r="C178" s="111"/>
      <c r="D178" s="120"/>
      <c r="E178" s="120"/>
      <c r="F178" s="120"/>
      <c r="G178" s="120"/>
      <c r="H178" s="120"/>
      <c r="I178" s="111"/>
      <c r="J178" s="111"/>
      <c r="K178" s="111"/>
    </row>
    <row r="179" spans="2:11">
      <c r="B179" s="110"/>
      <c r="C179" s="111"/>
      <c r="D179" s="120"/>
      <c r="E179" s="120"/>
      <c r="F179" s="120"/>
      <c r="G179" s="120"/>
      <c r="H179" s="120"/>
      <c r="I179" s="111"/>
      <c r="J179" s="111"/>
      <c r="K179" s="111"/>
    </row>
    <row r="180" spans="2:11">
      <c r="B180" s="110"/>
      <c r="C180" s="111"/>
      <c r="D180" s="120"/>
      <c r="E180" s="120"/>
      <c r="F180" s="120"/>
      <c r="G180" s="120"/>
      <c r="H180" s="120"/>
      <c r="I180" s="111"/>
      <c r="J180" s="111"/>
      <c r="K180" s="111"/>
    </row>
    <row r="181" spans="2:11">
      <c r="B181" s="110"/>
      <c r="C181" s="111"/>
      <c r="D181" s="120"/>
      <c r="E181" s="120"/>
      <c r="F181" s="120"/>
      <c r="G181" s="120"/>
      <c r="H181" s="120"/>
      <c r="I181" s="111"/>
      <c r="J181" s="111"/>
      <c r="K181" s="111"/>
    </row>
    <row r="182" spans="2:11">
      <c r="B182" s="110"/>
      <c r="C182" s="111"/>
      <c r="D182" s="120"/>
      <c r="E182" s="120"/>
      <c r="F182" s="120"/>
      <c r="G182" s="120"/>
      <c r="H182" s="120"/>
      <c r="I182" s="111"/>
      <c r="J182" s="111"/>
      <c r="K182" s="111"/>
    </row>
    <row r="183" spans="2:11">
      <c r="B183" s="110"/>
      <c r="C183" s="111"/>
      <c r="D183" s="120"/>
      <c r="E183" s="120"/>
      <c r="F183" s="120"/>
      <c r="G183" s="120"/>
      <c r="H183" s="120"/>
      <c r="I183" s="111"/>
      <c r="J183" s="111"/>
      <c r="K183" s="111"/>
    </row>
    <row r="184" spans="2:11">
      <c r="B184" s="110"/>
      <c r="C184" s="111"/>
      <c r="D184" s="120"/>
      <c r="E184" s="120"/>
      <c r="F184" s="120"/>
      <c r="G184" s="120"/>
      <c r="H184" s="120"/>
      <c r="I184" s="111"/>
      <c r="J184" s="111"/>
      <c r="K184" s="111"/>
    </row>
    <row r="185" spans="2:11">
      <c r="B185" s="110"/>
      <c r="C185" s="111"/>
      <c r="D185" s="120"/>
      <c r="E185" s="120"/>
      <c r="F185" s="120"/>
      <c r="G185" s="120"/>
      <c r="H185" s="120"/>
      <c r="I185" s="111"/>
      <c r="J185" s="111"/>
      <c r="K185" s="111"/>
    </row>
    <row r="186" spans="2:11">
      <c r="B186" s="110"/>
      <c r="C186" s="111"/>
      <c r="D186" s="120"/>
      <c r="E186" s="120"/>
      <c r="F186" s="120"/>
      <c r="G186" s="120"/>
      <c r="H186" s="120"/>
      <c r="I186" s="111"/>
      <c r="J186" s="111"/>
      <c r="K186" s="111"/>
    </row>
    <row r="187" spans="2:11">
      <c r="B187" s="110"/>
      <c r="C187" s="111"/>
      <c r="D187" s="120"/>
      <c r="E187" s="120"/>
      <c r="F187" s="120"/>
      <c r="G187" s="120"/>
      <c r="H187" s="120"/>
      <c r="I187" s="111"/>
      <c r="J187" s="111"/>
      <c r="K187" s="111"/>
    </row>
    <row r="188" spans="2:11">
      <c r="B188" s="110"/>
      <c r="C188" s="111"/>
      <c r="D188" s="120"/>
      <c r="E188" s="120"/>
      <c r="F188" s="120"/>
      <c r="G188" s="120"/>
      <c r="H188" s="120"/>
      <c r="I188" s="111"/>
      <c r="J188" s="111"/>
      <c r="K188" s="111"/>
    </row>
    <row r="189" spans="2:11">
      <c r="B189" s="110"/>
      <c r="C189" s="111"/>
      <c r="D189" s="120"/>
      <c r="E189" s="120"/>
      <c r="F189" s="120"/>
      <c r="G189" s="120"/>
      <c r="H189" s="120"/>
      <c r="I189" s="111"/>
      <c r="J189" s="111"/>
      <c r="K189" s="111"/>
    </row>
    <row r="190" spans="2:11">
      <c r="B190" s="110"/>
      <c r="C190" s="111"/>
      <c r="D190" s="120"/>
      <c r="E190" s="120"/>
      <c r="F190" s="120"/>
      <c r="G190" s="120"/>
      <c r="H190" s="120"/>
      <c r="I190" s="111"/>
      <c r="J190" s="111"/>
      <c r="K190" s="111"/>
    </row>
    <row r="191" spans="2:11">
      <c r="B191" s="110"/>
      <c r="C191" s="111"/>
      <c r="D191" s="120"/>
      <c r="E191" s="120"/>
      <c r="F191" s="120"/>
      <c r="G191" s="120"/>
      <c r="H191" s="120"/>
      <c r="I191" s="111"/>
      <c r="J191" s="111"/>
      <c r="K191" s="111"/>
    </row>
    <row r="192" spans="2:11">
      <c r="B192" s="110"/>
      <c r="C192" s="111"/>
      <c r="D192" s="120"/>
      <c r="E192" s="120"/>
      <c r="F192" s="120"/>
      <c r="G192" s="120"/>
      <c r="H192" s="120"/>
      <c r="I192" s="111"/>
      <c r="J192" s="111"/>
      <c r="K192" s="111"/>
    </row>
    <row r="193" spans="2:11">
      <c r="B193" s="110"/>
      <c r="C193" s="111"/>
      <c r="D193" s="120"/>
      <c r="E193" s="120"/>
      <c r="F193" s="120"/>
      <c r="G193" s="120"/>
      <c r="H193" s="120"/>
      <c r="I193" s="111"/>
      <c r="J193" s="111"/>
      <c r="K193" s="111"/>
    </row>
    <row r="194" spans="2:11">
      <c r="B194" s="110"/>
      <c r="C194" s="111"/>
      <c r="D194" s="120"/>
      <c r="E194" s="120"/>
      <c r="F194" s="120"/>
      <c r="G194" s="120"/>
      <c r="H194" s="120"/>
      <c r="I194" s="111"/>
      <c r="J194" s="111"/>
      <c r="K194" s="111"/>
    </row>
    <row r="195" spans="2:11">
      <c r="B195" s="110"/>
      <c r="C195" s="111"/>
      <c r="D195" s="120"/>
      <c r="E195" s="120"/>
      <c r="F195" s="120"/>
      <c r="G195" s="120"/>
      <c r="H195" s="120"/>
      <c r="I195" s="111"/>
      <c r="J195" s="111"/>
      <c r="K195" s="111"/>
    </row>
    <row r="196" spans="2:11">
      <c r="B196" s="110"/>
      <c r="C196" s="111"/>
      <c r="D196" s="120"/>
      <c r="E196" s="120"/>
      <c r="F196" s="120"/>
      <c r="G196" s="120"/>
      <c r="H196" s="120"/>
      <c r="I196" s="111"/>
      <c r="J196" s="111"/>
      <c r="K196" s="111"/>
    </row>
    <row r="197" spans="2:11">
      <c r="B197" s="110"/>
      <c r="C197" s="111"/>
      <c r="D197" s="120"/>
      <c r="E197" s="120"/>
      <c r="F197" s="120"/>
      <c r="G197" s="120"/>
      <c r="H197" s="120"/>
      <c r="I197" s="111"/>
      <c r="J197" s="111"/>
      <c r="K197" s="111"/>
    </row>
    <row r="198" spans="2:11">
      <c r="B198" s="110"/>
      <c r="C198" s="111"/>
      <c r="D198" s="120"/>
      <c r="E198" s="120"/>
      <c r="F198" s="120"/>
      <c r="G198" s="120"/>
      <c r="H198" s="120"/>
      <c r="I198" s="111"/>
      <c r="J198" s="111"/>
      <c r="K198" s="111"/>
    </row>
    <row r="199" spans="2:11">
      <c r="B199" s="110"/>
      <c r="C199" s="111"/>
      <c r="D199" s="120"/>
      <c r="E199" s="120"/>
      <c r="F199" s="120"/>
      <c r="G199" s="120"/>
      <c r="H199" s="120"/>
      <c r="I199" s="111"/>
      <c r="J199" s="111"/>
      <c r="K199" s="111"/>
    </row>
    <row r="200" spans="2:11">
      <c r="B200" s="110"/>
      <c r="C200" s="111"/>
      <c r="D200" s="120"/>
      <c r="E200" s="120"/>
      <c r="F200" s="120"/>
      <c r="G200" s="120"/>
      <c r="H200" s="120"/>
      <c r="I200" s="111"/>
      <c r="J200" s="111"/>
      <c r="K200" s="111"/>
    </row>
    <row r="201" spans="2:11">
      <c r="B201" s="110"/>
      <c r="C201" s="111"/>
      <c r="D201" s="120"/>
      <c r="E201" s="120"/>
      <c r="F201" s="120"/>
      <c r="G201" s="120"/>
      <c r="H201" s="120"/>
      <c r="I201" s="111"/>
      <c r="J201" s="111"/>
      <c r="K201" s="111"/>
    </row>
    <row r="202" spans="2:11">
      <c r="B202" s="110"/>
      <c r="C202" s="111"/>
      <c r="D202" s="120"/>
      <c r="E202" s="120"/>
      <c r="F202" s="120"/>
      <c r="G202" s="120"/>
      <c r="H202" s="120"/>
      <c r="I202" s="111"/>
      <c r="J202" s="111"/>
      <c r="K202" s="111"/>
    </row>
    <row r="203" spans="2:11">
      <c r="B203" s="110"/>
      <c r="C203" s="111"/>
      <c r="D203" s="120"/>
      <c r="E203" s="120"/>
      <c r="F203" s="120"/>
      <c r="G203" s="120"/>
      <c r="H203" s="120"/>
      <c r="I203" s="111"/>
      <c r="J203" s="111"/>
      <c r="K203" s="111"/>
    </row>
    <row r="204" spans="2:11">
      <c r="B204" s="110"/>
      <c r="C204" s="111"/>
      <c r="D204" s="120"/>
      <c r="E204" s="120"/>
      <c r="F204" s="120"/>
      <c r="G204" s="120"/>
      <c r="H204" s="120"/>
      <c r="I204" s="111"/>
      <c r="J204" s="111"/>
      <c r="K204" s="111"/>
    </row>
    <row r="205" spans="2:11">
      <c r="B205" s="110"/>
      <c r="C205" s="111"/>
      <c r="D205" s="120"/>
      <c r="E205" s="120"/>
      <c r="F205" s="120"/>
      <c r="G205" s="120"/>
      <c r="H205" s="120"/>
      <c r="I205" s="111"/>
      <c r="J205" s="111"/>
      <c r="K205" s="111"/>
    </row>
    <row r="206" spans="2:11">
      <c r="B206" s="110"/>
      <c r="C206" s="111"/>
      <c r="D206" s="120"/>
      <c r="E206" s="120"/>
      <c r="F206" s="120"/>
      <c r="G206" s="120"/>
      <c r="H206" s="120"/>
      <c r="I206" s="111"/>
      <c r="J206" s="111"/>
      <c r="K206" s="111"/>
    </row>
    <row r="207" spans="2:11">
      <c r="B207" s="110"/>
      <c r="C207" s="111"/>
      <c r="D207" s="120"/>
      <c r="E207" s="120"/>
      <c r="F207" s="120"/>
      <c r="G207" s="120"/>
      <c r="H207" s="120"/>
      <c r="I207" s="111"/>
      <c r="J207" s="111"/>
      <c r="K207" s="111"/>
    </row>
    <row r="208" spans="2:11">
      <c r="B208" s="110"/>
      <c r="C208" s="111"/>
      <c r="D208" s="120"/>
      <c r="E208" s="120"/>
      <c r="F208" s="120"/>
      <c r="G208" s="120"/>
      <c r="H208" s="120"/>
      <c r="I208" s="111"/>
      <c r="J208" s="111"/>
      <c r="K208" s="111"/>
    </row>
    <row r="209" spans="2:11">
      <c r="B209" s="110"/>
      <c r="C209" s="111"/>
      <c r="D209" s="120"/>
      <c r="E209" s="120"/>
      <c r="F209" s="120"/>
      <c r="G209" s="120"/>
      <c r="H209" s="120"/>
      <c r="I209" s="111"/>
      <c r="J209" s="111"/>
      <c r="K209" s="111"/>
    </row>
    <row r="210" spans="2:11">
      <c r="B210" s="110"/>
      <c r="C210" s="111"/>
      <c r="D210" s="120"/>
      <c r="E210" s="120"/>
      <c r="F210" s="120"/>
      <c r="G210" s="120"/>
      <c r="H210" s="120"/>
      <c r="I210" s="111"/>
      <c r="J210" s="111"/>
      <c r="K210" s="111"/>
    </row>
    <row r="211" spans="2:11">
      <c r="B211" s="110"/>
      <c r="C211" s="111"/>
      <c r="D211" s="120"/>
      <c r="E211" s="120"/>
      <c r="F211" s="120"/>
      <c r="G211" s="120"/>
      <c r="H211" s="120"/>
      <c r="I211" s="111"/>
      <c r="J211" s="111"/>
      <c r="K211" s="111"/>
    </row>
    <row r="212" spans="2:11">
      <c r="B212" s="110"/>
      <c r="C212" s="111"/>
      <c r="D212" s="120"/>
      <c r="E212" s="120"/>
      <c r="F212" s="120"/>
      <c r="G212" s="120"/>
      <c r="H212" s="120"/>
      <c r="I212" s="111"/>
      <c r="J212" s="111"/>
      <c r="K212" s="111"/>
    </row>
    <row r="213" spans="2:11">
      <c r="B213" s="110"/>
      <c r="C213" s="111"/>
      <c r="D213" s="120"/>
      <c r="E213" s="120"/>
      <c r="F213" s="120"/>
      <c r="G213" s="120"/>
      <c r="H213" s="120"/>
      <c r="I213" s="111"/>
      <c r="J213" s="111"/>
      <c r="K213" s="111"/>
    </row>
    <row r="214" spans="2:11">
      <c r="B214" s="110"/>
      <c r="C214" s="111"/>
      <c r="D214" s="120"/>
      <c r="E214" s="120"/>
      <c r="F214" s="120"/>
      <c r="G214" s="120"/>
      <c r="H214" s="120"/>
      <c r="I214" s="111"/>
      <c r="J214" s="111"/>
      <c r="K214" s="111"/>
    </row>
    <row r="215" spans="2:11">
      <c r="B215" s="110"/>
      <c r="C215" s="111"/>
      <c r="D215" s="120"/>
      <c r="E215" s="120"/>
      <c r="F215" s="120"/>
      <c r="G215" s="120"/>
      <c r="H215" s="120"/>
      <c r="I215" s="111"/>
      <c r="J215" s="111"/>
      <c r="K215" s="111"/>
    </row>
    <row r="216" spans="2:11">
      <c r="B216" s="110"/>
      <c r="C216" s="111"/>
      <c r="D216" s="120"/>
      <c r="E216" s="120"/>
      <c r="F216" s="120"/>
      <c r="G216" s="120"/>
      <c r="H216" s="120"/>
      <c r="I216" s="111"/>
      <c r="J216" s="111"/>
      <c r="K216" s="111"/>
    </row>
    <row r="217" spans="2:11">
      <c r="B217" s="110"/>
      <c r="C217" s="111"/>
      <c r="D217" s="120"/>
      <c r="E217" s="120"/>
      <c r="F217" s="120"/>
      <c r="G217" s="120"/>
      <c r="H217" s="120"/>
      <c r="I217" s="111"/>
      <c r="J217" s="111"/>
      <c r="K217" s="111"/>
    </row>
    <row r="218" spans="2:11">
      <c r="B218" s="110"/>
      <c r="C218" s="111"/>
      <c r="D218" s="120"/>
      <c r="E218" s="120"/>
      <c r="F218" s="120"/>
      <c r="G218" s="120"/>
      <c r="H218" s="120"/>
      <c r="I218" s="111"/>
      <c r="J218" s="111"/>
      <c r="K218" s="111"/>
    </row>
    <row r="219" spans="2:11">
      <c r="B219" s="110"/>
      <c r="C219" s="111"/>
      <c r="D219" s="120"/>
      <c r="E219" s="120"/>
      <c r="F219" s="120"/>
      <c r="G219" s="120"/>
      <c r="H219" s="120"/>
      <c r="I219" s="111"/>
      <c r="J219" s="111"/>
      <c r="K219" s="111"/>
    </row>
    <row r="220" spans="2:11">
      <c r="B220" s="110"/>
      <c r="C220" s="111"/>
      <c r="D220" s="120"/>
      <c r="E220" s="120"/>
      <c r="F220" s="120"/>
      <c r="G220" s="120"/>
      <c r="H220" s="120"/>
      <c r="I220" s="111"/>
      <c r="J220" s="111"/>
      <c r="K220" s="111"/>
    </row>
    <row r="221" spans="2:11">
      <c r="B221" s="110"/>
      <c r="C221" s="111"/>
      <c r="D221" s="120"/>
      <c r="E221" s="120"/>
      <c r="F221" s="120"/>
      <c r="G221" s="120"/>
      <c r="H221" s="120"/>
      <c r="I221" s="111"/>
      <c r="J221" s="111"/>
      <c r="K221" s="111"/>
    </row>
    <row r="222" spans="2:11">
      <c r="B222" s="110"/>
      <c r="C222" s="111"/>
      <c r="D222" s="120"/>
      <c r="E222" s="120"/>
      <c r="F222" s="120"/>
      <c r="G222" s="120"/>
      <c r="H222" s="120"/>
      <c r="I222" s="111"/>
      <c r="J222" s="111"/>
      <c r="K222" s="111"/>
    </row>
    <row r="223" spans="2:11">
      <c r="B223" s="110"/>
      <c r="C223" s="111"/>
      <c r="D223" s="120"/>
      <c r="E223" s="120"/>
      <c r="F223" s="120"/>
      <c r="G223" s="120"/>
      <c r="H223" s="120"/>
      <c r="I223" s="111"/>
      <c r="J223" s="111"/>
      <c r="K223" s="111"/>
    </row>
    <row r="224" spans="2:11">
      <c r="B224" s="110"/>
      <c r="C224" s="111"/>
      <c r="D224" s="120"/>
      <c r="E224" s="120"/>
      <c r="F224" s="120"/>
      <c r="G224" s="120"/>
      <c r="H224" s="120"/>
      <c r="I224" s="111"/>
      <c r="J224" s="111"/>
      <c r="K224" s="111"/>
    </row>
    <row r="225" spans="2:11">
      <c r="B225" s="110"/>
      <c r="C225" s="111"/>
      <c r="D225" s="120"/>
      <c r="E225" s="120"/>
      <c r="F225" s="120"/>
      <c r="G225" s="120"/>
      <c r="H225" s="120"/>
      <c r="I225" s="111"/>
      <c r="J225" s="111"/>
      <c r="K225" s="111"/>
    </row>
    <row r="226" spans="2:11">
      <c r="B226" s="110"/>
      <c r="C226" s="111"/>
      <c r="D226" s="120"/>
      <c r="E226" s="120"/>
      <c r="F226" s="120"/>
      <c r="G226" s="120"/>
      <c r="H226" s="120"/>
      <c r="I226" s="111"/>
      <c r="J226" s="111"/>
      <c r="K226" s="111"/>
    </row>
    <row r="227" spans="2:11">
      <c r="B227" s="110"/>
      <c r="C227" s="111"/>
      <c r="D227" s="120"/>
      <c r="E227" s="120"/>
      <c r="F227" s="120"/>
      <c r="G227" s="120"/>
      <c r="H227" s="120"/>
      <c r="I227" s="111"/>
      <c r="J227" s="111"/>
      <c r="K227" s="111"/>
    </row>
    <row r="228" spans="2:11">
      <c r="B228" s="110"/>
      <c r="C228" s="111"/>
      <c r="D228" s="120"/>
      <c r="E228" s="120"/>
      <c r="F228" s="120"/>
      <c r="G228" s="120"/>
      <c r="H228" s="120"/>
      <c r="I228" s="111"/>
      <c r="J228" s="111"/>
      <c r="K228" s="111"/>
    </row>
    <row r="229" spans="2:11">
      <c r="B229" s="110"/>
      <c r="C229" s="111"/>
      <c r="D229" s="120"/>
      <c r="E229" s="120"/>
      <c r="F229" s="120"/>
      <c r="G229" s="120"/>
      <c r="H229" s="120"/>
      <c r="I229" s="111"/>
      <c r="J229" s="111"/>
      <c r="K229" s="111"/>
    </row>
    <row r="230" spans="2:11">
      <c r="B230" s="110"/>
      <c r="C230" s="111"/>
      <c r="D230" s="120"/>
      <c r="E230" s="120"/>
      <c r="F230" s="120"/>
      <c r="G230" s="120"/>
      <c r="H230" s="120"/>
      <c r="I230" s="111"/>
      <c r="J230" s="111"/>
      <c r="K230" s="111"/>
    </row>
    <row r="231" spans="2:11">
      <c r="B231" s="110"/>
      <c r="C231" s="111"/>
      <c r="D231" s="120"/>
      <c r="E231" s="120"/>
      <c r="F231" s="120"/>
      <c r="G231" s="120"/>
      <c r="H231" s="120"/>
      <c r="I231" s="111"/>
      <c r="J231" s="111"/>
      <c r="K231" s="111"/>
    </row>
    <row r="232" spans="2:11">
      <c r="B232" s="110"/>
      <c r="C232" s="111"/>
      <c r="D232" s="120"/>
      <c r="E232" s="120"/>
      <c r="F232" s="120"/>
      <c r="G232" s="120"/>
      <c r="H232" s="120"/>
      <c r="I232" s="111"/>
      <c r="J232" s="111"/>
      <c r="K232" s="111"/>
    </row>
    <row r="233" spans="2:11">
      <c r="B233" s="110"/>
      <c r="C233" s="111"/>
      <c r="D233" s="120"/>
      <c r="E233" s="120"/>
      <c r="F233" s="120"/>
      <c r="G233" s="120"/>
      <c r="H233" s="120"/>
      <c r="I233" s="111"/>
      <c r="J233" s="111"/>
      <c r="K233" s="111"/>
    </row>
    <row r="234" spans="2:11">
      <c r="B234" s="110"/>
      <c r="C234" s="111"/>
      <c r="D234" s="120"/>
      <c r="E234" s="120"/>
      <c r="F234" s="120"/>
      <c r="G234" s="120"/>
      <c r="H234" s="120"/>
      <c r="I234" s="111"/>
      <c r="J234" s="111"/>
      <c r="K234" s="111"/>
    </row>
    <row r="235" spans="2:11">
      <c r="B235" s="110"/>
      <c r="C235" s="111"/>
      <c r="D235" s="120"/>
      <c r="E235" s="120"/>
      <c r="F235" s="120"/>
      <c r="G235" s="120"/>
      <c r="H235" s="120"/>
      <c r="I235" s="111"/>
      <c r="J235" s="111"/>
      <c r="K235" s="111"/>
    </row>
    <row r="236" spans="2:11">
      <c r="B236" s="110"/>
      <c r="C236" s="111"/>
      <c r="D236" s="120"/>
      <c r="E236" s="120"/>
      <c r="F236" s="120"/>
      <c r="G236" s="120"/>
      <c r="H236" s="120"/>
      <c r="I236" s="111"/>
      <c r="J236" s="111"/>
      <c r="K236" s="111"/>
    </row>
    <row r="237" spans="2:11">
      <c r="B237" s="110"/>
      <c r="C237" s="111"/>
      <c r="D237" s="120"/>
      <c r="E237" s="120"/>
      <c r="F237" s="120"/>
      <c r="G237" s="120"/>
      <c r="H237" s="120"/>
      <c r="I237" s="111"/>
      <c r="J237" s="111"/>
      <c r="K237" s="111"/>
    </row>
    <row r="238" spans="2:11">
      <c r="B238" s="110"/>
      <c r="C238" s="111"/>
      <c r="D238" s="120"/>
      <c r="E238" s="120"/>
      <c r="F238" s="120"/>
      <c r="G238" s="120"/>
      <c r="H238" s="120"/>
      <c r="I238" s="111"/>
      <c r="J238" s="111"/>
      <c r="K238" s="111"/>
    </row>
    <row r="239" spans="2:11">
      <c r="B239" s="110"/>
      <c r="C239" s="111"/>
      <c r="D239" s="120"/>
      <c r="E239" s="120"/>
      <c r="F239" s="120"/>
      <c r="G239" s="120"/>
      <c r="H239" s="120"/>
      <c r="I239" s="111"/>
      <c r="J239" s="111"/>
      <c r="K239" s="111"/>
    </row>
    <row r="240" spans="2:11">
      <c r="B240" s="110"/>
      <c r="C240" s="111"/>
      <c r="D240" s="120"/>
      <c r="E240" s="120"/>
      <c r="F240" s="120"/>
      <c r="G240" s="120"/>
      <c r="H240" s="120"/>
      <c r="I240" s="111"/>
      <c r="J240" s="111"/>
      <c r="K240" s="111"/>
    </row>
    <row r="241" spans="2:11">
      <c r="B241" s="110"/>
      <c r="C241" s="111"/>
      <c r="D241" s="120"/>
      <c r="E241" s="120"/>
      <c r="F241" s="120"/>
      <c r="G241" s="120"/>
      <c r="H241" s="120"/>
      <c r="I241" s="111"/>
      <c r="J241" s="111"/>
      <c r="K241" s="111"/>
    </row>
    <row r="242" spans="2:11">
      <c r="B242" s="110"/>
      <c r="C242" s="111"/>
      <c r="D242" s="120"/>
      <c r="E242" s="120"/>
      <c r="F242" s="120"/>
      <c r="G242" s="120"/>
      <c r="H242" s="120"/>
      <c r="I242" s="111"/>
      <c r="J242" s="111"/>
      <c r="K242" s="111"/>
    </row>
    <row r="243" spans="2:11">
      <c r="B243" s="110"/>
      <c r="C243" s="111"/>
      <c r="D243" s="120"/>
      <c r="E243" s="120"/>
      <c r="F243" s="120"/>
      <c r="G243" s="120"/>
      <c r="H243" s="120"/>
      <c r="I243" s="111"/>
      <c r="J243" s="111"/>
      <c r="K243" s="111"/>
    </row>
    <row r="244" spans="2:11">
      <c r="B244" s="110"/>
      <c r="C244" s="111"/>
      <c r="D244" s="120"/>
      <c r="E244" s="120"/>
      <c r="F244" s="120"/>
      <c r="G244" s="120"/>
      <c r="H244" s="120"/>
      <c r="I244" s="111"/>
      <c r="J244" s="111"/>
      <c r="K244" s="111"/>
    </row>
    <row r="245" spans="2:11">
      <c r="B245" s="110"/>
      <c r="C245" s="111"/>
      <c r="D245" s="120"/>
      <c r="E245" s="120"/>
      <c r="F245" s="120"/>
      <c r="G245" s="120"/>
      <c r="H245" s="120"/>
      <c r="I245" s="111"/>
      <c r="J245" s="111"/>
      <c r="K245" s="111"/>
    </row>
    <row r="246" spans="2:11">
      <c r="B246" s="110"/>
      <c r="C246" s="111"/>
      <c r="D246" s="120"/>
      <c r="E246" s="120"/>
      <c r="F246" s="120"/>
      <c r="G246" s="120"/>
      <c r="H246" s="120"/>
      <c r="I246" s="111"/>
      <c r="J246" s="111"/>
      <c r="K246" s="111"/>
    </row>
    <row r="247" spans="2:11">
      <c r="B247" s="110"/>
      <c r="C247" s="111"/>
      <c r="D247" s="120"/>
      <c r="E247" s="120"/>
      <c r="F247" s="120"/>
      <c r="G247" s="120"/>
      <c r="H247" s="120"/>
      <c r="I247" s="111"/>
      <c r="J247" s="111"/>
      <c r="K247" s="111"/>
    </row>
    <row r="248" spans="2:11">
      <c r="B248" s="110"/>
      <c r="C248" s="111"/>
      <c r="D248" s="120"/>
      <c r="E248" s="120"/>
      <c r="F248" s="120"/>
      <c r="G248" s="120"/>
      <c r="H248" s="120"/>
      <c r="I248" s="111"/>
      <c r="J248" s="111"/>
      <c r="K248" s="111"/>
    </row>
    <row r="249" spans="2:11">
      <c r="B249" s="110"/>
      <c r="C249" s="111"/>
      <c r="D249" s="120"/>
      <c r="E249" s="120"/>
      <c r="F249" s="120"/>
      <c r="G249" s="120"/>
      <c r="H249" s="120"/>
      <c r="I249" s="111"/>
      <c r="J249" s="111"/>
      <c r="K249" s="111"/>
    </row>
    <row r="250" spans="2:11">
      <c r="B250" s="110"/>
      <c r="C250" s="111"/>
      <c r="D250" s="120"/>
      <c r="E250" s="120"/>
      <c r="F250" s="120"/>
      <c r="G250" s="120"/>
      <c r="H250" s="120"/>
      <c r="I250" s="111"/>
      <c r="J250" s="111"/>
      <c r="K250" s="111"/>
    </row>
    <row r="251" spans="2:11">
      <c r="B251" s="110"/>
      <c r="C251" s="111"/>
      <c r="D251" s="120"/>
      <c r="E251" s="120"/>
      <c r="F251" s="120"/>
      <c r="G251" s="120"/>
      <c r="H251" s="120"/>
      <c r="I251" s="111"/>
      <c r="J251" s="111"/>
      <c r="K251" s="111"/>
    </row>
    <row r="252" spans="2:11">
      <c r="B252" s="110"/>
      <c r="C252" s="111"/>
      <c r="D252" s="120"/>
      <c r="E252" s="120"/>
      <c r="F252" s="120"/>
      <c r="G252" s="120"/>
      <c r="H252" s="120"/>
      <c r="I252" s="111"/>
      <c r="J252" s="111"/>
      <c r="K252" s="111"/>
    </row>
    <row r="253" spans="2:11">
      <c r="B253" s="110"/>
      <c r="C253" s="111"/>
      <c r="D253" s="120"/>
      <c r="E253" s="120"/>
      <c r="F253" s="120"/>
      <c r="G253" s="120"/>
      <c r="H253" s="120"/>
      <c r="I253" s="111"/>
      <c r="J253" s="111"/>
      <c r="K253" s="111"/>
    </row>
    <row r="254" spans="2:11">
      <c r="B254" s="110"/>
      <c r="C254" s="111"/>
      <c r="D254" s="120"/>
      <c r="E254" s="120"/>
      <c r="F254" s="120"/>
      <c r="G254" s="120"/>
      <c r="H254" s="120"/>
      <c r="I254" s="111"/>
      <c r="J254" s="111"/>
      <c r="K254" s="111"/>
    </row>
    <row r="255" spans="2:11">
      <c r="B255" s="110"/>
      <c r="C255" s="111"/>
      <c r="D255" s="120"/>
      <c r="E255" s="120"/>
      <c r="F255" s="120"/>
      <c r="G255" s="120"/>
      <c r="H255" s="120"/>
      <c r="I255" s="111"/>
      <c r="J255" s="111"/>
      <c r="K255" s="111"/>
    </row>
    <row r="256" spans="2:11">
      <c r="B256" s="110"/>
      <c r="C256" s="111"/>
      <c r="D256" s="120"/>
      <c r="E256" s="120"/>
      <c r="F256" s="120"/>
      <c r="G256" s="120"/>
      <c r="H256" s="120"/>
      <c r="I256" s="111"/>
      <c r="J256" s="111"/>
      <c r="K256" s="111"/>
    </row>
    <row r="257" spans="2:11">
      <c r="B257" s="110"/>
      <c r="C257" s="111"/>
      <c r="D257" s="120"/>
      <c r="E257" s="120"/>
      <c r="F257" s="120"/>
      <c r="G257" s="120"/>
      <c r="H257" s="120"/>
      <c r="I257" s="111"/>
      <c r="J257" s="111"/>
      <c r="K257" s="111"/>
    </row>
    <row r="258" spans="2:11">
      <c r="B258" s="110"/>
      <c r="C258" s="111"/>
      <c r="D258" s="120"/>
      <c r="E258" s="120"/>
      <c r="F258" s="120"/>
      <c r="G258" s="120"/>
      <c r="H258" s="120"/>
      <c r="I258" s="111"/>
      <c r="J258" s="111"/>
      <c r="K258" s="111"/>
    </row>
    <row r="259" spans="2:11">
      <c r="B259" s="110"/>
      <c r="C259" s="111"/>
      <c r="D259" s="120"/>
      <c r="E259" s="120"/>
      <c r="F259" s="120"/>
      <c r="G259" s="120"/>
      <c r="H259" s="120"/>
      <c r="I259" s="111"/>
      <c r="J259" s="111"/>
      <c r="K259" s="111"/>
    </row>
    <row r="260" spans="2:11">
      <c r="B260" s="110"/>
      <c r="C260" s="111"/>
      <c r="D260" s="120"/>
      <c r="E260" s="120"/>
      <c r="F260" s="120"/>
      <c r="G260" s="120"/>
      <c r="H260" s="120"/>
      <c r="I260" s="111"/>
      <c r="J260" s="111"/>
      <c r="K260" s="111"/>
    </row>
    <row r="261" spans="2:11">
      <c r="B261" s="110"/>
      <c r="C261" s="111"/>
      <c r="D261" s="120"/>
      <c r="E261" s="120"/>
      <c r="F261" s="120"/>
      <c r="G261" s="120"/>
      <c r="H261" s="120"/>
      <c r="I261" s="111"/>
      <c r="J261" s="111"/>
      <c r="K261" s="111"/>
    </row>
    <row r="262" spans="2:11">
      <c r="B262" s="110"/>
      <c r="C262" s="111"/>
      <c r="D262" s="120"/>
      <c r="E262" s="120"/>
      <c r="F262" s="120"/>
      <c r="G262" s="120"/>
      <c r="H262" s="120"/>
      <c r="I262" s="111"/>
      <c r="J262" s="111"/>
      <c r="K262" s="111"/>
    </row>
    <row r="263" spans="2:11">
      <c r="B263" s="110"/>
      <c r="C263" s="111"/>
      <c r="D263" s="120"/>
      <c r="E263" s="120"/>
      <c r="F263" s="120"/>
      <c r="G263" s="120"/>
      <c r="H263" s="120"/>
      <c r="I263" s="111"/>
      <c r="J263" s="111"/>
      <c r="K263" s="111"/>
    </row>
    <row r="264" spans="2:11">
      <c r="B264" s="110"/>
      <c r="C264" s="111"/>
      <c r="D264" s="120"/>
      <c r="E264" s="120"/>
      <c r="F264" s="120"/>
      <c r="G264" s="120"/>
      <c r="H264" s="120"/>
      <c r="I264" s="111"/>
      <c r="J264" s="111"/>
      <c r="K264" s="111"/>
    </row>
    <row r="265" spans="2:11">
      <c r="B265" s="110"/>
      <c r="C265" s="111"/>
      <c r="D265" s="120"/>
      <c r="E265" s="120"/>
      <c r="F265" s="120"/>
      <c r="G265" s="120"/>
      <c r="H265" s="120"/>
      <c r="I265" s="111"/>
      <c r="J265" s="111"/>
      <c r="K265" s="111"/>
    </row>
    <row r="266" spans="2:11">
      <c r="B266" s="110"/>
      <c r="C266" s="111"/>
      <c r="D266" s="120"/>
      <c r="E266" s="120"/>
      <c r="F266" s="120"/>
      <c r="G266" s="120"/>
      <c r="H266" s="120"/>
      <c r="I266" s="111"/>
      <c r="J266" s="111"/>
      <c r="K266" s="111"/>
    </row>
    <row r="267" spans="2:11">
      <c r="B267" s="110"/>
      <c r="C267" s="111"/>
      <c r="D267" s="120"/>
      <c r="E267" s="120"/>
      <c r="F267" s="120"/>
      <c r="G267" s="120"/>
      <c r="H267" s="120"/>
      <c r="I267" s="111"/>
      <c r="J267" s="111"/>
      <c r="K267" s="111"/>
    </row>
    <row r="268" spans="2:11">
      <c r="B268" s="110"/>
      <c r="C268" s="111"/>
      <c r="D268" s="120"/>
      <c r="E268" s="120"/>
      <c r="F268" s="120"/>
      <c r="G268" s="120"/>
      <c r="H268" s="120"/>
      <c r="I268" s="111"/>
      <c r="J268" s="111"/>
      <c r="K268" s="111"/>
    </row>
    <row r="269" spans="2:11">
      <c r="B269" s="110"/>
      <c r="C269" s="111"/>
      <c r="D269" s="120"/>
      <c r="E269" s="120"/>
      <c r="F269" s="120"/>
      <c r="G269" s="120"/>
      <c r="H269" s="120"/>
      <c r="I269" s="111"/>
      <c r="J269" s="111"/>
      <c r="K269" s="111"/>
    </row>
    <row r="270" spans="2:11">
      <c r="B270" s="110"/>
      <c r="C270" s="111"/>
      <c r="D270" s="120"/>
      <c r="E270" s="120"/>
      <c r="F270" s="120"/>
      <c r="G270" s="120"/>
      <c r="H270" s="120"/>
      <c r="I270" s="111"/>
      <c r="J270" s="111"/>
      <c r="K270" s="111"/>
    </row>
    <row r="271" spans="2:11">
      <c r="B271" s="110"/>
      <c r="C271" s="111"/>
      <c r="D271" s="120"/>
      <c r="E271" s="120"/>
      <c r="F271" s="120"/>
      <c r="G271" s="120"/>
      <c r="H271" s="120"/>
      <c r="I271" s="111"/>
      <c r="J271" s="111"/>
      <c r="K271" s="111"/>
    </row>
    <row r="272" spans="2:11">
      <c r="B272" s="110"/>
      <c r="C272" s="111"/>
      <c r="D272" s="120"/>
      <c r="E272" s="120"/>
      <c r="F272" s="120"/>
      <c r="G272" s="120"/>
      <c r="H272" s="120"/>
      <c r="I272" s="111"/>
      <c r="J272" s="111"/>
      <c r="K272" s="111"/>
    </row>
    <row r="273" spans="2:11">
      <c r="B273" s="110"/>
      <c r="C273" s="111"/>
      <c r="D273" s="120"/>
      <c r="E273" s="120"/>
      <c r="F273" s="120"/>
      <c r="G273" s="120"/>
      <c r="H273" s="120"/>
      <c r="I273" s="111"/>
      <c r="J273" s="111"/>
      <c r="K273" s="111"/>
    </row>
    <row r="274" spans="2:11">
      <c r="B274" s="110"/>
      <c r="C274" s="111"/>
      <c r="D274" s="120"/>
      <c r="E274" s="120"/>
      <c r="F274" s="120"/>
      <c r="G274" s="120"/>
      <c r="H274" s="120"/>
      <c r="I274" s="111"/>
      <c r="J274" s="111"/>
      <c r="K274" s="111"/>
    </row>
    <row r="275" spans="2:11">
      <c r="B275" s="110"/>
      <c r="C275" s="111"/>
      <c r="D275" s="120"/>
      <c r="E275" s="120"/>
      <c r="F275" s="120"/>
      <c r="G275" s="120"/>
      <c r="H275" s="120"/>
      <c r="I275" s="111"/>
      <c r="J275" s="111"/>
      <c r="K275" s="111"/>
    </row>
    <row r="276" spans="2:11">
      <c r="B276" s="110"/>
      <c r="C276" s="111"/>
      <c r="D276" s="120"/>
      <c r="E276" s="120"/>
      <c r="F276" s="120"/>
      <c r="G276" s="120"/>
      <c r="H276" s="120"/>
      <c r="I276" s="111"/>
      <c r="J276" s="111"/>
      <c r="K276" s="111"/>
    </row>
    <row r="277" spans="2:11">
      <c r="B277" s="110"/>
      <c r="C277" s="111"/>
      <c r="D277" s="120"/>
      <c r="E277" s="120"/>
      <c r="F277" s="120"/>
      <c r="G277" s="120"/>
      <c r="H277" s="120"/>
      <c r="I277" s="111"/>
      <c r="J277" s="111"/>
      <c r="K277" s="111"/>
    </row>
    <row r="278" spans="2:11">
      <c r="B278" s="110"/>
      <c r="C278" s="111"/>
      <c r="D278" s="120"/>
      <c r="E278" s="120"/>
      <c r="F278" s="120"/>
      <c r="G278" s="120"/>
      <c r="H278" s="120"/>
      <c r="I278" s="111"/>
      <c r="J278" s="111"/>
      <c r="K278" s="111"/>
    </row>
    <row r="279" spans="2:11">
      <c r="B279" s="110"/>
      <c r="C279" s="111"/>
      <c r="D279" s="120"/>
      <c r="E279" s="120"/>
      <c r="F279" s="120"/>
      <c r="G279" s="120"/>
      <c r="H279" s="120"/>
      <c r="I279" s="111"/>
      <c r="J279" s="111"/>
      <c r="K279" s="111"/>
    </row>
    <row r="280" spans="2:11">
      <c r="B280" s="110"/>
      <c r="C280" s="111"/>
      <c r="D280" s="120"/>
      <c r="E280" s="120"/>
      <c r="F280" s="120"/>
      <c r="G280" s="120"/>
      <c r="H280" s="120"/>
      <c r="I280" s="111"/>
      <c r="J280" s="111"/>
      <c r="K280" s="111"/>
    </row>
    <row r="281" spans="2:11">
      <c r="B281" s="110"/>
      <c r="C281" s="111"/>
      <c r="D281" s="120"/>
      <c r="E281" s="120"/>
      <c r="F281" s="120"/>
      <c r="G281" s="120"/>
      <c r="H281" s="120"/>
      <c r="I281" s="111"/>
      <c r="J281" s="111"/>
      <c r="K281" s="111"/>
    </row>
    <row r="282" spans="2:11">
      <c r="B282" s="110"/>
      <c r="C282" s="111"/>
      <c r="D282" s="120"/>
      <c r="E282" s="120"/>
      <c r="F282" s="120"/>
      <c r="G282" s="120"/>
      <c r="H282" s="120"/>
      <c r="I282" s="111"/>
      <c r="J282" s="111"/>
      <c r="K282" s="111"/>
    </row>
    <row r="283" spans="2:11">
      <c r="B283" s="110"/>
      <c r="C283" s="111"/>
      <c r="D283" s="120"/>
      <c r="E283" s="120"/>
      <c r="F283" s="120"/>
      <c r="G283" s="120"/>
      <c r="H283" s="120"/>
      <c r="I283" s="111"/>
      <c r="J283" s="111"/>
      <c r="K283" s="111"/>
    </row>
    <row r="284" spans="2:11">
      <c r="B284" s="110"/>
      <c r="C284" s="111"/>
      <c r="D284" s="120"/>
      <c r="E284" s="120"/>
      <c r="F284" s="120"/>
      <c r="G284" s="120"/>
      <c r="H284" s="120"/>
      <c r="I284" s="111"/>
      <c r="J284" s="111"/>
      <c r="K284" s="111"/>
    </row>
    <row r="285" spans="2:11">
      <c r="B285" s="110"/>
      <c r="C285" s="111"/>
      <c r="D285" s="120"/>
      <c r="E285" s="120"/>
      <c r="F285" s="120"/>
      <c r="G285" s="120"/>
      <c r="H285" s="120"/>
      <c r="I285" s="111"/>
      <c r="J285" s="111"/>
      <c r="K285" s="111"/>
    </row>
    <row r="286" spans="2:11">
      <c r="B286" s="110"/>
      <c r="C286" s="111"/>
      <c r="D286" s="120"/>
      <c r="E286" s="120"/>
      <c r="F286" s="120"/>
      <c r="G286" s="120"/>
      <c r="H286" s="120"/>
      <c r="I286" s="111"/>
      <c r="J286" s="111"/>
      <c r="K286" s="111"/>
    </row>
    <row r="287" spans="2:11">
      <c r="B287" s="110"/>
      <c r="C287" s="111"/>
      <c r="D287" s="120"/>
      <c r="E287" s="120"/>
      <c r="F287" s="120"/>
      <c r="G287" s="120"/>
      <c r="H287" s="120"/>
      <c r="I287" s="111"/>
      <c r="J287" s="111"/>
      <c r="K287" s="111"/>
    </row>
    <row r="288" spans="2:11">
      <c r="B288" s="110"/>
      <c r="C288" s="111"/>
      <c r="D288" s="120"/>
      <c r="E288" s="120"/>
      <c r="F288" s="120"/>
      <c r="G288" s="120"/>
      <c r="H288" s="120"/>
      <c r="I288" s="111"/>
      <c r="J288" s="111"/>
      <c r="K288" s="111"/>
    </row>
    <row r="289" spans="2:11">
      <c r="B289" s="110"/>
      <c r="C289" s="111"/>
      <c r="D289" s="120"/>
      <c r="E289" s="120"/>
      <c r="F289" s="120"/>
      <c r="G289" s="120"/>
      <c r="H289" s="120"/>
      <c r="I289" s="111"/>
      <c r="J289" s="111"/>
      <c r="K289" s="111"/>
    </row>
    <row r="290" spans="2:11">
      <c r="B290" s="110"/>
      <c r="C290" s="111"/>
      <c r="D290" s="120"/>
      <c r="E290" s="120"/>
      <c r="F290" s="120"/>
      <c r="G290" s="120"/>
      <c r="H290" s="120"/>
      <c r="I290" s="111"/>
      <c r="J290" s="111"/>
      <c r="K290" s="111"/>
    </row>
    <row r="291" spans="2:11">
      <c r="B291" s="110"/>
      <c r="C291" s="111"/>
      <c r="D291" s="120"/>
      <c r="E291" s="120"/>
      <c r="F291" s="120"/>
      <c r="G291" s="120"/>
      <c r="H291" s="120"/>
      <c r="I291" s="111"/>
      <c r="J291" s="111"/>
      <c r="K291" s="111"/>
    </row>
    <row r="292" spans="2:11">
      <c r="B292" s="110"/>
      <c r="C292" s="111"/>
      <c r="D292" s="120"/>
      <c r="E292" s="120"/>
      <c r="F292" s="120"/>
      <c r="G292" s="120"/>
      <c r="H292" s="120"/>
      <c r="I292" s="111"/>
      <c r="J292" s="111"/>
      <c r="K292" s="111"/>
    </row>
    <row r="293" spans="2:11">
      <c r="B293" s="110"/>
      <c r="C293" s="111"/>
      <c r="D293" s="120"/>
      <c r="E293" s="120"/>
      <c r="F293" s="120"/>
      <c r="G293" s="120"/>
      <c r="H293" s="120"/>
      <c r="I293" s="111"/>
      <c r="J293" s="111"/>
      <c r="K293" s="111"/>
    </row>
    <row r="294" spans="2:11">
      <c r="B294" s="110"/>
      <c r="C294" s="111"/>
      <c r="D294" s="120"/>
      <c r="E294" s="120"/>
      <c r="F294" s="120"/>
      <c r="G294" s="120"/>
      <c r="H294" s="120"/>
      <c r="I294" s="111"/>
      <c r="J294" s="111"/>
      <c r="K294" s="111"/>
    </row>
    <row r="295" spans="2:11">
      <c r="B295" s="110"/>
      <c r="C295" s="111"/>
      <c r="D295" s="120"/>
      <c r="E295" s="120"/>
      <c r="F295" s="120"/>
      <c r="G295" s="120"/>
      <c r="H295" s="120"/>
      <c r="I295" s="111"/>
      <c r="J295" s="111"/>
      <c r="K295" s="111"/>
    </row>
    <row r="296" spans="2:11">
      <c r="B296" s="110"/>
      <c r="C296" s="111"/>
      <c r="D296" s="120"/>
      <c r="E296" s="120"/>
      <c r="F296" s="120"/>
      <c r="G296" s="120"/>
      <c r="H296" s="120"/>
      <c r="I296" s="111"/>
      <c r="J296" s="111"/>
      <c r="K296" s="111"/>
    </row>
    <row r="297" spans="2:11">
      <c r="B297" s="110"/>
      <c r="C297" s="111"/>
      <c r="D297" s="120"/>
      <c r="E297" s="120"/>
      <c r="F297" s="120"/>
      <c r="G297" s="120"/>
      <c r="H297" s="120"/>
      <c r="I297" s="111"/>
      <c r="J297" s="111"/>
      <c r="K297" s="111"/>
    </row>
    <row r="298" spans="2:11">
      <c r="B298" s="110"/>
      <c r="C298" s="111"/>
      <c r="D298" s="120"/>
      <c r="E298" s="120"/>
      <c r="F298" s="120"/>
      <c r="G298" s="120"/>
      <c r="H298" s="120"/>
      <c r="I298" s="111"/>
      <c r="J298" s="111"/>
      <c r="K298" s="111"/>
    </row>
    <row r="299" spans="2:11">
      <c r="B299" s="110"/>
      <c r="C299" s="111"/>
      <c r="D299" s="120"/>
      <c r="E299" s="120"/>
      <c r="F299" s="120"/>
      <c r="G299" s="120"/>
      <c r="H299" s="120"/>
      <c r="I299" s="111"/>
      <c r="J299" s="111"/>
      <c r="K299" s="111"/>
    </row>
    <row r="300" spans="2:11">
      <c r="B300" s="110"/>
      <c r="C300" s="111"/>
      <c r="D300" s="120"/>
      <c r="E300" s="120"/>
      <c r="F300" s="120"/>
      <c r="G300" s="120"/>
      <c r="H300" s="120"/>
      <c r="I300" s="111"/>
      <c r="J300" s="111"/>
      <c r="K300" s="111"/>
    </row>
    <row r="301" spans="2:11">
      <c r="B301" s="110"/>
      <c r="C301" s="111"/>
      <c r="D301" s="120"/>
      <c r="E301" s="120"/>
      <c r="F301" s="120"/>
      <c r="G301" s="120"/>
      <c r="H301" s="120"/>
      <c r="I301" s="111"/>
      <c r="J301" s="111"/>
      <c r="K301" s="111"/>
    </row>
    <row r="302" spans="2:11">
      <c r="B302" s="110"/>
      <c r="C302" s="111"/>
      <c r="D302" s="120"/>
      <c r="E302" s="120"/>
      <c r="F302" s="120"/>
      <c r="G302" s="120"/>
      <c r="H302" s="120"/>
      <c r="I302" s="111"/>
      <c r="J302" s="111"/>
      <c r="K302" s="111"/>
    </row>
    <row r="303" spans="2:11">
      <c r="B303" s="110"/>
      <c r="C303" s="111"/>
      <c r="D303" s="120"/>
      <c r="E303" s="120"/>
      <c r="F303" s="120"/>
      <c r="G303" s="120"/>
      <c r="H303" s="120"/>
      <c r="I303" s="111"/>
      <c r="J303" s="111"/>
      <c r="K303" s="111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A1:B1048576 C5:C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6"/>
  <sheetViews>
    <sheetView rightToLeft="1" workbookViewId="0">
      <selection activeCell="A48" sqref="A48:XFD48"/>
    </sheetView>
  </sheetViews>
  <sheetFormatPr defaultColWidth="9.140625" defaultRowHeight="18"/>
  <cols>
    <col min="1" max="1" width="6.28515625" style="1" customWidth="1"/>
    <col min="2" max="2" width="53.140625" style="2" bestFit="1" customWidth="1"/>
    <col min="3" max="3" width="49.28515625" style="1" bestFit="1" customWidth="1"/>
    <col min="4" max="4" width="11.85546875" style="1" customWidth="1"/>
    <col min="5" max="16384" width="9.140625" style="1"/>
  </cols>
  <sheetData>
    <row r="1" spans="2:6">
      <c r="B1" s="46" t="s">
        <v>134</v>
      </c>
      <c r="C1" s="67" t="s" vm="1">
        <v>206</v>
      </c>
    </row>
    <row r="2" spans="2:6">
      <c r="B2" s="46" t="s">
        <v>133</v>
      </c>
      <c r="C2" s="67" t="s">
        <v>207</v>
      </c>
    </row>
    <row r="3" spans="2:6">
      <c r="B3" s="46" t="s">
        <v>135</v>
      </c>
      <c r="C3" s="67" t="s">
        <v>208</v>
      </c>
    </row>
    <row r="4" spans="2:6">
      <c r="B4" s="46" t="s">
        <v>136</v>
      </c>
      <c r="C4" s="67">
        <v>2144</v>
      </c>
    </row>
    <row r="6" spans="2:6" ht="26.25" customHeight="1">
      <c r="B6" s="140" t="s">
        <v>165</v>
      </c>
      <c r="C6" s="141"/>
      <c r="D6" s="142"/>
    </row>
    <row r="7" spans="2:6" s="3" customFormat="1" ht="31.5">
      <c r="B7" s="47" t="s">
        <v>108</v>
      </c>
      <c r="C7" s="52" t="s">
        <v>100</v>
      </c>
      <c r="D7" s="53" t="s">
        <v>99</v>
      </c>
    </row>
    <row r="8" spans="2:6" s="3" customFormat="1">
      <c r="B8" s="14"/>
      <c r="C8" s="31" t="s">
        <v>187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34" t="s">
        <v>1582</v>
      </c>
      <c r="C10" s="135">
        <v>3729.2738814000586</v>
      </c>
      <c r="D10" s="134"/>
    </row>
    <row r="11" spans="2:6">
      <c r="B11" s="132" t="s">
        <v>1587</v>
      </c>
      <c r="C11" s="135">
        <v>2839.0140822382959</v>
      </c>
      <c r="D11" s="133"/>
    </row>
    <row r="12" spans="2:6">
      <c r="B12" s="130" t="s">
        <v>1677</v>
      </c>
      <c r="C12" s="136">
        <v>244.70929183868776</v>
      </c>
      <c r="D12" s="131">
        <v>46698</v>
      </c>
      <c r="E12" s="3"/>
      <c r="F12" s="3"/>
    </row>
    <row r="13" spans="2:6">
      <c r="B13" s="130" t="s">
        <v>1678</v>
      </c>
      <c r="C13" s="136">
        <v>21.531939688124911</v>
      </c>
      <c r="D13" s="131">
        <v>45199</v>
      </c>
      <c r="E13" s="3"/>
      <c r="F13" s="3"/>
    </row>
    <row r="14" spans="2:6">
      <c r="B14" s="130" t="s">
        <v>1679</v>
      </c>
      <c r="C14" s="136">
        <v>616.94061779702679</v>
      </c>
      <c r="D14" s="131">
        <v>46871</v>
      </c>
    </row>
    <row r="15" spans="2:6">
      <c r="B15" s="130" t="s">
        <v>1680</v>
      </c>
      <c r="C15" s="136">
        <v>19.960503904150261</v>
      </c>
      <c r="D15" s="131">
        <v>48482</v>
      </c>
      <c r="E15" s="3"/>
      <c r="F15" s="3"/>
    </row>
    <row r="16" spans="2:6">
      <c r="B16" s="130" t="s">
        <v>1681</v>
      </c>
      <c r="C16" s="136">
        <v>73.026807353176295</v>
      </c>
      <c r="D16" s="131">
        <v>45169</v>
      </c>
      <c r="E16" s="3"/>
      <c r="F16" s="3"/>
    </row>
    <row r="17" spans="2:4">
      <c r="B17" s="130" t="s">
        <v>1682</v>
      </c>
      <c r="C17" s="136">
        <v>99.970044799763343</v>
      </c>
      <c r="D17" s="131">
        <v>46253</v>
      </c>
    </row>
    <row r="18" spans="2:4">
      <c r="B18" s="130" t="s">
        <v>1683</v>
      </c>
      <c r="C18" s="136">
        <v>510.1785463659898</v>
      </c>
      <c r="D18" s="131">
        <v>46022</v>
      </c>
    </row>
    <row r="19" spans="2:4">
      <c r="B19" s="130" t="s">
        <v>1684</v>
      </c>
      <c r="C19" s="136">
        <v>7.4349018027989988</v>
      </c>
      <c r="D19" s="131">
        <v>48844</v>
      </c>
    </row>
    <row r="20" spans="2:4">
      <c r="B20" s="130" t="s">
        <v>1685</v>
      </c>
      <c r="C20" s="136">
        <v>14.18035328202531</v>
      </c>
      <c r="D20" s="131">
        <v>45340</v>
      </c>
    </row>
    <row r="21" spans="2:4">
      <c r="B21" s="130" t="s">
        <v>1686</v>
      </c>
      <c r="C21" s="136">
        <v>261.51277500000003</v>
      </c>
      <c r="D21" s="131">
        <v>45838</v>
      </c>
    </row>
    <row r="22" spans="2:4">
      <c r="B22" s="130" t="s">
        <v>1687</v>
      </c>
      <c r="C22" s="136">
        <v>863.63478356874202</v>
      </c>
      <c r="D22" s="131">
        <v>45935</v>
      </c>
    </row>
    <row r="23" spans="2:4">
      <c r="B23" s="130" t="s">
        <v>1688</v>
      </c>
      <c r="C23" s="136">
        <v>30.043041837810058</v>
      </c>
      <c r="D23" s="131">
        <v>52047</v>
      </c>
    </row>
    <row r="24" spans="2:4">
      <c r="B24" s="130" t="s">
        <v>1689</v>
      </c>
      <c r="C24" s="136">
        <v>75.890474999999995</v>
      </c>
      <c r="D24" s="131">
        <v>45363</v>
      </c>
    </row>
    <row r="25" spans="2:4">
      <c r="B25" s="132" t="s">
        <v>1588</v>
      </c>
      <c r="C25" s="135">
        <v>890.25979916176254</v>
      </c>
      <c r="D25" s="133"/>
    </row>
    <row r="26" spans="2:4">
      <c r="B26" s="130" t="s">
        <v>1184</v>
      </c>
      <c r="C26" s="136">
        <v>5.5798466152754207</v>
      </c>
      <c r="D26" s="131">
        <v>47467</v>
      </c>
    </row>
    <row r="27" spans="2:4">
      <c r="B27" s="130" t="s">
        <v>1185</v>
      </c>
      <c r="C27" s="136">
        <v>13.775710655423641</v>
      </c>
      <c r="D27" s="131">
        <v>46753</v>
      </c>
    </row>
    <row r="28" spans="2:4">
      <c r="B28" s="130" t="s">
        <v>1690</v>
      </c>
      <c r="C28" s="136">
        <v>46.798756536247325</v>
      </c>
      <c r="D28" s="131">
        <v>45515</v>
      </c>
    </row>
    <row r="29" spans="2:4">
      <c r="B29" s="130" t="s">
        <v>1186</v>
      </c>
      <c r="C29" s="136">
        <v>63.902906607693524</v>
      </c>
      <c r="D29" s="131">
        <v>47665</v>
      </c>
    </row>
    <row r="30" spans="2:4">
      <c r="B30" s="130" t="s">
        <v>1691</v>
      </c>
      <c r="C30" s="136">
        <v>75.402590000000004</v>
      </c>
      <c r="D30" s="131">
        <v>45615</v>
      </c>
    </row>
    <row r="31" spans="2:4">
      <c r="B31" s="130" t="s">
        <v>1692</v>
      </c>
      <c r="C31" s="136">
        <v>110.25775058385966</v>
      </c>
      <c r="D31" s="131">
        <v>46418</v>
      </c>
    </row>
    <row r="32" spans="2:4">
      <c r="B32" s="130" t="s">
        <v>1693</v>
      </c>
      <c r="C32" s="136">
        <v>0.87256083873536006</v>
      </c>
      <c r="D32" s="131">
        <v>45126</v>
      </c>
    </row>
    <row r="33" spans="2:4">
      <c r="B33" s="130" t="s">
        <v>1589</v>
      </c>
      <c r="C33" s="136">
        <v>181.78095401925901</v>
      </c>
      <c r="D33" s="131">
        <v>47665</v>
      </c>
    </row>
    <row r="34" spans="2:4">
      <c r="B34" s="130" t="s">
        <v>1590</v>
      </c>
      <c r="C34" s="136">
        <v>18.353800098993435</v>
      </c>
      <c r="D34" s="131">
        <v>45485</v>
      </c>
    </row>
    <row r="35" spans="2:4">
      <c r="B35" s="130" t="s">
        <v>1591</v>
      </c>
      <c r="C35" s="136">
        <v>45.609271971127349</v>
      </c>
      <c r="D35" s="131">
        <v>46417</v>
      </c>
    </row>
    <row r="36" spans="2:4">
      <c r="B36" s="130" t="s">
        <v>1592</v>
      </c>
      <c r="C36" s="136">
        <v>47.94850125250246</v>
      </c>
      <c r="D36" s="131">
        <v>47832</v>
      </c>
    </row>
    <row r="37" spans="2:4">
      <c r="B37" s="130" t="s">
        <v>1593</v>
      </c>
      <c r="C37" s="136">
        <v>50.428668779358823</v>
      </c>
      <c r="D37" s="131">
        <v>48121</v>
      </c>
    </row>
    <row r="38" spans="2:4">
      <c r="B38" s="130" t="s">
        <v>1594</v>
      </c>
      <c r="C38" s="136">
        <v>13.382993654918627</v>
      </c>
      <c r="D38" s="131">
        <v>48121</v>
      </c>
    </row>
    <row r="39" spans="2:4">
      <c r="B39" s="130" t="s">
        <v>1694</v>
      </c>
      <c r="C39" s="136">
        <v>2.7167125270671506</v>
      </c>
      <c r="D39" s="131">
        <v>45371</v>
      </c>
    </row>
    <row r="40" spans="2:4">
      <c r="B40" s="130" t="s">
        <v>1190</v>
      </c>
      <c r="C40" s="136">
        <v>70.852730364376001</v>
      </c>
      <c r="D40" s="131">
        <v>47937</v>
      </c>
    </row>
    <row r="41" spans="2:4">
      <c r="B41" s="130" t="s">
        <v>1695</v>
      </c>
      <c r="C41" s="136">
        <v>40.814345814769403</v>
      </c>
      <c r="D41" s="131">
        <v>45187</v>
      </c>
    </row>
    <row r="42" spans="2:4">
      <c r="B42" s="130" t="s">
        <v>1696</v>
      </c>
      <c r="C42" s="136">
        <v>55.681418593381785</v>
      </c>
      <c r="D42" s="131">
        <v>45602</v>
      </c>
    </row>
    <row r="43" spans="2:4">
      <c r="B43" s="130" t="s">
        <v>1595</v>
      </c>
      <c r="C43" s="136">
        <v>7.6057712933804087</v>
      </c>
      <c r="D43" s="131">
        <v>46722</v>
      </c>
    </row>
    <row r="44" spans="2:4">
      <c r="B44" s="130" t="s">
        <v>1596</v>
      </c>
      <c r="C44" s="136">
        <v>10.915612608372255</v>
      </c>
      <c r="D44" s="131">
        <v>46794</v>
      </c>
    </row>
    <row r="45" spans="2:4">
      <c r="B45" s="130" t="s">
        <v>1193</v>
      </c>
      <c r="C45" s="136">
        <v>7.7205422119396525</v>
      </c>
      <c r="D45" s="131">
        <v>47467</v>
      </c>
    </row>
    <row r="46" spans="2:4">
      <c r="B46" s="130" t="s">
        <v>1697</v>
      </c>
      <c r="C46" s="136">
        <v>13.509595492460351</v>
      </c>
      <c r="D46" s="131">
        <v>46014</v>
      </c>
    </row>
    <row r="47" spans="2:4">
      <c r="B47" s="130" t="s">
        <v>1698</v>
      </c>
      <c r="C47" s="136">
        <v>6.3487586426210108</v>
      </c>
      <c r="D47" s="131">
        <v>45830</v>
      </c>
    </row>
    <row r="48" spans="2:4">
      <c r="B48" s="88"/>
      <c r="C48" s="88"/>
      <c r="D48" s="88"/>
    </row>
    <row r="49" spans="2:4">
      <c r="B49" s="88"/>
      <c r="C49" s="88"/>
      <c r="D49" s="88"/>
    </row>
    <row r="50" spans="2:4">
      <c r="B50" s="88"/>
      <c r="C50" s="88"/>
      <c r="D50" s="88"/>
    </row>
    <row r="51" spans="2:4">
      <c r="B51" s="88"/>
      <c r="C51" s="88"/>
      <c r="D51" s="88"/>
    </row>
    <row r="52" spans="2:4">
      <c r="B52" s="88"/>
      <c r="C52" s="88"/>
      <c r="D52" s="88"/>
    </row>
    <row r="53" spans="2:4">
      <c r="B53" s="88"/>
      <c r="C53" s="88"/>
      <c r="D53" s="88"/>
    </row>
    <row r="54" spans="2:4">
      <c r="B54" s="88"/>
      <c r="C54" s="88"/>
      <c r="D54" s="88"/>
    </row>
    <row r="55" spans="2:4">
      <c r="B55" s="88"/>
      <c r="C55" s="88"/>
      <c r="D55" s="88"/>
    </row>
    <row r="56" spans="2:4">
      <c r="B56" s="88"/>
      <c r="C56" s="88"/>
      <c r="D56" s="88"/>
    </row>
    <row r="57" spans="2:4">
      <c r="B57" s="88"/>
      <c r="C57" s="88"/>
      <c r="D57" s="88"/>
    </row>
    <row r="58" spans="2:4">
      <c r="B58" s="88"/>
      <c r="C58" s="88"/>
      <c r="D58" s="88"/>
    </row>
    <row r="59" spans="2:4">
      <c r="B59" s="88"/>
      <c r="C59" s="88"/>
      <c r="D59" s="88"/>
    </row>
    <row r="60" spans="2:4">
      <c r="B60" s="88"/>
      <c r="C60" s="88"/>
      <c r="D60" s="88"/>
    </row>
    <row r="61" spans="2:4">
      <c r="B61" s="88"/>
      <c r="C61" s="88"/>
      <c r="D61" s="88"/>
    </row>
    <row r="62" spans="2:4">
      <c r="B62" s="88"/>
      <c r="C62" s="88"/>
      <c r="D62" s="88"/>
    </row>
    <row r="63" spans="2:4">
      <c r="B63" s="88"/>
      <c r="C63" s="88"/>
      <c r="D63" s="88"/>
    </row>
    <row r="64" spans="2:4">
      <c r="B64" s="88"/>
      <c r="C64" s="88"/>
      <c r="D64" s="88"/>
    </row>
    <row r="65" spans="2:4">
      <c r="B65" s="88"/>
      <c r="C65" s="88"/>
      <c r="D65" s="88"/>
    </row>
    <row r="66" spans="2:4">
      <c r="B66" s="88"/>
      <c r="C66" s="88"/>
      <c r="D66" s="88"/>
    </row>
    <row r="67" spans="2:4">
      <c r="B67" s="88"/>
      <c r="C67" s="88"/>
      <c r="D67" s="88"/>
    </row>
    <row r="68" spans="2:4">
      <c r="B68" s="88"/>
      <c r="C68" s="88"/>
      <c r="D68" s="88"/>
    </row>
    <row r="69" spans="2:4">
      <c r="B69" s="88"/>
      <c r="C69" s="88"/>
      <c r="D69" s="88"/>
    </row>
    <row r="70" spans="2:4">
      <c r="B70" s="88"/>
      <c r="C70" s="88"/>
      <c r="D70" s="88"/>
    </row>
    <row r="71" spans="2:4">
      <c r="B71" s="88"/>
      <c r="C71" s="88"/>
      <c r="D71" s="88"/>
    </row>
    <row r="72" spans="2:4">
      <c r="B72" s="88"/>
      <c r="C72" s="88"/>
      <c r="D72" s="88"/>
    </row>
    <row r="73" spans="2:4">
      <c r="B73" s="88"/>
      <c r="C73" s="88"/>
      <c r="D73" s="88"/>
    </row>
    <row r="74" spans="2:4">
      <c r="B74" s="88"/>
      <c r="C74" s="88"/>
      <c r="D74" s="88"/>
    </row>
    <row r="75" spans="2:4">
      <c r="B75" s="88"/>
      <c r="C75" s="88"/>
      <c r="D75" s="88"/>
    </row>
    <row r="76" spans="2:4">
      <c r="B76" s="88"/>
      <c r="C76" s="88"/>
      <c r="D76" s="88"/>
    </row>
    <row r="77" spans="2:4">
      <c r="B77" s="88"/>
      <c r="C77" s="88"/>
      <c r="D77" s="88"/>
    </row>
    <row r="78" spans="2:4">
      <c r="B78" s="88"/>
      <c r="C78" s="88"/>
      <c r="D78" s="88"/>
    </row>
    <row r="79" spans="2:4">
      <c r="B79" s="88"/>
      <c r="C79" s="88"/>
      <c r="D79" s="88"/>
    </row>
    <row r="80" spans="2:4">
      <c r="B80" s="88"/>
      <c r="C80" s="88"/>
      <c r="D80" s="88"/>
    </row>
    <row r="81" spans="2:4">
      <c r="B81" s="88"/>
      <c r="C81" s="88"/>
      <c r="D81" s="88"/>
    </row>
    <row r="82" spans="2:4">
      <c r="B82" s="88"/>
      <c r="C82" s="88"/>
      <c r="D82" s="88"/>
    </row>
    <row r="83" spans="2:4">
      <c r="B83" s="88"/>
      <c r="C83" s="88"/>
      <c r="D83" s="88"/>
    </row>
    <row r="84" spans="2:4">
      <c r="B84" s="88"/>
      <c r="C84" s="88"/>
      <c r="D84" s="88"/>
    </row>
    <row r="85" spans="2:4">
      <c r="B85" s="88"/>
      <c r="C85" s="88"/>
      <c r="D85" s="88"/>
    </row>
    <row r="86" spans="2:4">
      <c r="B86" s="88"/>
      <c r="C86" s="88"/>
      <c r="D86" s="88"/>
    </row>
    <row r="87" spans="2:4">
      <c r="B87" s="88"/>
      <c r="C87" s="88"/>
      <c r="D87" s="88"/>
    </row>
    <row r="88" spans="2:4">
      <c r="B88" s="88"/>
      <c r="C88" s="88"/>
      <c r="D88" s="88"/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110"/>
      <c r="C109" s="111"/>
      <c r="D109" s="111"/>
    </row>
    <row r="110" spans="2:4">
      <c r="B110" s="110"/>
      <c r="C110" s="111"/>
      <c r="D110" s="111"/>
    </row>
    <row r="111" spans="2:4">
      <c r="B111" s="110"/>
      <c r="C111" s="111"/>
      <c r="D111" s="111"/>
    </row>
    <row r="112" spans="2:4">
      <c r="B112" s="110"/>
      <c r="C112" s="111"/>
      <c r="D112" s="111"/>
    </row>
    <row r="113" spans="2:4">
      <c r="B113" s="110"/>
      <c r="C113" s="111"/>
      <c r="D113" s="111"/>
    </row>
    <row r="114" spans="2:4">
      <c r="B114" s="110"/>
      <c r="C114" s="111"/>
      <c r="D114" s="111"/>
    </row>
    <row r="115" spans="2:4">
      <c r="B115" s="110"/>
      <c r="C115" s="111"/>
      <c r="D115" s="111"/>
    </row>
    <row r="116" spans="2:4">
      <c r="B116" s="110"/>
      <c r="C116" s="111"/>
      <c r="D116" s="111"/>
    </row>
    <row r="117" spans="2:4">
      <c r="B117" s="110"/>
      <c r="C117" s="111"/>
      <c r="D117" s="111"/>
    </row>
    <row r="118" spans="2:4">
      <c r="B118" s="110"/>
      <c r="C118" s="111"/>
      <c r="D118" s="111"/>
    </row>
    <row r="119" spans="2:4">
      <c r="B119" s="110"/>
      <c r="C119" s="111"/>
      <c r="D119" s="111"/>
    </row>
    <row r="120" spans="2:4">
      <c r="B120" s="110"/>
      <c r="C120" s="111"/>
      <c r="D120" s="111"/>
    </row>
    <row r="121" spans="2:4">
      <c r="B121" s="110"/>
      <c r="C121" s="111"/>
      <c r="D121" s="111"/>
    </row>
    <row r="122" spans="2:4">
      <c r="B122" s="110"/>
      <c r="C122" s="111"/>
      <c r="D122" s="111"/>
    </row>
    <row r="123" spans="2:4">
      <c r="B123" s="110"/>
      <c r="C123" s="111"/>
      <c r="D123" s="111"/>
    </row>
    <row r="124" spans="2:4">
      <c r="B124" s="110"/>
      <c r="C124" s="111"/>
      <c r="D124" s="111"/>
    </row>
    <row r="125" spans="2:4">
      <c r="B125" s="110"/>
      <c r="C125" s="111"/>
      <c r="D125" s="111"/>
    </row>
    <row r="126" spans="2:4">
      <c r="B126" s="110"/>
      <c r="C126" s="111"/>
      <c r="D126" s="111"/>
    </row>
    <row r="127" spans="2:4">
      <c r="B127" s="110"/>
      <c r="C127" s="111"/>
      <c r="D127" s="111"/>
    </row>
    <row r="128" spans="2:4">
      <c r="B128" s="110"/>
      <c r="C128" s="111"/>
      <c r="D128" s="111"/>
    </row>
    <row r="129" spans="2:4">
      <c r="B129" s="110"/>
      <c r="C129" s="111"/>
      <c r="D129" s="111"/>
    </row>
    <row r="130" spans="2:4">
      <c r="B130" s="110"/>
      <c r="C130" s="111"/>
      <c r="D130" s="111"/>
    </row>
    <row r="131" spans="2:4">
      <c r="B131" s="110"/>
      <c r="C131" s="111"/>
      <c r="D131" s="111"/>
    </row>
    <row r="132" spans="2:4">
      <c r="B132" s="110"/>
      <c r="C132" s="111"/>
      <c r="D132" s="111"/>
    </row>
    <row r="133" spans="2:4">
      <c r="B133" s="110"/>
      <c r="C133" s="111"/>
      <c r="D133" s="111"/>
    </row>
    <row r="134" spans="2:4">
      <c r="B134" s="110"/>
      <c r="C134" s="111"/>
      <c r="D134" s="111"/>
    </row>
    <row r="135" spans="2:4">
      <c r="B135" s="110"/>
      <c r="C135" s="111"/>
      <c r="D135" s="111"/>
    </row>
    <row r="136" spans="2:4">
      <c r="B136" s="110"/>
      <c r="C136" s="111"/>
      <c r="D136" s="111"/>
    </row>
    <row r="137" spans="2:4">
      <c r="B137" s="110"/>
      <c r="C137" s="111"/>
      <c r="D137" s="111"/>
    </row>
    <row r="138" spans="2:4">
      <c r="B138" s="110"/>
      <c r="C138" s="111"/>
      <c r="D138" s="111"/>
    </row>
    <row r="139" spans="2:4">
      <c r="B139" s="110"/>
      <c r="C139" s="111"/>
      <c r="D139" s="111"/>
    </row>
    <row r="140" spans="2:4">
      <c r="B140" s="110"/>
      <c r="C140" s="111"/>
      <c r="D140" s="111"/>
    </row>
    <row r="141" spans="2:4">
      <c r="B141" s="110"/>
      <c r="C141" s="111"/>
      <c r="D141" s="111"/>
    </row>
    <row r="142" spans="2:4">
      <c r="B142" s="110"/>
      <c r="C142" s="111"/>
      <c r="D142" s="111"/>
    </row>
    <row r="143" spans="2:4">
      <c r="B143" s="110"/>
      <c r="C143" s="111"/>
      <c r="D143" s="111"/>
    </row>
    <row r="144" spans="2:4">
      <c r="B144" s="110"/>
      <c r="C144" s="111"/>
      <c r="D144" s="111"/>
    </row>
    <row r="145" spans="2:4">
      <c r="B145" s="110"/>
      <c r="C145" s="111"/>
      <c r="D145" s="111"/>
    </row>
    <row r="146" spans="2:4">
      <c r="B146" s="110"/>
      <c r="C146" s="111"/>
      <c r="D146" s="111"/>
    </row>
    <row r="147" spans="2:4">
      <c r="B147" s="110"/>
      <c r="C147" s="111"/>
      <c r="D147" s="111"/>
    </row>
    <row r="148" spans="2:4">
      <c r="B148" s="110"/>
      <c r="C148" s="111"/>
      <c r="D148" s="111"/>
    </row>
    <row r="149" spans="2:4">
      <c r="B149" s="110"/>
      <c r="C149" s="111"/>
      <c r="D149" s="111"/>
    </row>
    <row r="150" spans="2:4">
      <c r="B150" s="110"/>
      <c r="C150" s="111"/>
      <c r="D150" s="111"/>
    </row>
    <row r="151" spans="2:4">
      <c r="B151" s="110"/>
      <c r="C151" s="111"/>
      <c r="D151" s="111"/>
    </row>
    <row r="152" spans="2:4">
      <c r="B152" s="110"/>
      <c r="C152" s="111"/>
      <c r="D152" s="111"/>
    </row>
    <row r="153" spans="2:4">
      <c r="B153" s="110"/>
      <c r="C153" s="111"/>
      <c r="D153" s="111"/>
    </row>
    <row r="154" spans="2:4">
      <c r="B154" s="110"/>
      <c r="C154" s="111"/>
      <c r="D154" s="111"/>
    </row>
    <row r="155" spans="2:4">
      <c r="B155" s="110"/>
      <c r="C155" s="111"/>
      <c r="D155" s="111"/>
    </row>
    <row r="156" spans="2:4">
      <c r="B156" s="110"/>
      <c r="C156" s="111"/>
      <c r="D156" s="111"/>
    </row>
    <row r="157" spans="2:4">
      <c r="B157" s="110"/>
      <c r="C157" s="111"/>
      <c r="D157" s="111"/>
    </row>
    <row r="158" spans="2:4">
      <c r="B158" s="110"/>
      <c r="C158" s="111"/>
      <c r="D158" s="111"/>
    </row>
    <row r="159" spans="2:4">
      <c r="B159" s="110"/>
      <c r="C159" s="111"/>
      <c r="D159" s="111"/>
    </row>
    <row r="160" spans="2:4">
      <c r="B160" s="110"/>
      <c r="C160" s="111"/>
      <c r="D160" s="111"/>
    </row>
    <row r="161" spans="2:4">
      <c r="B161" s="110"/>
      <c r="C161" s="111"/>
      <c r="D161" s="111"/>
    </row>
    <row r="162" spans="2:4">
      <c r="B162" s="110"/>
      <c r="C162" s="111"/>
      <c r="D162" s="111"/>
    </row>
    <row r="163" spans="2:4">
      <c r="B163" s="110"/>
      <c r="C163" s="111"/>
      <c r="D163" s="111"/>
    </row>
    <row r="164" spans="2:4">
      <c r="B164" s="110"/>
      <c r="C164" s="111"/>
      <c r="D164" s="111"/>
    </row>
    <row r="165" spans="2:4">
      <c r="B165" s="110"/>
      <c r="C165" s="111"/>
      <c r="D165" s="111"/>
    </row>
    <row r="166" spans="2:4">
      <c r="B166" s="110"/>
      <c r="C166" s="111"/>
      <c r="D166" s="111"/>
    </row>
    <row r="167" spans="2:4">
      <c r="B167" s="110"/>
      <c r="C167" s="111"/>
      <c r="D167" s="111"/>
    </row>
    <row r="168" spans="2:4">
      <c r="B168" s="110"/>
      <c r="C168" s="111"/>
      <c r="D168" s="111"/>
    </row>
    <row r="169" spans="2:4">
      <c r="B169" s="110"/>
      <c r="C169" s="111"/>
      <c r="D169" s="111"/>
    </row>
    <row r="170" spans="2:4">
      <c r="B170" s="110"/>
      <c r="C170" s="111"/>
      <c r="D170" s="111"/>
    </row>
    <row r="171" spans="2:4">
      <c r="B171" s="110"/>
      <c r="C171" s="111"/>
      <c r="D171" s="111"/>
    </row>
    <row r="172" spans="2:4">
      <c r="B172" s="110"/>
      <c r="C172" s="111"/>
      <c r="D172" s="111"/>
    </row>
    <row r="173" spans="2:4">
      <c r="B173" s="110"/>
      <c r="C173" s="111"/>
      <c r="D173" s="111"/>
    </row>
    <row r="174" spans="2:4">
      <c r="B174" s="110"/>
      <c r="C174" s="111"/>
      <c r="D174" s="111"/>
    </row>
    <row r="175" spans="2:4">
      <c r="B175" s="110"/>
      <c r="C175" s="111"/>
      <c r="D175" s="111"/>
    </row>
    <row r="176" spans="2:4">
      <c r="B176" s="110"/>
      <c r="C176" s="111"/>
      <c r="D176" s="111"/>
    </row>
    <row r="177" spans="2:4">
      <c r="B177" s="110"/>
      <c r="C177" s="111"/>
      <c r="D177" s="111"/>
    </row>
    <row r="178" spans="2:4">
      <c r="B178" s="110"/>
      <c r="C178" s="111"/>
      <c r="D178" s="111"/>
    </row>
    <row r="179" spans="2:4">
      <c r="B179" s="110"/>
      <c r="C179" s="111"/>
      <c r="D179" s="111"/>
    </row>
    <row r="180" spans="2:4">
      <c r="B180" s="110"/>
      <c r="C180" s="111"/>
      <c r="D180" s="111"/>
    </row>
    <row r="181" spans="2:4">
      <c r="B181" s="110"/>
      <c r="C181" s="111"/>
      <c r="D181" s="111"/>
    </row>
    <row r="182" spans="2:4">
      <c r="B182" s="110"/>
      <c r="C182" s="111"/>
      <c r="D182" s="111"/>
    </row>
    <row r="183" spans="2:4">
      <c r="B183" s="110"/>
      <c r="C183" s="111"/>
      <c r="D183" s="111"/>
    </row>
    <row r="184" spans="2:4">
      <c r="B184" s="110"/>
      <c r="C184" s="111"/>
      <c r="D184" s="111"/>
    </row>
    <row r="185" spans="2:4">
      <c r="B185" s="110"/>
      <c r="C185" s="111"/>
      <c r="D185" s="111"/>
    </row>
    <row r="186" spans="2:4">
      <c r="B186" s="110"/>
      <c r="C186" s="111"/>
      <c r="D186" s="111"/>
    </row>
    <row r="187" spans="2:4">
      <c r="B187" s="110"/>
      <c r="C187" s="111"/>
      <c r="D187" s="111"/>
    </row>
    <row r="188" spans="2:4">
      <c r="B188" s="110"/>
      <c r="C188" s="111"/>
      <c r="D188" s="111"/>
    </row>
    <row r="189" spans="2:4">
      <c r="B189" s="110"/>
      <c r="C189" s="111"/>
      <c r="D189" s="111"/>
    </row>
    <row r="190" spans="2:4">
      <c r="B190" s="110"/>
      <c r="C190" s="111"/>
      <c r="D190" s="111"/>
    </row>
    <row r="191" spans="2:4">
      <c r="B191" s="110"/>
      <c r="C191" s="111"/>
      <c r="D191" s="111"/>
    </row>
    <row r="192" spans="2:4">
      <c r="B192" s="110"/>
      <c r="C192" s="111"/>
      <c r="D192" s="111"/>
    </row>
    <row r="193" spans="2:4">
      <c r="B193" s="110"/>
      <c r="C193" s="111"/>
      <c r="D193" s="111"/>
    </row>
    <row r="194" spans="2:4">
      <c r="B194" s="110"/>
      <c r="C194" s="111"/>
      <c r="D194" s="111"/>
    </row>
    <row r="195" spans="2:4">
      <c r="B195" s="110"/>
      <c r="C195" s="111"/>
      <c r="D195" s="111"/>
    </row>
    <row r="196" spans="2:4">
      <c r="B196" s="110"/>
      <c r="C196" s="111"/>
      <c r="D196" s="111"/>
    </row>
    <row r="197" spans="2:4">
      <c r="B197" s="110"/>
      <c r="C197" s="111"/>
      <c r="D197" s="111"/>
    </row>
    <row r="198" spans="2:4">
      <c r="B198" s="110"/>
      <c r="C198" s="111"/>
      <c r="D198" s="111"/>
    </row>
    <row r="199" spans="2:4">
      <c r="B199" s="110"/>
      <c r="C199" s="111"/>
      <c r="D199" s="111"/>
    </row>
    <row r="200" spans="2:4">
      <c r="B200" s="110"/>
      <c r="C200" s="111"/>
      <c r="D200" s="111"/>
    </row>
    <row r="201" spans="2:4">
      <c r="B201" s="110"/>
      <c r="C201" s="111"/>
      <c r="D201" s="111"/>
    </row>
    <row r="202" spans="2:4">
      <c r="B202" s="110"/>
      <c r="C202" s="111"/>
      <c r="D202" s="111"/>
    </row>
    <row r="203" spans="2:4">
      <c r="B203" s="110"/>
      <c r="C203" s="111"/>
      <c r="D203" s="111"/>
    </row>
    <row r="204" spans="2:4">
      <c r="B204" s="110"/>
      <c r="C204" s="111"/>
      <c r="D204" s="111"/>
    </row>
    <row r="205" spans="2:4">
      <c r="B205" s="110"/>
      <c r="C205" s="111"/>
      <c r="D205" s="111"/>
    </row>
    <row r="206" spans="2:4">
      <c r="B206" s="110"/>
      <c r="C206" s="111"/>
      <c r="D206" s="111"/>
    </row>
    <row r="207" spans="2:4">
      <c r="B207" s="110"/>
      <c r="C207" s="111"/>
      <c r="D207" s="111"/>
    </row>
    <row r="208" spans="2:4">
      <c r="B208" s="110"/>
      <c r="C208" s="111"/>
      <c r="D208" s="111"/>
    </row>
    <row r="209" spans="2:4">
      <c r="B209" s="110"/>
      <c r="C209" s="111"/>
      <c r="D209" s="111"/>
    </row>
    <row r="210" spans="2:4">
      <c r="B210" s="110"/>
      <c r="C210" s="111"/>
      <c r="D210" s="111"/>
    </row>
    <row r="211" spans="2:4">
      <c r="B211" s="110"/>
      <c r="C211" s="111"/>
      <c r="D211" s="111"/>
    </row>
    <row r="212" spans="2:4">
      <c r="B212" s="110"/>
      <c r="C212" s="111"/>
      <c r="D212" s="111"/>
    </row>
    <row r="213" spans="2:4">
      <c r="B213" s="110"/>
      <c r="C213" s="111"/>
      <c r="D213" s="111"/>
    </row>
    <row r="214" spans="2:4">
      <c r="B214" s="110"/>
      <c r="C214" s="111"/>
      <c r="D214" s="111"/>
    </row>
    <row r="215" spans="2:4">
      <c r="B215" s="110"/>
      <c r="C215" s="111"/>
      <c r="D215" s="111"/>
    </row>
    <row r="216" spans="2:4">
      <c r="B216" s="110"/>
      <c r="C216" s="111"/>
      <c r="D216" s="111"/>
    </row>
    <row r="217" spans="2:4">
      <c r="B217" s="110"/>
      <c r="C217" s="111"/>
      <c r="D217" s="111"/>
    </row>
    <row r="218" spans="2:4">
      <c r="B218" s="110"/>
      <c r="C218" s="111"/>
      <c r="D218" s="111"/>
    </row>
    <row r="219" spans="2:4">
      <c r="B219" s="110"/>
      <c r="C219" s="111"/>
      <c r="D219" s="111"/>
    </row>
    <row r="220" spans="2:4">
      <c r="B220" s="110"/>
      <c r="C220" s="111"/>
      <c r="D220" s="111"/>
    </row>
    <row r="221" spans="2:4">
      <c r="B221" s="110"/>
      <c r="C221" s="111"/>
      <c r="D221" s="111"/>
    </row>
    <row r="222" spans="2:4">
      <c r="B222" s="110"/>
      <c r="C222" s="111"/>
      <c r="D222" s="111"/>
    </row>
    <row r="223" spans="2:4">
      <c r="B223" s="110"/>
      <c r="C223" s="111"/>
      <c r="D223" s="111"/>
    </row>
    <row r="224" spans="2:4">
      <c r="B224" s="110"/>
      <c r="C224" s="111"/>
      <c r="D224" s="111"/>
    </row>
    <row r="225" spans="2:4">
      <c r="B225" s="110"/>
      <c r="C225" s="111"/>
      <c r="D225" s="111"/>
    </row>
    <row r="226" spans="2:4">
      <c r="B226" s="110"/>
      <c r="C226" s="111"/>
      <c r="D226" s="111"/>
    </row>
    <row r="227" spans="2:4">
      <c r="B227" s="110"/>
      <c r="C227" s="111"/>
      <c r="D227" s="111"/>
    </row>
    <row r="228" spans="2:4">
      <c r="B228" s="110"/>
      <c r="C228" s="111"/>
      <c r="D228" s="111"/>
    </row>
    <row r="229" spans="2:4">
      <c r="B229" s="110"/>
      <c r="C229" s="111"/>
      <c r="D229" s="111"/>
    </row>
    <row r="230" spans="2:4">
      <c r="B230" s="110"/>
      <c r="C230" s="111"/>
      <c r="D230" s="111"/>
    </row>
    <row r="231" spans="2:4">
      <c r="B231" s="110"/>
      <c r="C231" s="111"/>
      <c r="D231" s="111"/>
    </row>
    <row r="232" spans="2:4">
      <c r="B232" s="110"/>
      <c r="C232" s="111"/>
      <c r="D232" s="111"/>
    </row>
    <row r="233" spans="2:4">
      <c r="B233" s="110"/>
      <c r="C233" s="111"/>
      <c r="D233" s="111"/>
    </row>
    <row r="234" spans="2:4">
      <c r="B234" s="110"/>
      <c r="C234" s="111"/>
      <c r="D234" s="111"/>
    </row>
    <row r="235" spans="2:4">
      <c r="B235" s="110"/>
      <c r="C235" s="111"/>
      <c r="D235" s="111"/>
    </row>
    <row r="236" spans="2:4">
      <c r="B236" s="110"/>
      <c r="C236" s="111"/>
      <c r="D236" s="111"/>
    </row>
    <row r="237" spans="2:4">
      <c r="B237" s="110"/>
      <c r="C237" s="111"/>
      <c r="D237" s="111"/>
    </row>
    <row r="238" spans="2:4">
      <c r="B238" s="110"/>
      <c r="C238" s="111"/>
      <c r="D238" s="111"/>
    </row>
    <row r="239" spans="2:4">
      <c r="B239" s="110"/>
      <c r="C239" s="111"/>
      <c r="D239" s="111"/>
    </row>
    <row r="240" spans="2:4">
      <c r="B240" s="110"/>
      <c r="C240" s="111"/>
      <c r="D240" s="111"/>
    </row>
    <row r="241" spans="2:4">
      <c r="B241" s="110"/>
      <c r="C241" s="111"/>
      <c r="D241" s="111"/>
    </row>
    <row r="242" spans="2:4">
      <c r="B242" s="110"/>
      <c r="C242" s="111"/>
      <c r="D242" s="111"/>
    </row>
    <row r="243" spans="2:4">
      <c r="B243" s="110"/>
      <c r="C243" s="111"/>
      <c r="D243" s="111"/>
    </row>
    <row r="244" spans="2:4">
      <c r="B244" s="110"/>
      <c r="C244" s="111"/>
      <c r="D244" s="111"/>
    </row>
    <row r="245" spans="2:4">
      <c r="B245" s="110"/>
      <c r="C245" s="111"/>
      <c r="D245" s="111"/>
    </row>
    <row r="246" spans="2:4">
      <c r="B246" s="110"/>
      <c r="C246" s="111"/>
      <c r="D246" s="111"/>
    </row>
    <row r="247" spans="2:4">
      <c r="B247" s="110"/>
      <c r="C247" s="111"/>
      <c r="D247" s="111"/>
    </row>
    <row r="248" spans="2:4">
      <c r="B248" s="110"/>
      <c r="C248" s="111"/>
      <c r="D248" s="111"/>
    </row>
    <row r="249" spans="2:4">
      <c r="B249" s="110"/>
      <c r="C249" s="111"/>
      <c r="D249" s="111"/>
    </row>
    <row r="250" spans="2:4">
      <c r="B250" s="110"/>
      <c r="C250" s="111"/>
      <c r="D250" s="111"/>
    </row>
    <row r="251" spans="2:4">
      <c r="B251" s="110"/>
      <c r="C251" s="111"/>
      <c r="D251" s="111"/>
    </row>
    <row r="252" spans="2:4">
      <c r="B252" s="110"/>
      <c r="C252" s="111"/>
      <c r="D252" s="111"/>
    </row>
    <row r="253" spans="2:4">
      <c r="B253" s="110"/>
      <c r="C253" s="111"/>
      <c r="D253" s="111"/>
    </row>
    <row r="254" spans="2:4">
      <c r="B254" s="110"/>
      <c r="C254" s="111"/>
      <c r="D254" s="111"/>
    </row>
    <row r="255" spans="2:4">
      <c r="B255" s="110"/>
      <c r="C255" s="111"/>
      <c r="D255" s="111"/>
    </row>
    <row r="256" spans="2:4">
      <c r="B256" s="110"/>
      <c r="C256" s="111"/>
      <c r="D256" s="111"/>
    </row>
    <row r="257" spans="2:4">
      <c r="B257" s="110"/>
      <c r="C257" s="111"/>
      <c r="D257" s="111"/>
    </row>
    <row r="258" spans="2:4">
      <c r="B258" s="110"/>
      <c r="C258" s="111"/>
      <c r="D258" s="111"/>
    </row>
    <row r="259" spans="2:4">
      <c r="B259" s="110"/>
      <c r="C259" s="111"/>
      <c r="D259" s="111"/>
    </row>
    <row r="260" spans="2:4">
      <c r="B260" s="110"/>
      <c r="C260" s="111"/>
      <c r="D260" s="111"/>
    </row>
    <row r="261" spans="2:4">
      <c r="B261" s="110"/>
      <c r="C261" s="111"/>
      <c r="D261" s="111"/>
    </row>
    <row r="262" spans="2:4">
      <c r="B262" s="110"/>
      <c r="C262" s="111"/>
      <c r="D262" s="111"/>
    </row>
    <row r="263" spans="2:4">
      <c r="B263" s="110"/>
      <c r="C263" s="111"/>
      <c r="D263" s="111"/>
    </row>
    <row r="264" spans="2:4">
      <c r="B264" s="110"/>
      <c r="C264" s="111"/>
      <c r="D264" s="111"/>
    </row>
    <row r="265" spans="2:4">
      <c r="B265" s="110"/>
      <c r="C265" s="111"/>
      <c r="D265" s="111"/>
    </row>
    <row r="266" spans="2:4">
      <c r="B266" s="110"/>
      <c r="C266" s="111"/>
      <c r="D266" s="111"/>
    </row>
    <row r="267" spans="2:4">
      <c r="B267" s="110"/>
      <c r="C267" s="111"/>
      <c r="D267" s="111"/>
    </row>
    <row r="268" spans="2:4">
      <c r="B268" s="110"/>
      <c r="C268" s="111"/>
      <c r="D268" s="111"/>
    </row>
    <row r="269" spans="2:4">
      <c r="B269" s="110"/>
      <c r="C269" s="111"/>
      <c r="D269" s="111"/>
    </row>
    <row r="270" spans="2:4">
      <c r="B270" s="110"/>
      <c r="C270" s="111"/>
      <c r="D270" s="111"/>
    </row>
    <row r="271" spans="2:4">
      <c r="B271" s="110"/>
      <c r="C271" s="111"/>
      <c r="D271" s="111"/>
    </row>
    <row r="272" spans="2:4">
      <c r="B272" s="110"/>
      <c r="C272" s="111"/>
      <c r="D272" s="111"/>
    </row>
    <row r="273" spans="2:4">
      <c r="B273" s="110"/>
      <c r="C273" s="111"/>
      <c r="D273" s="111"/>
    </row>
    <row r="274" spans="2:4">
      <c r="B274" s="110"/>
      <c r="C274" s="111"/>
      <c r="D274" s="111"/>
    </row>
    <row r="275" spans="2:4">
      <c r="B275" s="110"/>
      <c r="C275" s="111"/>
      <c r="D275" s="111"/>
    </row>
    <row r="276" spans="2:4">
      <c r="B276" s="110"/>
      <c r="C276" s="111"/>
      <c r="D276" s="111"/>
    </row>
    <row r="277" spans="2:4">
      <c r="B277" s="110"/>
      <c r="C277" s="111"/>
      <c r="D277" s="111"/>
    </row>
    <row r="278" spans="2:4">
      <c r="B278" s="110"/>
      <c r="C278" s="111"/>
      <c r="D278" s="111"/>
    </row>
    <row r="279" spans="2:4">
      <c r="B279" s="110"/>
      <c r="C279" s="111"/>
      <c r="D279" s="111"/>
    </row>
    <row r="280" spans="2:4">
      <c r="B280" s="110"/>
      <c r="C280" s="111"/>
      <c r="D280" s="111"/>
    </row>
    <row r="281" spans="2:4">
      <c r="B281" s="110"/>
      <c r="C281" s="111"/>
      <c r="D281" s="111"/>
    </row>
    <row r="282" spans="2:4">
      <c r="B282" s="110"/>
      <c r="C282" s="111"/>
      <c r="D282" s="111"/>
    </row>
    <row r="283" spans="2:4">
      <c r="B283" s="110"/>
      <c r="C283" s="111"/>
      <c r="D283" s="111"/>
    </row>
    <row r="284" spans="2:4">
      <c r="B284" s="110"/>
      <c r="C284" s="111"/>
      <c r="D284" s="111"/>
    </row>
    <row r="285" spans="2:4">
      <c r="B285" s="110"/>
      <c r="C285" s="111"/>
      <c r="D285" s="111"/>
    </row>
    <row r="286" spans="2:4">
      <c r="B286" s="110"/>
      <c r="C286" s="111"/>
      <c r="D286" s="111"/>
    </row>
    <row r="287" spans="2:4">
      <c r="B287" s="110"/>
      <c r="C287" s="111"/>
      <c r="D287" s="111"/>
    </row>
    <row r="288" spans="2:4">
      <c r="B288" s="110"/>
      <c r="C288" s="111"/>
      <c r="D288" s="111"/>
    </row>
    <row r="289" spans="2:4">
      <c r="B289" s="110"/>
      <c r="C289" s="111"/>
      <c r="D289" s="111"/>
    </row>
    <row r="290" spans="2:4">
      <c r="B290" s="110"/>
      <c r="C290" s="111"/>
      <c r="D290" s="111"/>
    </row>
    <row r="291" spans="2:4">
      <c r="B291" s="110"/>
      <c r="C291" s="111"/>
      <c r="D291" s="111"/>
    </row>
    <row r="292" spans="2:4">
      <c r="B292" s="110"/>
      <c r="C292" s="111"/>
      <c r="D292" s="111"/>
    </row>
    <row r="293" spans="2:4">
      <c r="B293" s="110"/>
      <c r="C293" s="111"/>
      <c r="D293" s="111"/>
    </row>
    <row r="294" spans="2:4">
      <c r="B294" s="110"/>
      <c r="C294" s="111"/>
      <c r="D294" s="111"/>
    </row>
    <row r="295" spans="2:4">
      <c r="B295" s="110"/>
      <c r="C295" s="111"/>
      <c r="D295" s="111"/>
    </row>
    <row r="296" spans="2:4">
      <c r="B296" s="110"/>
      <c r="C296" s="111"/>
      <c r="D296" s="111"/>
    </row>
    <row r="297" spans="2:4">
      <c r="B297" s="110"/>
      <c r="C297" s="111"/>
      <c r="D297" s="111"/>
    </row>
    <row r="298" spans="2:4">
      <c r="B298" s="110"/>
      <c r="C298" s="111"/>
      <c r="D298" s="111"/>
    </row>
    <row r="299" spans="2:4">
      <c r="B299" s="110"/>
      <c r="C299" s="111"/>
      <c r="D299" s="111"/>
    </row>
    <row r="300" spans="2:4">
      <c r="B300" s="110"/>
      <c r="C300" s="111"/>
      <c r="D300" s="111"/>
    </row>
    <row r="301" spans="2:4">
      <c r="B301" s="110"/>
      <c r="C301" s="111"/>
      <c r="D301" s="111"/>
    </row>
    <row r="302" spans="2:4">
      <c r="B302" s="110"/>
      <c r="C302" s="111"/>
      <c r="D302" s="111"/>
    </row>
    <row r="303" spans="2:4">
      <c r="B303" s="110"/>
      <c r="C303" s="111"/>
      <c r="D303" s="111"/>
    </row>
    <row r="304" spans="2:4">
      <c r="B304" s="110"/>
      <c r="C304" s="111"/>
      <c r="D304" s="111"/>
    </row>
    <row r="305" spans="2:4">
      <c r="B305" s="110"/>
      <c r="C305" s="111"/>
      <c r="D305" s="111"/>
    </row>
    <row r="306" spans="2:4">
      <c r="B306" s="110"/>
      <c r="C306" s="111"/>
      <c r="D306" s="111"/>
    </row>
    <row r="307" spans="2:4">
      <c r="B307" s="110"/>
      <c r="C307" s="111"/>
      <c r="D307" s="111"/>
    </row>
    <row r="308" spans="2:4">
      <c r="B308" s="110"/>
      <c r="C308" s="111"/>
      <c r="D308" s="111"/>
    </row>
    <row r="309" spans="2:4">
      <c r="B309" s="110"/>
      <c r="C309" s="111"/>
      <c r="D309" s="111"/>
    </row>
    <row r="310" spans="2:4">
      <c r="B310" s="110"/>
      <c r="C310" s="111"/>
      <c r="D310" s="111"/>
    </row>
    <row r="311" spans="2:4">
      <c r="B311" s="110"/>
      <c r="C311" s="111"/>
      <c r="D311" s="111"/>
    </row>
    <row r="312" spans="2:4">
      <c r="B312" s="110"/>
      <c r="C312" s="111"/>
      <c r="D312" s="111"/>
    </row>
    <row r="313" spans="2:4">
      <c r="B313" s="110"/>
      <c r="C313" s="111"/>
      <c r="D313" s="111"/>
    </row>
    <row r="314" spans="2:4">
      <c r="B314" s="110"/>
      <c r="C314" s="111"/>
      <c r="D314" s="111"/>
    </row>
    <row r="315" spans="2:4">
      <c r="B315" s="110"/>
      <c r="C315" s="111"/>
      <c r="D315" s="111"/>
    </row>
    <row r="316" spans="2:4">
      <c r="B316" s="110"/>
      <c r="C316" s="111"/>
      <c r="D316" s="111"/>
    </row>
    <row r="317" spans="2:4">
      <c r="B317" s="110"/>
      <c r="C317" s="111"/>
      <c r="D317" s="111"/>
    </row>
    <row r="318" spans="2:4">
      <c r="B318" s="110"/>
      <c r="C318" s="111"/>
      <c r="D318" s="111"/>
    </row>
    <row r="319" spans="2:4">
      <c r="B319" s="110"/>
      <c r="C319" s="111"/>
      <c r="D319" s="111"/>
    </row>
    <row r="320" spans="2:4">
      <c r="B320" s="110"/>
      <c r="C320" s="111"/>
      <c r="D320" s="111"/>
    </row>
    <row r="321" spans="2:4">
      <c r="B321" s="110"/>
      <c r="C321" s="111"/>
      <c r="D321" s="111"/>
    </row>
    <row r="322" spans="2:4">
      <c r="B322" s="110"/>
      <c r="C322" s="111"/>
      <c r="D322" s="111"/>
    </row>
    <row r="323" spans="2:4">
      <c r="B323" s="110"/>
      <c r="C323" s="111"/>
      <c r="D323" s="111"/>
    </row>
    <row r="324" spans="2:4">
      <c r="B324" s="110"/>
      <c r="C324" s="111"/>
      <c r="D324" s="111"/>
    </row>
    <row r="325" spans="2:4">
      <c r="B325" s="110"/>
      <c r="C325" s="111"/>
      <c r="D325" s="111"/>
    </row>
    <row r="326" spans="2:4">
      <c r="B326" s="110"/>
      <c r="C326" s="111"/>
      <c r="D326" s="111"/>
    </row>
    <row r="327" spans="2:4">
      <c r="B327" s="110"/>
      <c r="C327" s="111"/>
      <c r="D327" s="111"/>
    </row>
    <row r="328" spans="2:4">
      <c r="B328" s="110"/>
      <c r="C328" s="111"/>
      <c r="D328" s="111"/>
    </row>
    <row r="329" spans="2:4">
      <c r="B329" s="110"/>
      <c r="C329" s="111"/>
      <c r="D329" s="111"/>
    </row>
    <row r="330" spans="2:4">
      <c r="B330" s="110"/>
      <c r="C330" s="111"/>
      <c r="D330" s="111"/>
    </row>
    <row r="331" spans="2:4">
      <c r="B331" s="110"/>
      <c r="C331" s="111"/>
      <c r="D331" s="111"/>
    </row>
    <row r="332" spans="2:4">
      <c r="B332" s="110"/>
      <c r="C332" s="111"/>
      <c r="D332" s="111"/>
    </row>
    <row r="333" spans="2:4">
      <c r="B333" s="110"/>
      <c r="C333" s="111"/>
      <c r="D333" s="111"/>
    </row>
    <row r="334" spans="2:4">
      <c r="B334" s="110"/>
      <c r="C334" s="111"/>
      <c r="D334" s="111"/>
    </row>
    <row r="335" spans="2:4">
      <c r="B335" s="110"/>
      <c r="C335" s="111"/>
      <c r="D335" s="111"/>
    </row>
    <row r="336" spans="2:4">
      <c r="B336" s="110"/>
      <c r="C336" s="111"/>
      <c r="D336" s="111"/>
    </row>
    <row r="337" spans="2:4">
      <c r="B337" s="110"/>
      <c r="C337" s="111"/>
      <c r="D337" s="111"/>
    </row>
    <row r="338" spans="2:4">
      <c r="B338" s="110"/>
      <c r="C338" s="111"/>
      <c r="D338" s="111"/>
    </row>
    <row r="339" spans="2:4">
      <c r="B339" s="110"/>
      <c r="C339" s="111"/>
      <c r="D339" s="111"/>
    </row>
    <row r="340" spans="2:4">
      <c r="B340" s="110"/>
      <c r="C340" s="111"/>
      <c r="D340" s="111"/>
    </row>
    <row r="341" spans="2:4">
      <c r="B341" s="110"/>
      <c r="C341" s="111"/>
      <c r="D341" s="111"/>
    </row>
    <row r="342" spans="2:4">
      <c r="B342" s="110"/>
      <c r="C342" s="111"/>
      <c r="D342" s="111"/>
    </row>
    <row r="343" spans="2:4">
      <c r="B343" s="110"/>
      <c r="C343" s="111"/>
      <c r="D343" s="111"/>
    </row>
    <row r="344" spans="2:4">
      <c r="B344" s="110"/>
      <c r="C344" s="111"/>
      <c r="D344" s="111"/>
    </row>
    <row r="345" spans="2:4">
      <c r="B345" s="110"/>
      <c r="C345" s="111"/>
      <c r="D345" s="111"/>
    </row>
    <row r="346" spans="2:4">
      <c r="B346" s="110"/>
      <c r="C346" s="111"/>
      <c r="D346" s="111"/>
    </row>
    <row r="347" spans="2:4">
      <c r="B347" s="110"/>
      <c r="C347" s="111"/>
      <c r="D347" s="111"/>
    </row>
    <row r="348" spans="2:4">
      <c r="B348" s="110"/>
      <c r="C348" s="111"/>
      <c r="D348" s="111"/>
    </row>
    <row r="349" spans="2:4">
      <c r="B349" s="110"/>
      <c r="C349" s="111"/>
      <c r="D349" s="111"/>
    </row>
    <row r="350" spans="2:4">
      <c r="B350" s="110"/>
      <c r="C350" s="111"/>
      <c r="D350" s="111"/>
    </row>
    <row r="351" spans="2:4">
      <c r="B351" s="110"/>
      <c r="C351" s="111"/>
      <c r="D351" s="111"/>
    </row>
    <row r="352" spans="2:4">
      <c r="B352" s="110"/>
      <c r="C352" s="111"/>
      <c r="D352" s="111"/>
    </row>
    <row r="353" spans="2:4">
      <c r="B353" s="110"/>
      <c r="C353" s="111"/>
      <c r="D353" s="111"/>
    </row>
    <row r="354" spans="2:4">
      <c r="B354" s="110"/>
      <c r="C354" s="111"/>
      <c r="D354" s="111"/>
    </row>
    <row r="355" spans="2:4">
      <c r="B355" s="110"/>
      <c r="C355" s="111"/>
      <c r="D355" s="111"/>
    </row>
    <row r="356" spans="2:4">
      <c r="B356" s="110"/>
      <c r="C356" s="111"/>
      <c r="D356" s="111"/>
    </row>
    <row r="357" spans="2:4">
      <c r="B357" s="110"/>
      <c r="C357" s="111"/>
      <c r="D357" s="111"/>
    </row>
    <row r="358" spans="2:4">
      <c r="B358" s="110"/>
      <c r="C358" s="111"/>
      <c r="D358" s="111"/>
    </row>
    <row r="359" spans="2:4">
      <c r="B359" s="110"/>
      <c r="C359" s="111"/>
      <c r="D359" s="111"/>
    </row>
    <row r="360" spans="2:4">
      <c r="B360" s="110"/>
      <c r="C360" s="111"/>
      <c r="D360" s="111"/>
    </row>
    <row r="361" spans="2:4">
      <c r="B361" s="110"/>
      <c r="C361" s="111"/>
      <c r="D361" s="111"/>
    </row>
    <row r="362" spans="2:4">
      <c r="B362" s="110"/>
      <c r="C362" s="111"/>
      <c r="D362" s="111"/>
    </row>
    <row r="363" spans="2:4">
      <c r="B363" s="110"/>
      <c r="C363" s="111"/>
      <c r="D363" s="111"/>
    </row>
    <row r="364" spans="2:4">
      <c r="B364" s="110"/>
      <c r="C364" s="111"/>
      <c r="D364" s="111"/>
    </row>
    <row r="365" spans="2:4">
      <c r="B365" s="110"/>
      <c r="C365" s="111"/>
      <c r="D365" s="111"/>
    </row>
    <row r="366" spans="2:4">
      <c r="B366" s="110"/>
      <c r="C366" s="111"/>
      <c r="D366" s="111"/>
    </row>
    <row r="367" spans="2:4">
      <c r="B367" s="110"/>
      <c r="C367" s="111"/>
      <c r="D367" s="111"/>
    </row>
    <row r="368" spans="2:4">
      <c r="B368" s="110"/>
      <c r="C368" s="111"/>
      <c r="D368" s="111"/>
    </row>
    <row r="369" spans="2:4">
      <c r="B369" s="110"/>
      <c r="C369" s="111"/>
      <c r="D369" s="111"/>
    </row>
    <row r="370" spans="2:4">
      <c r="B370" s="110"/>
      <c r="C370" s="111"/>
      <c r="D370" s="111"/>
    </row>
    <row r="371" spans="2:4">
      <c r="B371" s="110"/>
      <c r="C371" s="111"/>
      <c r="D371" s="111"/>
    </row>
    <row r="372" spans="2:4">
      <c r="B372" s="110"/>
      <c r="C372" s="111"/>
      <c r="D372" s="111"/>
    </row>
    <row r="373" spans="2:4">
      <c r="B373" s="110"/>
      <c r="C373" s="111"/>
      <c r="D373" s="111"/>
    </row>
    <row r="374" spans="2:4">
      <c r="B374" s="110"/>
      <c r="C374" s="111"/>
      <c r="D374" s="111"/>
    </row>
    <row r="375" spans="2:4">
      <c r="B375" s="110"/>
      <c r="C375" s="111"/>
      <c r="D375" s="111"/>
    </row>
    <row r="376" spans="2:4">
      <c r="B376" s="110"/>
      <c r="C376" s="111"/>
      <c r="D376" s="111"/>
    </row>
    <row r="377" spans="2:4">
      <c r="B377" s="110"/>
      <c r="C377" s="111"/>
      <c r="D377" s="111"/>
    </row>
    <row r="378" spans="2:4">
      <c r="B378" s="110"/>
      <c r="C378" s="111"/>
      <c r="D378" s="111"/>
    </row>
    <row r="379" spans="2:4">
      <c r="B379" s="110"/>
      <c r="C379" s="111"/>
      <c r="D379" s="111"/>
    </row>
    <row r="380" spans="2:4">
      <c r="B380" s="110"/>
      <c r="C380" s="111"/>
      <c r="D380" s="111"/>
    </row>
    <row r="381" spans="2:4">
      <c r="B381" s="110"/>
      <c r="C381" s="111"/>
      <c r="D381" s="111"/>
    </row>
    <row r="382" spans="2:4">
      <c r="B382" s="110"/>
      <c r="C382" s="111"/>
      <c r="D382" s="111"/>
    </row>
    <row r="383" spans="2:4">
      <c r="B383" s="110"/>
      <c r="C383" s="111"/>
      <c r="D383" s="111"/>
    </row>
    <row r="384" spans="2:4">
      <c r="B384" s="110"/>
      <c r="C384" s="111"/>
      <c r="D384" s="111"/>
    </row>
    <row r="385" spans="2:4">
      <c r="B385" s="110"/>
      <c r="C385" s="111"/>
      <c r="D385" s="111"/>
    </row>
    <row r="386" spans="2:4">
      <c r="B386" s="110"/>
      <c r="C386" s="111"/>
      <c r="D386" s="111"/>
    </row>
    <row r="387" spans="2:4">
      <c r="B387" s="110"/>
      <c r="C387" s="111"/>
      <c r="D387" s="111"/>
    </row>
    <row r="388" spans="2:4">
      <c r="B388" s="110"/>
      <c r="C388" s="111"/>
      <c r="D388" s="111"/>
    </row>
    <row r="389" spans="2:4">
      <c r="B389" s="110"/>
      <c r="C389" s="111"/>
      <c r="D389" s="111"/>
    </row>
    <row r="390" spans="2:4">
      <c r="B390" s="110"/>
      <c r="C390" s="111"/>
      <c r="D390" s="111"/>
    </row>
    <row r="391" spans="2:4">
      <c r="B391" s="110"/>
      <c r="C391" s="111"/>
      <c r="D391" s="111"/>
    </row>
    <row r="392" spans="2:4">
      <c r="B392" s="110"/>
      <c r="C392" s="111"/>
      <c r="D392" s="111"/>
    </row>
    <row r="393" spans="2:4">
      <c r="B393" s="110"/>
      <c r="C393" s="111"/>
      <c r="D393" s="111"/>
    </row>
    <row r="394" spans="2:4">
      <c r="B394" s="110"/>
      <c r="C394" s="111"/>
      <c r="D394" s="111"/>
    </row>
    <row r="395" spans="2:4">
      <c r="B395" s="110"/>
      <c r="C395" s="111"/>
      <c r="D395" s="111"/>
    </row>
    <row r="396" spans="2:4">
      <c r="B396" s="110"/>
      <c r="C396" s="111"/>
      <c r="D396" s="111"/>
    </row>
    <row r="397" spans="2:4">
      <c r="B397" s="110"/>
      <c r="C397" s="111"/>
      <c r="D397" s="111"/>
    </row>
    <row r="398" spans="2:4">
      <c r="B398" s="110"/>
      <c r="C398" s="111"/>
      <c r="D398" s="111"/>
    </row>
    <row r="399" spans="2:4">
      <c r="B399" s="110"/>
      <c r="C399" s="111"/>
      <c r="D399" s="111"/>
    </row>
    <row r="400" spans="2:4">
      <c r="B400" s="110"/>
      <c r="C400" s="111"/>
      <c r="D400" s="111"/>
    </row>
    <row r="401" spans="2:4">
      <c r="B401" s="110"/>
      <c r="C401" s="111"/>
      <c r="D401" s="111"/>
    </row>
    <row r="402" spans="2:4">
      <c r="B402" s="110"/>
      <c r="C402" s="111"/>
      <c r="D402" s="111"/>
    </row>
    <row r="403" spans="2:4">
      <c r="B403" s="110"/>
      <c r="C403" s="111"/>
      <c r="D403" s="111"/>
    </row>
    <row r="404" spans="2:4">
      <c r="B404" s="110"/>
      <c r="C404" s="111"/>
      <c r="D404" s="111"/>
    </row>
    <row r="405" spans="2:4">
      <c r="B405" s="110"/>
      <c r="C405" s="111"/>
      <c r="D405" s="111"/>
    </row>
    <row r="406" spans="2:4">
      <c r="B406" s="110"/>
      <c r="C406" s="111"/>
      <c r="D406" s="111"/>
    </row>
    <row r="407" spans="2:4">
      <c r="B407" s="110"/>
      <c r="C407" s="111"/>
      <c r="D407" s="111"/>
    </row>
    <row r="408" spans="2:4">
      <c r="B408" s="110"/>
      <c r="C408" s="111"/>
      <c r="D408" s="111"/>
    </row>
    <row r="409" spans="2:4">
      <c r="B409" s="110"/>
      <c r="C409" s="111"/>
      <c r="D409" s="111"/>
    </row>
    <row r="410" spans="2:4">
      <c r="B410" s="110"/>
      <c r="C410" s="111"/>
      <c r="D410" s="111"/>
    </row>
    <row r="411" spans="2:4">
      <c r="B411" s="110"/>
      <c r="C411" s="111"/>
      <c r="D411" s="111"/>
    </row>
    <row r="412" spans="2:4">
      <c r="B412" s="110"/>
      <c r="C412" s="111"/>
      <c r="D412" s="111"/>
    </row>
    <row r="413" spans="2:4">
      <c r="B413" s="110"/>
      <c r="C413" s="111"/>
      <c r="D413" s="111"/>
    </row>
    <row r="414" spans="2:4">
      <c r="B414" s="110"/>
      <c r="C414" s="111"/>
      <c r="D414" s="111"/>
    </row>
    <row r="415" spans="2:4">
      <c r="B415" s="110"/>
      <c r="C415" s="111"/>
      <c r="D415" s="111"/>
    </row>
    <row r="416" spans="2:4">
      <c r="B416" s="110"/>
      <c r="C416" s="111"/>
      <c r="D416" s="111"/>
    </row>
    <row r="417" spans="2:4">
      <c r="B417" s="110"/>
      <c r="C417" s="111"/>
      <c r="D417" s="111"/>
    </row>
    <row r="418" spans="2:4">
      <c r="B418" s="110"/>
      <c r="C418" s="111"/>
      <c r="D418" s="111"/>
    </row>
    <row r="419" spans="2:4">
      <c r="B419" s="110"/>
      <c r="C419" s="111"/>
      <c r="D419" s="111"/>
    </row>
    <row r="420" spans="2:4">
      <c r="B420" s="110"/>
      <c r="C420" s="111"/>
      <c r="D420" s="111"/>
    </row>
    <row r="421" spans="2:4">
      <c r="B421" s="110"/>
      <c r="C421" s="111"/>
      <c r="D421" s="111"/>
    </row>
    <row r="422" spans="2:4">
      <c r="B422" s="110"/>
      <c r="C422" s="111"/>
      <c r="D422" s="111"/>
    </row>
    <row r="423" spans="2:4">
      <c r="B423" s="110"/>
      <c r="C423" s="111"/>
      <c r="D423" s="111"/>
    </row>
    <row r="424" spans="2:4">
      <c r="B424" s="110"/>
      <c r="C424" s="111"/>
      <c r="D424" s="111"/>
    </row>
    <row r="425" spans="2:4">
      <c r="B425" s="110"/>
      <c r="C425" s="111"/>
      <c r="D425" s="111"/>
    </row>
    <row r="426" spans="2:4">
      <c r="B426" s="110"/>
      <c r="C426" s="111"/>
      <c r="D426" s="111"/>
    </row>
    <row r="427" spans="2:4">
      <c r="B427" s="110"/>
      <c r="C427" s="111"/>
      <c r="D427" s="111"/>
    </row>
    <row r="428" spans="2:4">
      <c r="B428" s="110"/>
      <c r="C428" s="111"/>
      <c r="D428" s="111"/>
    </row>
    <row r="429" spans="2:4">
      <c r="B429" s="110"/>
      <c r="C429" s="111"/>
      <c r="D429" s="111"/>
    </row>
    <row r="430" spans="2:4">
      <c r="B430" s="110"/>
      <c r="C430" s="111"/>
      <c r="D430" s="111"/>
    </row>
    <row r="431" spans="2:4">
      <c r="B431" s="110"/>
      <c r="C431" s="111"/>
      <c r="D431" s="111"/>
    </row>
    <row r="432" spans="2:4">
      <c r="B432" s="110"/>
      <c r="C432" s="111"/>
      <c r="D432" s="111"/>
    </row>
    <row r="433" spans="2:4">
      <c r="B433" s="110"/>
      <c r="C433" s="111"/>
      <c r="D433" s="111"/>
    </row>
    <row r="434" spans="2:4">
      <c r="B434" s="110"/>
      <c r="C434" s="111"/>
      <c r="D434" s="111"/>
    </row>
    <row r="435" spans="2:4">
      <c r="B435" s="110"/>
      <c r="C435" s="111"/>
      <c r="D435" s="111"/>
    </row>
    <row r="436" spans="2:4">
      <c r="B436" s="110"/>
      <c r="C436" s="111"/>
      <c r="D436" s="111"/>
    </row>
    <row r="437" spans="2:4">
      <c r="B437" s="110"/>
      <c r="C437" s="111"/>
      <c r="D437" s="111"/>
    </row>
    <row r="438" spans="2:4">
      <c r="B438" s="110"/>
      <c r="C438" s="111"/>
      <c r="D438" s="111"/>
    </row>
    <row r="439" spans="2:4">
      <c r="B439" s="110"/>
      <c r="C439" s="111"/>
      <c r="D439" s="111"/>
    </row>
    <row r="440" spans="2:4">
      <c r="B440" s="110"/>
      <c r="C440" s="111"/>
      <c r="D440" s="111"/>
    </row>
    <row r="441" spans="2:4">
      <c r="B441" s="110"/>
      <c r="C441" s="111"/>
      <c r="D441" s="111"/>
    </row>
    <row r="442" spans="2:4">
      <c r="B442" s="110"/>
      <c r="C442" s="111"/>
      <c r="D442" s="111"/>
    </row>
    <row r="443" spans="2:4">
      <c r="B443" s="110"/>
      <c r="C443" s="111"/>
      <c r="D443" s="111"/>
    </row>
    <row r="444" spans="2:4">
      <c r="B444" s="110"/>
      <c r="C444" s="111"/>
      <c r="D444" s="111"/>
    </row>
    <row r="445" spans="2:4">
      <c r="B445" s="110"/>
      <c r="C445" s="111"/>
      <c r="D445" s="111"/>
    </row>
    <row r="446" spans="2:4">
      <c r="B446" s="110"/>
      <c r="C446" s="111"/>
      <c r="D446" s="111"/>
    </row>
    <row r="447" spans="2:4">
      <c r="B447" s="110"/>
      <c r="C447" s="111"/>
      <c r="D447" s="111"/>
    </row>
    <row r="448" spans="2:4">
      <c r="B448" s="110"/>
      <c r="C448" s="111"/>
      <c r="D448" s="111"/>
    </row>
    <row r="449" spans="2:4">
      <c r="B449" s="110"/>
      <c r="C449" s="111"/>
      <c r="D449" s="111"/>
    </row>
    <row r="450" spans="2:4">
      <c r="B450" s="110"/>
      <c r="C450" s="111"/>
      <c r="D450" s="111"/>
    </row>
    <row r="451" spans="2:4">
      <c r="B451" s="110"/>
      <c r="C451" s="111"/>
      <c r="D451" s="111"/>
    </row>
    <row r="452" spans="2:4">
      <c r="B452" s="110"/>
      <c r="C452" s="111"/>
      <c r="D452" s="111"/>
    </row>
    <row r="453" spans="2:4">
      <c r="B453" s="110"/>
      <c r="C453" s="111"/>
      <c r="D453" s="111"/>
    </row>
    <row r="454" spans="2:4">
      <c r="B454" s="110"/>
      <c r="C454" s="111"/>
      <c r="D454" s="111"/>
    </row>
    <row r="455" spans="2:4">
      <c r="B455" s="110"/>
      <c r="C455" s="111"/>
      <c r="D455" s="111"/>
    </row>
    <row r="456" spans="2:4">
      <c r="B456" s="110"/>
      <c r="C456" s="111"/>
      <c r="D456" s="111"/>
    </row>
    <row r="457" spans="2:4">
      <c r="B457" s="110"/>
      <c r="C457" s="111"/>
      <c r="D457" s="111"/>
    </row>
    <row r="458" spans="2:4">
      <c r="B458" s="110"/>
      <c r="C458" s="111"/>
      <c r="D458" s="111"/>
    </row>
    <row r="459" spans="2:4">
      <c r="B459" s="110"/>
      <c r="C459" s="111"/>
      <c r="D459" s="111"/>
    </row>
    <row r="460" spans="2:4">
      <c r="B460" s="110"/>
      <c r="C460" s="111"/>
      <c r="D460" s="111"/>
    </row>
    <row r="461" spans="2:4">
      <c r="B461" s="110"/>
      <c r="C461" s="111"/>
      <c r="D461" s="111"/>
    </row>
    <row r="462" spans="2:4">
      <c r="B462" s="110"/>
      <c r="C462" s="111"/>
      <c r="D462" s="111"/>
    </row>
    <row r="463" spans="2:4">
      <c r="B463" s="110"/>
      <c r="C463" s="111"/>
      <c r="D463" s="111"/>
    </row>
    <row r="464" spans="2:4">
      <c r="B464" s="110"/>
      <c r="C464" s="111"/>
      <c r="D464" s="111"/>
    </row>
    <row r="465" spans="2:4">
      <c r="B465" s="110"/>
      <c r="C465" s="111"/>
      <c r="D465" s="111"/>
    </row>
    <row r="466" spans="2:4">
      <c r="B466" s="110"/>
      <c r="C466" s="111"/>
      <c r="D466" s="111"/>
    </row>
    <row r="467" spans="2:4">
      <c r="B467" s="110"/>
      <c r="C467" s="111"/>
      <c r="D467" s="111"/>
    </row>
    <row r="468" spans="2:4">
      <c r="B468" s="110"/>
      <c r="C468" s="111"/>
      <c r="D468" s="111"/>
    </row>
    <row r="469" spans="2:4">
      <c r="B469" s="110"/>
      <c r="C469" s="111"/>
      <c r="D469" s="111"/>
    </row>
    <row r="470" spans="2:4">
      <c r="B470" s="110"/>
      <c r="C470" s="111"/>
      <c r="D470" s="111"/>
    </row>
    <row r="471" spans="2:4">
      <c r="B471" s="110"/>
      <c r="C471" s="111"/>
      <c r="D471" s="111"/>
    </row>
    <row r="472" spans="2:4">
      <c r="B472" s="110"/>
      <c r="C472" s="111"/>
      <c r="D472" s="111"/>
    </row>
    <row r="473" spans="2:4">
      <c r="B473" s="110"/>
      <c r="C473" s="111"/>
      <c r="D473" s="111"/>
    </row>
    <row r="474" spans="2:4">
      <c r="B474" s="110"/>
      <c r="C474" s="111"/>
      <c r="D474" s="111"/>
    </row>
    <row r="475" spans="2:4">
      <c r="B475" s="110"/>
      <c r="C475" s="111"/>
      <c r="D475" s="111"/>
    </row>
    <row r="476" spans="2:4">
      <c r="B476" s="110"/>
      <c r="C476" s="111"/>
      <c r="D476" s="111"/>
    </row>
    <row r="477" spans="2:4">
      <c r="B477" s="110"/>
      <c r="C477" s="111"/>
      <c r="D477" s="111"/>
    </row>
    <row r="478" spans="2:4">
      <c r="B478" s="110"/>
      <c r="C478" s="111"/>
      <c r="D478" s="111"/>
    </row>
    <row r="479" spans="2:4">
      <c r="B479" s="110"/>
      <c r="C479" s="111"/>
      <c r="D479" s="111"/>
    </row>
    <row r="480" spans="2:4">
      <c r="B480" s="110"/>
      <c r="C480" s="111"/>
      <c r="D480" s="111"/>
    </row>
    <row r="481" spans="2:4">
      <c r="B481" s="110"/>
      <c r="C481" s="111"/>
      <c r="D481" s="111"/>
    </row>
    <row r="482" spans="2:4">
      <c r="B482" s="110"/>
      <c r="C482" s="111"/>
      <c r="D482" s="111"/>
    </row>
    <row r="483" spans="2:4">
      <c r="B483" s="110"/>
      <c r="C483" s="111"/>
      <c r="D483" s="111"/>
    </row>
    <row r="484" spans="2:4">
      <c r="B484" s="110"/>
      <c r="C484" s="111"/>
      <c r="D484" s="111"/>
    </row>
    <row r="485" spans="2:4">
      <c r="B485" s="110"/>
      <c r="C485" s="111"/>
      <c r="D485" s="111"/>
    </row>
    <row r="486" spans="2:4">
      <c r="B486" s="110"/>
      <c r="C486" s="111"/>
      <c r="D486" s="111"/>
    </row>
    <row r="487" spans="2:4">
      <c r="B487" s="110"/>
      <c r="C487" s="111"/>
      <c r="D487" s="111"/>
    </row>
    <row r="488" spans="2:4">
      <c r="B488" s="110"/>
      <c r="C488" s="111"/>
      <c r="D488" s="111"/>
    </row>
    <row r="489" spans="2:4">
      <c r="B489" s="110"/>
      <c r="C489" s="111"/>
      <c r="D489" s="111"/>
    </row>
    <row r="490" spans="2:4">
      <c r="B490" s="110"/>
      <c r="C490" s="111"/>
      <c r="D490" s="111"/>
    </row>
    <row r="491" spans="2:4">
      <c r="B491" s="110"/>
      <c r="C491" s="111"/>
      <c r="D491" s="111"/>
    </row>
    <row r="492" spans="2:4">
      <c r="B492" s="110"/>
      <c r="C492" s="111"/>
      <c r="D492" s="111"/>
    </row>
    <row r="493" spans="2:4">
      <c r="B493" s="110"/>
      <c r="C493" s="111"/>
      <c r="D493" s="111"/>
    </row>
    <row r="494" spans="2:4">
      <c r="B494" s="110"/>
      <c r="C494" s="111"/>
      <c r="D494" s="111"/>
    </row>
    <row r="495" spans="2:4">
      <c r="B495" s="110"/>
      <c r="C495" s="111"/>
      <c r="D495" s="111"/>
    </row>
    <row r="496" spans="2:4">
      <c r="B496" s="110"/>
      <c r="C496" s="111"/>
      <c r="D496" s="111"/>
    </row>
    <row r="497" spans="2:4">
      <c r="B497" s="110"/>
      <c r="C497" s="111"/>
      <c r="D497" s="111"/>
    </row>
    <row r="498" spans="2:4">
      <c r="B498" s="110"/>
      <c r="C498" s="111"/>
      <c r="D498" s="111"/>
    </row>
    <row r="499" spans="2:4">
      <c r="B499" s="110"/>
      <c r="C499" s="111"/>
      <c r="D499" s="111"/>
    </row>
    <row r="500" spans="2:4">
      <c r="B500" s="110"/>
      <c r="C500" s="111"/>
      <c r="D500" s="111"/>
    </row>
    <row r="501" spans="2:4">
      <c r="B501" s="110"/>
      <c r="C501" s="111"/>
      <c r="D501" s="111"/>
    </row>
    <row r="502" spans="2:4">
      <c r="B502" s="110"/>
      <c r="C502" s="111"/>
      <c r="D502" s="111"/>
    </row>
    <row r="503" spans="2:4">
      <c r="B503" s="110"/>
      <c r="C503" s="111"/>
      <c r="D503" s="111"/>
    </row>
    <row r="504" spans="2:4">
      <c r="B504" s="110"/>
      <c r="C504" s="111"/>
      <c r="D504" s="111"/>
    </row>
    <row r="505" spans="2:4">
      <c r="B505" s="110"/>
      <c r="C505" s="111"/>
      <c r="D505" s="111"/>
    </row>
    <row r="506" spans="2:4">
      <c r="B506" s="110"/>
      <c r="C506" s="111"/>
      <c r="D506" s="111"/>
    </row>
    <row r="507" spans="2:4">
      <c r="B507" s="110"/>
      <c r="C507" s="111"/>
      <c r="D507" s="111"/>
    </row>
    <row r="508" spans="2:4">
      <c r="B508" s="110"/>
      <c r="C508" s="111"/>
      <c r="D508" s="111"/>
    </row>
    <row r="509" spans="2:4">
      <c r="B509" s="110"/>
      <c r="C509" s="111"/>
      <c r="D509" s="111"/>
    </row>
    <row r="510" spans="2:4">
      <c r="B510" s="110"/>
      <c r="C510" s="111"/>
      <c r="D510" s="111"/>
    </row>
    <row r="511" spans="2:4">
      <c r="B511" s="110"/>
      <c r="C511" s="111"/>
      <c r="D511" s="111"/>
    </row>
    <row r="512" spans="2:4">
      <c r="B512" s="110"/>
      <c r="C512" s="111"/>
      <c r="D512" s="111"/>
    </row>
    <row r="513" spans="2:4">
      <c r="B513" s="110"/>
      <c r="C513" s="111"/>
      <c r="D513" s="111"/>
    </row>
    <row r="514" spans="2:4">
      <c r="B514" s="110"/>
      <c r="C514" s="111"/>
      <c r="D514" s="111"/>
    </row>
    <row r="515" spans="2:4">
      <c r="B515" s="110"/>
      <c r="C515" s="111"/>
      <c r="D515" s="111"/>
    </row>
    <row r="516" spans="2:4">
      <c r="B516" s="110"/>
      <c r="C516" s="111"/>
      <c r="D516" s="111"/>
    </row>
    <row r="517" spans="2:4">
      <c r="B517" s="110"/>
      <c r="C517" s="111"/>
      <c r="D517" s="111"/>
    </row>
    <row r="518" spans="2:4">
      <c r="B518" s="110"/>
      <c r="C518" s="111"/>
      <c r="D518" s="111"/>
    </row>
    <row r="519" spans="2:4">
      <c r="B519" s="110"/>
      <c r="C519" s="111"/>
      <c r="D519" s="111"/>
    </row>
    <row r="520" spans="2:4">
      <c r="B520" s="110"/>
      <c r="C520" s="111"/>
      <c r="D520" s="111"/>
    </row>
    <row r="521" spans="2:4">
      <c r="B521" s="110"/>
      <c r="C521" s="111"/>
      <c r="D521" s="111"/>
    </row>
    <row r="522" spans="2:4">
      <c r="B522" s="110"/>
      <c r="C522" s="111"/>
      <c r="D522" s="111"/>
    </row>
    <row r="523" spans="2:4">
      <c r="B523" s="110"/>
      <c r="C523" s="111"/>
      <c r="D523" s="111"/>
    </row>
    <row r="524" spans="2:4">
      <c r="B524" s="110"/>
      <c r="C524" s="111"/>
      <c r="D524" s="111"/>
    </row>
    <row r="525" spans="2:4">
      <c r="B525" s="110"/>
      <c r="C525" s="111"/>
      <c r="D525" s="111"/>
    </row>
    <row r="526" spans="2:4">
      <c r="B526" s="110"/>
      <c r="C526" s="111"/>
      <c r="D526" s="111"/>
    </row>
    <row r="527" spans="2:4">
      <c r="B527" s="110"/>
      <c r="C527" s="111"/>
      <c r="D527" s="111"/>
    </row>
    <row r="528" spans="2:4">
      <c r="B528" s="110"/>
      <c r="C528" s="111"/>
      <c r="D528" s="111"/>
    </row>
    <row r="529" spans="2:4">
      <c r="B529" s="110"/>
      <c r="C529" s="111"/>
      <c r="D529" s="111"/>
    </row>
    <row r="530" spans="2:4">
      <c r="B530" s="110"/>
      <c r="C530" s="111"/>
      <c r="D530" s="111"/>
    </row>
    <row r="531" spans="2:4">
      <c r="B531" s="110"/>
      <c r="C531" s="111"/>
      <c r="D531" s="111"/>
    </row>
    <row r="532" spans="2:4">
      <c r="B532" s="110"/>
      <c r="C532" s="111"/>
      <c r="D532" s="111"/>
    </row>
    <row r="533" spans="2:4">
      <c r="B533" s="110"/>
      <c r="C533" s="111"/>
      <c r="D533" s="111"/>
    </row>
    <row r="534" spans="2:4">
      <c r="B534" s="110"/>
      <c r="C534" s="111"/>
      <c r="D534" s="111"/>
    </row>
    <row r="535" spans="2:4">
      <c r="B535" s="110"/>
      <c r="C535" s="111"/>
      <c r="D535" s="111"/>
    </row>
    <row r="536" spans="2:4">
      <c r="B536" s="110"/>
      <c r="C536" s="111"/>
      <c r="D536" s="111"/>
    </row>
    <row r="537" spans="2:4">
      <c r="B537" s="110"/>
      <c r="C537" s="111"/>
      <c r="D537" s="111"/>
    </row>
    <row r="538" spans="2:4">
      <c r="B538" s="110"/>
      <c r="C538" s="111"/>
      <c r="D538" s="111"/>
    </row>
    <row r="539" spans="2:4">
      <c r="B539" s="110"/>
      <c r="C539" s="111"/>
      <c r="D539" s="111"/>
    </row>
    <row r="540" spans="2:4">
      <c r="B540" s="110"/>
      <c r="C540" s="111"/>
      <c r="D540" s="111"/>
    </row>
    <row r="541" spans="2:4">
      <c r="B541" s="110"/>
      <c r="C541" s="111"/>
      <c r="D541" s="111"/>
    </row>
    <row r="542" spans="2:4">
      <c r="B542" s="110"/>
      <c r="C542" s="111"/>
      <c r="D542" s="111"/>
    </row>
    <row r="543" spans="2:4">
      <c r="B543" s="110"/>
      <c r="C543" s="111"/>
      <c r="D543" s="111"/>
    </row>
    <row r="544" spans="2:4">
      <c r="B544" s="110"/>
      <c r="C544" s="111"/>
      <c r="D544" s="111"/>
    </row>
    <row r="545" spans="2:4">
      <c r="B545" s="110"/>
      <c r="C545" s="111"/>
      <c r="D545" s="111"/>
    </row>
    <row r="546" spans="2:4">
      <c r="B546" s="110"/>
      <c r="C546" s="111"/>
      <c r="D546" s="111"/>
    </row>
    <row r="547" spans="2:4">
      <c r="B547" s="110"/>
      <c r="C547" s="111"/>
      <c r="D547" s="111"/>
    </row>
    <row r="548" spans="2:4">
      <c r="B548" s="110"/>
      <c r="C548" s="111"/>
      <c r="D548" s="111"/>
    </row>
    <row r="549" spans="2:4">
      <c r="B549" s="110"/>
      <c r="C549" s="111"/>
      <c r="D549" s="111"/>
    </row>
    <row r="550" spans="2:4">
      <c r="B550" s="110"/>
      <c r="C550" s="111"/>
      <c r="D550" s="111"/>
    </row>
    <row r="551" spans="2:4">
      <c r="B551" s="110"/>
      <c r="C551" s="111"/>
      <c r="D551" s="111"/>
    </row>
    <row r="552" spans="2:4">
      <c r="B552" s="110"/>
      <c r="C552" s="111"/>
      <c r="D552" s="111"/>
    </row>
    <row r="553" spans="2:4">
      <c r="B553" s="110"/>
      <c r="C553" s="111"/>
      <c r="D553" s="111"/>
    </row>
    <row r="554" spans="2:4">
      <c r="B554" s="110"/>
      <c r="C554" s="111"/>
      <c r="D554" s="111"/>
    </row>
    <row r="555" spans="2:4">
      <c r="B555" s="110"/>
      <c r="C555" s="111"/>
      <c r="D555" s="111"/>
    </row>
    <row r="556" spans="2:4">
      <c r="B556" s="110"/>
      <c r="C556" s="111"/>
      <c r="D556" s="111"/>
    </row>
    <row r="557" spans="2:4">
      <c r="B557" s="110"/>
      <c r="C557" s="111"/>
      <c r="D557" s="111"/>
    </row>
    <row r="558" spans="2:4">
      <c r="B558" s="110"/>
      <c r="C558" s="111"/>
      <c r="D558" s="111"/>
    </row>
    <row r="559" spans="2:4">
      <c r="B559" s="110"/>
      <c r="C559" s="111"/>
      <c r="D559" s="111"/>
    </row>
    <row r="560" spans="2:4">
      <c r="B560" s="110"/>
      <c r="C560" s="111"/>
      <c r="D560" s="111"/>
    </row>
    <row r="561" spans="2:4">
      <c r="B561" s="110"/>
      <c r="C561" s="111"/>
      <c r="D561" s="111"/>
    </row>
    <row r="562" spans="2:4">
      <c r="B562" s="110"/>
      <c r="C562" s="111"/>
      <c r="D562" s="111"/>
    </row>
    <row r="563" spans="2:4">
      <c r="B563" s="110"/>
      <c r="C563" s="111"/>
      <c r="D563" s="111"/>
    </row>
    <row r="564" spans="2:4">
      <c r="B564" s="110"/>
      <c r="C564" s="111"/>
      <c r="D564" s="111"/>
    </row>
    <row r="565" spans="2:4">
      <c r="B565" s="110"/>
      <c r="C565" s="111"/>
      <c r="D565" s="111"/>
    </row>
    <row r="566" spans="2:4">
      <c r="B566" s="110"/>
      <c r="C566" s="111"/>
      <c r="D566" s="111"/>
    </row>
    <row r="567" spans="2:4">
      <c r="B567" s="110"/>
      <c r="C567" s="111"/>
      <c r="D567" s="111"/>
    </row>
    <row r="568" spans="2:4">
      <c r="B568" s="110"/>
      <c r="C568" s="111"/>
      <c r="D568" s="111"/>
    </row>
    <row r="569" spans="2:4">
      <c r="B569" s="110"/>
      <c r="C569" s="111"/>
      <c r="D569" s="111"/>
    </row>
    <row r="570" spans="2:4">
      <c r="B570" s="110"/>
      <c r="C570" s="111"/>
      <c r="D570" s="111"/>
    </row>
    <row r="571" spans="2:4">
      <c r="B571" s="110"/>
      <c r="C571" s="111"/>
      <c r="D571" s="111"/>
    </row>
    <row r="572" spans="2:4">
      <c r="B572" s="110"/>
      <c r="C572" s="111"/>
      <c r="D572" s="111"/>
    </row>
    <row r="573" spans="2:4">
      <c r="B573" s="110"/>
      <c r="C573" s="111"/>
      <c r="D573" s="111"/>
    </row>
    <row r="574" spans="2:4">
      <c r="B574" s="110"/>
      <c r="C574" s="111"/>
      <c r="D574" s="111"/>
    </row>
    <row r="575" spans="2:4">
      <c r="B575" s="110"/>
      <c r="C575" s="111"/>
      <c r="D575" s="111"/>
    </row>
    <row r="576" spans="2:4">
      <c r="B576" s="110"/>
      <c r="C576" s="111"/>
      <c r="D576" s="111"/>
    </row>
    <row r="577" spans="2:4">
      <c r="B577" s="110"/>
      <c r="C577" s="111"/>
      <c r="D577" s="111"/>
    </row>
    <row r="578" spans="2:4">
      <c r="B578" s="110"/>
      <c r="C578" s="111"/>
      <c r="D578" s="111"/>
    </row>
    <row r="579" spans="2:4">
      <c r="B579" s="110"/>
      <c r="C579" s="111"/>
      <c r="D579" s="111"/>
    </row>
    <row r="580" spans="2:4">
      <c r="B580" s="110"/>
      <c r="C580" s="111"/>
      <c r="D580" s="111"/>
    </row>
    <row r="581" spans="2:4">
      <c r="B581" s="110"/>
      <c r="C581" s="111"/>
      <c r="D581" s="111"/>
    </row>
    <row r="582" spans="2:4">
      <c r="B582" s="110"/>
      <c r="C582" s="111"/>
      <c r="D582" s="111"/>
    </row>
    <row r="583" spans="2:4">
      <c r="B583" s="110"/>
      <c r="C583" s="111"/>
      <c r="D583" s="111"/>
    </row>
    <row r="584" spans="2:4">
      <c r="B584" s="110"/>
      <c r="C584" s="111"/>
      <c r="D584" s="111"/>
    </row>
    <row r="585" spans="2:4">
      <c r="B585" s="110"/>
      <c r="C585" s="111"/>
      <c r="D585" s="111"/>
    </row>
    <row r="586" spans="2:4">
      <c r="B586" s="110"/>
      <c r="C586" s="111"/>
      <c r="D586" s="111"/>
    </row>
    <row r="587" spans="2:4">
      <c r="B587" s="110"/>
      <c r="C587" s="111"/>
      <c r="D587" s="111"/>
    </row>
    <row r="588" spans="2:4">
      <c r="B588" s="110"/>
      <c r="C588" s="111"/>
      <c r="D588" s="111"/>
    </row>
    <row r="589" spans="2:4">
      <c r="B589" s="110"/>
      <c r="C589" s="111"/>
      <c r="D589" s="111"/>
    </row>
    <row r="590" spans="2:4">
      <c r="B590" s="110"/>
      <c r="C590" s="111"/>
      <c r="D590" s="111"/>
    </row>
    <row r="591" spans="2:4">
      <c r="B591" s="110"/>
      <c r="C591" s="111"/>
      <c r="D591" s="111"/>
    </row>
    <row r="592" spans="2:4">
      <c r="B592" s="110"/>
      <c r="C592" s="111"/>
      <c r="D592" s="111"/>
    </row>
    <row r="593" spans="2:4">
      <c r="B593" s="110"/>
      <c r="C593" s="111"/>
      <c r="D593" s="111"/>
    </row>
    <row r="594" spans="2:4">
      <c r="B594" s="110"/>
      <c r="C594" s="111"/>
      <c r="D594" s="111"/>
    </row>
    <row r="595" spans="2:4">
      <c r="B595" s="110"/>
      <c r="C595" s="111"/>
      <c r="D595" s="111"/>
    </row>
    <row r="596" spans="2:4">
      <c r="B596" s="110"/>
      <c r="C596" s="111"/>
      <c r="D596" s="111"/>
    </row>
    <row r="597" spans="2:4">
      <c r="B597" s="110"/>
      <c r="C597" s="111"/>
      <c r="D597" s="111"/>
    </row>
    <row r="598" spans="2:4">
      <c r="B598" s="110"/>
      <c r="C598" s="111"/>
      <c r="D598" s="111"/>
    </row>
    <row r="599" spans="2:4">
      <c r="B599" s="110"/>
      <c r="C599" s="111"/>
      <c r="D599" s="111"/>
    </row>
    <row r="600" spans="2:4">
      <c r="B600" s="110"/>
      <c r="C600" s="111"/>
      <c r="D600" s="111"/>
    </row>
    <row r="601" spans="2:4">
      <c r="B601" s="110"/>
      <c r="C601" s="111"/>
      <c r="D601" s="111"/>
    </row>
    <row r="602" spans="2:4">
      <c r="B602" s="110"/>
      <c r="C602" s="111"/>
      <c r="D602" s="111"/>
    </row>
    <row r="603" spans="2:4">
      <c r="B603" s="110"/>
      <c r="C603" s="111"/>
      <c r="D603" s="111"/>
    </row>
    <row r="604" spans="2:4">
      <c r="B604" s="110"/>
      <c r="C604" s="111"/>
      <c r="D604" s="111"/>
    </row>
    <row r="605" spans="2:4">
      <c r="B605" s="110"/>
      <c r="C605" s="111"/>
      <c r="D605" s="111"/>
    </row>
    <row r="606" spans="2:4">
      <c r="B606" s="110"/>
      <c r="C606" s="111"/>
      <c r="D606" s="111"/>
    </row>
    <row r="607" spans="2:4">
      <c r="B607" s="110"/>
      <c r="C607" s="111"/>
      <c r="D607" s="111"/>
    </row>
    <row r="608" spans="2:4">
      <c r="B608" s="110"/>
      <c r="C608" s="111"/>
      <c r="D608" s="111"/>
    </row>
    <row r="609" spans="2:4">
      <c r="B609" s="110"/>
      <c r="C609" s="111"/>
      <c r="D609" s="111"/>
    </row>
    <row r="610" spans="2:4">
      <c r="B610" s="110"/>
      <c r="C610" s="111"/>
      <c r="D610" s="111"/>
    </row>
    <row r="611" spans="2:4">
      <c r="B611" s="110"/>
      <c r="C611" s="111"/>
      <c r="D611" s="111"/>
    </row>
    <row r="612" spans="2:4">
      <c r="B612" s="110"/>
      <c r="C612" s="111"/>
      <c r="D612" s="111"/>
    </row>
    <row r="613" spans="2:4">
      <c r="B613" s="110"/>
      <c r="C613" s="111"/>
      <c r="D613" s="111"/>
    </row>
    <row r="614" spans="2:4">
      <c r="B614" s="110"/>
      <c r="C614" s="111"/>
      <c r="D614" s="111"/>
    </row>
    <row r="615" spans="2:4">
      <c r="B615" s="110"/>
      <c r="C615" s="111"/>
      <c r="D615" s="111"/>
    </row>
    <row r="616" spans="2:4">
      <c r="B616" s="110"/>
      <c r="C616" s="111"/>
      <c r="D616" s="111"/>
    </row>
    <row r="617" spans="2:4">
      <c r="B617" s="110"/>
      <c r="C617" s="111"/>
      <c r="D617" s="111"/>
    </row>
    <row r="618" spans="2:4">
      <c r="B618" s="110"/>
      <c r="C618" s="111"/>
      <c r="D618" s="111"/>
    </row>
    <row r="619" spans="2:4">
      <c r="B619" s="110"/>
      <c r="C619" s="111"/>
      <c r="D619" s="111"/>
    </row>
    <row r="620" spans="2:4">
      <c r="B620" s="110"/>
      <c r="C620" s="111"/>
      <c r="D620" s="111"/>
    </row>
    <row r="621" spans="2:4">
      <c r="B621" s="110"/>
      <c r="C621" s="111"/>
      <c r="D621" s="111"/>
    </row>
    <row r="622" spans="2:4">
      <c r="B622" s="110"/>
      <c r="C622" s="111"/>
      <c r="D622" s="111"/>
    </row>
    <row r="623" spans="2:4">
      <c r="B623" s="110"/>
      <c r="C623" s="111"/>
      <c r="D623" s="111"/>
    </row>
    <row r="624" spans="2:4">
      <c r="B624" s="110"/>
      <c r="C624" s="111"/>
      <c r="D624" s="111"/>
    </row>
    <row r="625" spans="2:4">
      <c r="B625" s="110"/>
      <c r="C625" s="111"/>
      <c r="D625" s="111"/>
    </row>
    <row r="626" spans="2:4">
      <c r="B626" s="110"/>
      <c r="C626" s="111"/>
      <c r="D626" s="111"/>
    </row>
    <row r="627" spans="2:4">
      <c r="B627" s="110"/>
      <c r="C627" s="111"/>
      <c r="D627" s="111"/>
    </row>
    <row r="628" spans="2:4">
      <c r="B628" s="110"/>
      <c r="C628" s="111"/>
      <c r="D628" s="111"/>
    </row>
    <row r="629" spans="2:4">
      <c r="B629" s="110"/>
      <c r="C629" s="111"/>
      <c r="D629" s="111"/>
    </row>
    <row r="630" spans="2:4">
      <c r="B630" s="110"/>
      <c r="C630" s="111"/>
      <c r="D630" s="111"/>
    </row>
    <row r="631" spans="2:4">
      <c r="B631" s="110"/>
      <c r="C631" s="111"/>
      <c r="D631" s="111"/>
    </row>
    <row r="632" spans="2:4">
      <c r="B632" s="110"/>
      <c r="C632" s="111"/>
      <c r="D632" s="111"/>
    </row>
    <row r="633" spans="2:4">
      <c r="B633" s="110"/>
      <c r="C633" s="111"/>
      <c r="D633" s="111"/>
    </row>
    <row r="634" spans="2:4">
      <c r="B634" s="110"/>
      <c r="C634" s="111"/>
      <c r="D634" s="111"/>
    </row>
    <row r="635" spans="2:4">
      <c r="B635" s="110"/>
      <c r="C635" s="111"/>
      <c r="D635" s="111"/>
    </row>
    <row r="636" spans="2:4">
      <c r="B636" s="110"/>
      <c r="C636" s="111"/>
      <c r="D636" s="111"/>
    </row>
    <row r="637" spans="2:4">
      <c r="B637" s="110"/>
      <c r="C637" s="111"/>
      <c r="D637" s="111"/>
    </row>
    <row r="638" spans="2:4">
      <c r="B638" s="110"/>
      <c r="C638" s="111"/>
      <c r="D638" s="111"/>
    </row>
    <row r="639" spans="2:4">
      <c r="B639" s="110"/>
      <c r="C639" s="111"/>
      <c r="D639" s="111"/>
    </row>
    <row r="640" spans="2:4">
      <c r="B640" s="110"/>
      <c r="C640" s="111"/>
      <c r="D640" s="111"/>
    </row>
    <row r="641" spans="2:4">
      <c r="B641" s="110"/>
      <c r="C641" s="111"/>
      <c r="D641" s="111"/>
    </row>
    <row r="642" spans="2:4">
      <c r="B642" s="110"/>
      <c r="C642" s="111"/>
      <c r="D642" s="111"/>
    </row>
    <row r="643" spans="2:4">
      <c r="B643" s="110"/>
      <c r="C643" s="111"/>
      <c r="D643" s="111"/>
    </row>
    <row r="644" spans="2:4">
      <c r="B644" s="110"/>
      <c r="C644" s="111"/>
      <c r="D644" s="111"/>
    </row>
    <row r="645" spans="2:4">
      <c r="B645" s="110"/>
      <c r="C645" s="111"/>
      <c r="D645" s="111"/>
    </row>
    <row r="646" spans="2:4">
      <c r="B646" s="110"/>
      <c r="C646" s="111"/>
      <c r="D646" s="111"/>
    </row>
    <row r="647" spans="2:4">
      <c r="B647" s="110"/>
      <c r="C647" s="111"/>
      <c r="D647" s="111"/>
    </row>
    <row r="648" spans="2:4">
      <c r="B648" s="110"/>
      <c r="C648" s="111"/>
      <c r="D648" s="111"/>
    </row>
    <row r="649" spans="2:4">
      <c r="B649" s="110"/>
      <c r="C649" s="111"/>
      <c r="D649" s="111"/>
    </row>
    <row r="650" spans="2:4">
      <c r="B650" s="110"/>
      <c r="C650" s="111"/>
      <c r="D650" s="111"/>
    </row>
    <row r="651" spans="2:4">
      <c r="B651" s="110"/>
      <c r="C651" s="111"/>
      <c r="D651" s="111"/>
    </row>
    <row r="652" spans="2:4">
      <c r="B652" s="110"/>
      <c r="C652" s="111"/>
      <c r="D652" s="111"/>
    </row>
    <row r="653" spans="2:4">
      <c r="B653" s="110"/>
      <c r="C653" s="111"/>
      <c r="D653" s="111"/>
    </row>
    <row r="654" spans="2:4">
      <c r="B654" s="110"/>
      <c r="C654" s="111"/>
      <c r="D654" s="111"/>
    </row>
    <row r="655" spans="2:4">
      <c r="B655" s="110"/>
      <c r="C655" s="111"/>
      <c r="D655" s="111"/>
    </row>
    <row r="656" spans="2:4">
      <c r="B656" s="110"/>
      <c r="C656" s="111"/>
      <c r="D656" s="111"/>
    </row>
    <row r="657" spans="2:4">
      <c r="B657" s="110"/>
      <c r="C657" s="111"/>
      <c r="D657" s="111"/>
    </row>
    <row r="658" spans="2:4">
      <c r="B658" s="110"/>
      <c r="C658" s="111"/>
      <c r="D658" s="111"/>
    </row>
    <row r="659" spans="2:4">
      <c r="B659" s="110"/>
      <c r="C659" s="111"/>
      <c r="D659" s="111"/>
    </row>
    <row r="660" spans="2:4">
      <c r="B660" s="110"/>
      <c r="C660" s="111"/>
      <c r="D660" s="111"/>
    </row>
    <row r="661" spans="2:4">
      <c r="B661" s="110"/>
      <c r="C661" s="111"/>
      <c r="D661" s="111"/>
    </row>
    <row r="662" spans="2:4">
      <c r="B662" s="110"/>
      <c r="C662" s="111"/>
      <c r="D662" s="111"/>
    </row>
    <row r="663" spans="2:4">
      <c r="B663" s="110"/>
      <c r="C663" s="111"/>
      <c r="D663" s="111"/>
    </row>
    <row r="664" spans="2:4">
      <c r="B664" s="110"/>
      <c r="C664" s="111"/>
      <c r="D664" s="111"/>
    </row>
    <row r="665" spans="2:4">
      <c r="B665" s="110"/>
      <c r="C665" s="111"/>
      <c r="D665" s="111"/>
    </row>
    <row r="666" spans="2:4">
      <c r="B666" s="110"/>
      <c r="C666" s="111"/>
      <c r="D666" s="111"/>
    </row>
    <row r="667" spans="2:4">
      <c r="B667" s="110"/>
      <c r="C667" s="111"/>
      <c r="D667" s="111"/>
    </row>
    <row r="668" spans="2:4">
      <c r="B668" s="110"/>
      <c r="C668" s="111"/>
      <c r="D668" s="111"/>
    </row>
    <row r="669" spans="2:4">
      <c r="B669" s="110"/>
      <c r="C669" s="111"/>
      <c r="D669" s="111"/>
    </row>
    <row r="670" spans="2:4">
      <c r="B670" s="110"/>
      <c r="C670" s="111"/>
      <c r="D670" s="111"/>
    </row>
    <row r="671" spans="2:4">
      <c r="B671" s="110"/>
      <c r="C671" s="111"/>
      <c r="D671" s="111"/>
    </row>
    <row r="672" spans="2:4">
      <c r="B672" s="110"/>
      <c r="C672" s="111"/>
      <c r="D672" s="111"/>
    </row>
    <row r="673" spans="2:4">
      <c r="B673" s="110"/>
      <c r="C673" s="111"/>
      <c r="D673" s="111"/>
    </row>
    <row r="674" spans="2:4">
      <c r="B674" s="110"/>
      <c r="C674" s="111"/>
      <c r="D674" s="111"/>
    </row>
    <row r="675" spans="2:4">
      <c r="B675" s="110"/>
      <c r="C675" s="111"/>
      <c r="D675" s="111"/>
    </row>
    <row r="676" spans="2:4">
      <c r="B676" s="110"/>
      <c r="C676" s="111"/>
      <c r="D676" s="111"/>
    </row>
    <row r="677" spans="2:4">
      <c r="B677" s="110"/>
      <c r="C677" s="111"/>
      <c r="D677" s="111"/>
    </row>
    <row r="678" spans="2:4">
      <c r="B678" s="110"/>
      <c r="C678" s="111"/>
      <c r="D678" s="111"/>
    </row>
    <row r="679" spans="2:4">
      <c r="B679" s="110"/>
      <c r="C679" s="111"/>
      <c r="D679" s="111"/>
    </row>
    <row r="680" spans="2:4">
      <c r="B680" s="110"/>
      <c r="C680" s="111"/>
      <c r="D680" s="111"/>
    </row>
    <row r="681" spans="2:4">
      <c r="B681" s="110"/>
      <c r="C681" s="111"/>
      <c r="D681" s="111"/>
    </row>
    <row r="682" spans="2:4">
      <c r="B682" s="110"/>
      <c r="C682" s="111"/>
      <c r="D682" s="111"/>
    </row>
    <row r="683" spans="2:4">
      <c r="B683" s="110"/>
      <c r="C683" s="111"/>
      <c r="D683" s="111"/>
    </row>
    <row r="684" spans="2:4">
      <c r="B684" s="110"/>
      <c r="C684" s="111"/>
      <c r="D684" s="111"/>
    </row>
    <row r="685" spans="2:4">
      <c r="B685" s="110"/>
      <c r="C685" s="111"/>
      <c r="D685" s="111"/>
    </row>
    <row r="686" spans="2:4">
      <c r="B686" s="110"/>
      <c r="C686" s="111"/>
      <c r="D686" s="111"/>
    </row>
    <row r="687" spans="2:4">
      <c r="B687" s="110"/>
      <c r="C687" s="111"/>
      <c r="D687" s="111"/>
    </row>
    <row r="688" spans="2:4">
      <c r="B688" s="110"/>
      <c r="C688" s="111"/>
      <c r="D688" s="111"/>
    </row>
    <row r="689" spans="2:4">
      <c r="B689" s="110"/>
      <c r="C689" s="111"/>
      <c r="D689" s="111"/>
    </row>
    <row r="690" spans="2:4">
      <c r="B690" s="110"/>
      <c r="C690" s="111"/>
      <c r="D690" s="111"/>
    </row>
    <row r="691" spans="2:4">
      <c r="B691" s="110"/>
      <c r="C691" s="111"/>
      <c r="D691" s="111"/>
    </row>
    <row r="692" spans="2:4">
      <c r="B692" s="110"/>
      <c r="C692" s="111"/>
      <c r="D692" s="111"/>
    </row>
    <row r="693" spans="2:4">
      <c r="B693" s="110"/>
      <c r="C693" s="111"/>
      <c r="D693" s="111"/>
    </row>
    <row r="694" spans="2:4">
      <c r="B694" s="110"/>
      <c r="C694" s="111"/>
      <c r="D694" s="111"/>
    </row>
    <row r="695" spans="2:4">
      <c r="B695" s="110"/>
      <c r="C695" s="111"/>
      <c r="D695" s="111"/>
    </row>
    <row r="696" spans="2:4">
      <c r="B696" s="110"/>
      <c r="C696" s="111"/>
      <c r="D696" s="111"/>
    </row>
    <row r="697" spans="2:4">
      <c r="B697" s="110"/>
      <c r="C697" s="111"/>
      <c r="D697" s="111"/>
    </row>
    <row r="698" spans="2:4">
      <c r="B698" s="110"/>
      <c r="C698" s="111"/>
      <c r="D698" s="111"/>
    </row>
    <row r="699" spans="2:4">
      <c r="B699" s="110"/>
      <c r="C699" s="111"/>
      <c r="D699" s="111"/>
    </row>
    <row r="700" spans="2:4">
      <c r="B700" s="110"/>
      <c r="C700" s="111"/>
      <c r="D700" s="111"/>
    </row>
    <row r="701" spans="2:4">
      <c r="B701" s="110"/>
      <c r="C701" s="111"/>
      <c r="D701" s="111"/>
    </row>
    <row r="702" spans="2:4">
      <c r="B702" s="110"/>
      <c r="C702" s="111"/>
      <c r="D702" s="111"/>
    </row>
    <row r="703" spans="2:4">
      <c r="B703" s="110"/>
      <c r="C703" s="111"/>
      <c r="D703" s="111"/>
    </row>
    <row r="704" spans="2:4">
      <c r="B704" s="110"/>
      <c r="C704" s="111"/>
      <c r="D704" s="111"/>
    </row>
    <row r="705" spans="2:4">
      <c r="B705" s="110"/>
      <c r="C705" s="111"/>
      <c r="D705" s="111"/>
    </row>
    <row r="706" spans="2:4">
      <c r="B706" s="110"/>
      <c r="C706" s="111"/>
      <c r="D706" s="111"/>
    </row>
    <row r="707" spans="2:4">
      <c r="B707" s="110"/>
      <c r="C707" s="111"/>
      <c r="D707" s="111"/>
    </row>
    <row r="708" spans="2:4">
      <c r="B708" s="110"/>
      <c r="C708" s="111"/>
      <c r="D708" s="111"/>
    </row>
    <row r="709" spans="2:4">
      <c r="B709" s="110"/>
      <c r="C709" s="111"/>
      <c r="D709" s="111"/>
    </row>
    <row r="710" spans="2:4">
      <c r="B710" s="110"/>
      <c r="C710" s="111"/>
      <c r="D710" s="111"/>
    </row>
    <row r="711" spans="2:4">
      <c r="B711" s="110"/>
      <c r="C711" s="111"/>
      <c r="D711" s="111"/>
    </row>
    <row r="712" spans="2:4">
      <c r="B712" s="110"/>
      <c r="C712" s="111"/>
      <c r="D712" s="111"/>
    </row>
    <row r="713" spans="2:4">
      <c r="B713" s="110"/>
      <c r="C713" s="111"/>
      <c r="D713" s="111"/>
    </row>
    <row r="714" spans="2:4">
      <c r="B714" s="110"/>
      <c r="C714" s="111"/>
      <c r="D714" s="111"/>
    </row>
    <row r="715" spans="2:4">
      <c r="B715" s="110"/>
      <c r="C715" s="111"/>
      <c r="D715" s="111"/>
    </row>
    <row r="716" spans="2:4">
      <c r="B716" s="110"/>
      <c r="C716" s="111"/>
      <c r="D716" s="111"/>
    </row>
    <row r="717" spans="2:4">
      <c r="B717" s="110"/>
      <c r="C717" s="111"/>
      <c r="D717" s="111"/>
    </row>
    <row r="718" spans="2:4">
      <c r="B718" s="110"/>
      <c r="C718" s="111"/>
      <c r="D718" s="111"/>
    </row>
    <row r="719" spans="2:4">
      <c r="B719" s="110"/>
      <c r="C719" s="111"/>
      <c r="D719" s="111"/>
    </row>
    <row r="720" spans="2:4">
      <c r="B720" s="110"/>
      <c r="C720" s="111"/>
      <c r="D720" s="111"/>
    </row>
    <row r="721" spans="2:4">
      <c r="B721" s="110"/>
      <c r="C721" s="111"/>
      <c r="D721" s="111"/>
    </row>
    <row r="722" spans="2:4">
      <c r="B722" s="110"/>
      <c r="C722" s="111"/>
      <c r="D722" s="111"/>
    </row>
    <row r="723" spans="2:4">
      <c r="B723" s="110"/>
      <c r="C723" s="111"/>
      <c r="D723" s="111"/>
    </row>
    <row r="724" spans="2:4">
      <c r="B724" s="110"/>
      <c r="C724" s="111"/>
      <c r="D724" s="111"/>
    </row>
    <row r="725" spans="2:4">
      <c r="B725" s="110"/>
      <c r="C725" s="111"/>
      <c r="D725" s="111"/>
    </row>
    <row r="726" spans="2:4">
      <c r="B726" s="110"/>
      <c r="C726" s="111"/>
      <c r="D726" s="111"/>
    </row>
    <row r="727" spans="2:4">
      <c r="B727" s="110"/>
      <c r="C727" s="111"/>
      <c r="D727" s="111"/>
    </row>
    <row r="728" spans="2:4">
      <c r="B728" s="110"/>
      <c r="C728" s="111"/>
      <c r="D728" s="111"/>
    </row>
    <row r="729" spans="2:4">
      <c r="B729" s="110"/>
      <c r="C729" s="111"/>
      <c r="D729" s="111"/>
    </row>
    <row r="730" spans="2:4">
      <c r="B730" s="110"/>
      <c r="C730" s="111"/>
      <c r="D730" s="111"/>
    </row>
    <row r="731" spans="2:4">
      <c r="B731" s="110"/>
      <c r="C731" s="111"/>
      <c r="D731" s="111"/>
    </row>
    <row r="732" spans="2:4">
      <c r="B732" s="110"/>
      <c r="C732" s="111"/>
      <c r="D732" s="111"/>
    </row>
    <row r="733" spans="2:4">
      <c r="B733" s="110"/>
      <c r="C733" s="111"/>
      <c r="D733" s="111"/>
    </row>
    <row r="734" spans="2:4">
      <c r="B734" s="110"/>
      <c r="C734" s="111"/>
      <c r="D734" s="111"/>
    </row>
    <row r="735" spans="2:4">
      <c r="B735" s="110"/>
      <c r="C735" s="111"/>
      <c r="D735" s="111"/>
    </row>
    <row r="736" spans="2:4">
      <c r="B736" s="110"/>
      <c r="C736" s="111"/>
      <c r="D736" s="111"/>
    </row>
    <row r="737" spans="2:4">
      <c r="B737" s="110"/>
      <c r="C737" s="111"/>
      <c r="D737" s="111"/>
    </row>
    <row r="738" spans="2:4">
      <c r="B738" s="110"/>
      <c r="C738" s="111"/>
      <c r="D738" s="111"/>
    </row>
    <row r="739" spans="2:4">
      <c r="B739" s="110"/>
      <c r="C739" s="111"/>
      <c r="D739" s="111"/>
    </row>
    <row r="740" spans="2:4">
      <c r="B740" s="110"/>
      <c r="C740" s="111"/>
      <c r="D740" s="111"/>
    </row>
    <row r="741" spans="2:4">
      <c r="B741" s="110"/>
      <c r="C741" s="111"/>
      <c r="D741" s="111"/>
    </row>
    <row r="742" spans="2:4">
      <c r="B742" s="110"/>
      <c r="C742" s="111"/>
      <c r="D742" s="111"/>
    </row>
    <row r="743" spans="2:4">
      <c r="B743" s="110"/>
      <c r="C743" s="111"/>
      <c r="D743" s="111"/>
    </row>
    <row r="744" spans="2:4">
      <c r="B744" s="110"/>
      <c r="C744" s="111"/>
      <c r="D744" s="111"/>
    </row>
    <row r="745" spans="2:4">
      <c r="B745" s="110"/>
      <c r="C745" s="111"/>
      <c r="D745" s="111"/>
    </row>
    <row r="746" spans="2:4">
      <c r="B746" s="110"/>
      <c r="C746" s="111"/>
      <c r="D746" s="111"/>
    </row>
    <row r="747" spans="2:4">
      <c r="B747" s="110"/>
      <c r="C747" s="111"/>
      <c r="D747" s="111"/>
    </row>
    <row r="748" spans="2:4">
      <c r="B748" s="110"/>
      <c r="C748" s="111"/>
      <c r="D748" s="111"/>
    </row>
    <row r="749" spans="2:4">
      <c r="B749" s="110"/>
      <c r="C749" s="111"/>
      <c r="D749" s="111"/>
    </row>
    <row r="750" spans="2:4">
      <c r="B750" s="110"/>
      <c r="C750" s="111"/>
      <c r="D750" s="111"/>
    </row>
    <row r="751" spans="2:4">
      <c r="B751" s="110"/>
      <c r="C751" s="111"/>
      <c r="D751" s="111"/>
    </row>
    <row r="752" spans="2:4">
      <c r="B752" s="110"/>
      <c r="C752" s="111"/>
      <c r="D752" s="111"/>
    </row>
    <row r="753" spans="2:4">
      <c r="B753" s="110"/>
      <c r="C753" s="111"/>
      <c r="D753" s="111"/>
    </row>
    <row r="754" spans="2:4">
      <c r="B754" s="110"/>
      <c r="C754" s="111"/>
      <c r="D754" s="111"/>
    </row>
    <row r="755" spans="2:4">
      <c r="B755" s="110"/>
      <c r="C755" s="111"/>
      <c r="D755" s="111"/>
    </row>
    <row r="756" spans="2:4">
      <c r="B756" s="110"/>
      <c r="C756" s="111"/>
      <c r="D756" s="111"/>
    </row>
    <row r="757" spans="2:4">
      <c r="B757" s="110"/>
      <c r="C757" s="111"/>
      <c r="D757" s="111"/>
    </row>
    <row r="758" spans="2:4">
      <c r="B758" s="110"/>
      <c r="C758" s="111"/>
      <c r="D758" s="111"/>
    </row>
    <row r="759" spans="2:4">
      <c r="B759" s="110"/>
      <c r="C759" s="111"/>
      <c r="D759" s="111"/>
    </row>
    <row r="760" spans="2:4">
      <c r="B760" s="110"/>
      <c r="C760" s="111"/>
      <c r="D760" s="111"/>
    </row>
    <row r="761" spans="2:4">
      <c r="B761" s="110"/>
      <c r="C761" s="111"/>
      <c r="D761" s="111"/>
    </row>
    <row r="762" spans="2:4">
      <c r="B762" s="110"/>
      <c r="C762" s="111"/>
      <c r="D762" s="111"/>
    </row>
    <row r="763" spans="2:4">
      <c r="B763" s="110"/>
      <c r="C763" s="111"/>
      <c r="D763" s="111"/>
    </row>
    <row r="764" spans="2:4">
      <c r="B764" s="110"/>
      <c r="C764" s="111"/>
      <c r="D764" s="111"/>
    </row>
    <row r="765" spans="2:4">
      <c r="B765" s="110"/>
      <c r="C765" s="111"/>
      <c r="D765" s="111"/>
    </row>
    <row r="766" spans="2:4">
      <c r="B766" s="110"/>
      <c r="C766" s="111"/>
      <c r="D766" s="111"/>
    </row>
    <row r="767" spans="2:4">
      <c r="B767" s="110"/>
      <c r="C767" s="111"/>
      <c r="D767" s="111"/>
    </row>
    <row r="768" spans="2:4">
      <c r="B768" s="110"/>
      <c r="C768" s="111"/>
      <c r="D768" s="111"/>
    </row>
    <row r="769" spans="2:4">
      <c r="B769" s="110"/>
      <c r="C769" s="111"/>
      <c r="D769" s="111"/>
    </row>
    <row r="770" spans="2:4">
      <c r="B770" s="110"/>
      <c r="C770" s="111"/>
      <c r="D770" s="111"/>
    </row>
    <row r="771" spans="2:4">
      <c r="B771" s="110"/>
      <c r="C771" s="111"/>
      <c r="D771" s="111"/>
    </row>
    <row r="772" spans="2:4">
      <c r="B772" s="110"/>
      <c r="C772" s="111"/>
      <c r="D772" s="111"/>
    </row>
    <row r="773" spans="2:4">
      <c r="B773" s="110"/>
      <c r="C773" s="111"/>
      <c r="D773" s="111"/>
    </row>
    <row r="774" spans="2:4">
      <c r="B774" s="110"/>
      <c r="C774" s="111"/>
      <c r="D774" s="111"/>
    </row>
    <row r="775" spans="2:4">
      <c r="B775" s="110"/>
      <c r="C775" s="111"/>
      <c r="D775" s="111"/>
    </row>
    <row r="776" spans="2:4">
      <c r="B776" s="110"/>
      <c r="C776" s="111"/>
      <c r="D776" s="111"/>
    </row>
    <row r="777" spans="2:4">
      <c r="B777" s="110"/>
      <c r="C777" s="111"/>
      <c r="D777" s="111"/>
    </row>
    <row r="778" spans="2:4">
      <c r="B778" s="110"/>
      <c r="C778" s="111"/>
      <c r="D778" s="111"/>
    </row>
    <row r="779" spans="2:4">
      <c r="B779" s="110"/>
      <c r="C779" s="111"/>
      <c r="D779" s="111"/>
    </row>
    <row r="780" spans="2:4">
      <c r="B780" s="110"/>
      <c r="C780" s="111"/>
      <c r="D780" s="111"/>
    </row>
    <row r="781" spans="2:4">
      <c r="B781" s="110"/>
      <c r="C781" s="111"/>
      <c r="D781" s="111"/>
    </row>
    <row r="782" spans="2:4">
      <c r="B782" s="110"/>
      <c r="C782" s="111"/>
      <c r="D782" s="111"/>
    </row>
    <row r="783" spans="2:4">
      <c r="B783" s="110"/>
      <c r="C783" s="111"/>
      <c r="D783" s="111"/>
    </row>
    <row r="784" spans="2:4">
      <c r="B784" s="110"/>
      <c r="C784" s="111"/>
      <c r="D784" s="111"/>
    </row>
    <row r="785" spans="2:4">
      <c r="B785" s="110"/>
      <c r="C785" s="111"/>
      <c r="D785" s="111"/>
    </row>
    <row r="786" spans="2:4">
      <c r="B786" s="110"/>
      <c r="C786" s="111"/>
      <c r="D786" s="111"/>
    </row>
    <row r="787" spans="2:4">
      <c r="B787" s="110"/>
      <c r="C787" s="111"/>
      <c r="D787" s="111"/>
    </row>
    <row r="788" spans="2:4">
      <c r="B788" s="110"/>
      <c r="C788" s="111"/>
      <c r="D788" s="111"/>
    </row>
    <row r="789" spans="2:4">
      <c r="B789" s="110"/>
      <c r="C789" s="111"/>
      <c r="D789" s="111"/>
    </row>
    <row r="790" spans="2:4">
      <c r="B790" s="110"/>
      <c r="C790" s="111"/>
      <c r="D790" s="111"/>
    </row>
    <row r="791" spans="2:4">
      <c r="B791" s="110"/>
      <c r="C791" s="111"/>
      <c r="D791" s="111"/>
    </row>
    <row r="792" spans="2:4">
      <c r="B792" s="110"/>
      <c r="C792" s="111"/>
      <c r="D792" s="111"/>
    </row>
    <row r="793" spans="2:4">
      <c r="B793" s="110"/>
      <c r="C793" s="111"/>
      <c r="D793" s="111"/>
    </row>
    <row r="794" spans="2:4">
      <c r="B794" s="110"/>
      <c r="C794" s="111"/>
      <c r="D794" s="111"/>
    </row>
    <row r="795" spans="2:4">
      <c r="B795" s="110"/>
      <c r="C795" s="111"/>
      <c r="D795" s="111"/>
    </row>
    <row r="796" spans="2:4">
      <c r="B796" s="110"/>
      <c r="C796" s="111"/>
      <c r="D796" s="111"/>
    </row>
    <row r="797" spans="2:4">
      <c r="B797" s="110"/>
      <c r="C797" s="111"/>
      <c r="D797" s="111"/>
    </row>
    <row r="798" spans="2:4">
      <c r="B798" s="110"/>
      <c r="C798" s="111"/>
      <c r="D798" s="111"/>
    </row>
    <row r="799" spans="2:4">
      <c r="B799" s="110"/>
      <c r="C799" s="111"/>
      <c r="D799" s="111"/>
    </row>
    <row r="800" spans="2:4">
      <c r="B800" s="110"/>
      <c r="C800" s="111"/>
      <c r="D800" s="111"/>
    </row>
    <row r="801" spans="2:4">
      <c r="B801" s="110"/>
      <c r="C801" s="111"/>
      <c r="D801" s="111"/>
    </row>
    <row r="802" spans="2:4">
      <c r="B802" s="110"/>
      <c r="C802" s="111"/>
      <c r="D802" s="111"/>
    </row>
    <row r="803" spans="2:4">
      <c r="B803" s="110"/>
      <c r="C803" s="111"/>
      <c r="D803" s="111"/>
    </row>
    <row r="804" spans="2:4">
      <c r="B804" s="110"/>
      <c r="C804" s="111"/>
      <c r="D804" s="111"/>
    </row>
    <row r="805" spans="2:4">
      <c r="B805" s="110"/>
      <c r="C805" s="111"/>
      <c r="D805" s="111"/>
    </row>
    <row r="806" spans="2:4">
      <c r="B806" s="110"/>
      <c r="C806" s="111"/>
      <c r="D806" s="111"/>
    </row>
    <row r="807" spans="2:4">
      <c r="B807" s="110"/>
      <c r="C807" s="111"/>
      <c r="D807" s="111"/>
    </row>
    <row r="808" spans="2:4">
      <c r="B808" s="110"/>
      <c r="C808" s="111"/>
      <c r="D808" s="111"/>
    </row>
    <row r="809" spans="2:4">
      <c r="B809" s="110"/>
      <c r="C809" s="111"/>
      <c r="D809" s="111"/>
    </row>
    <row r="810" spans="2:4">
      <c r="B810" s="110"/>
      <c r="C810" s="111"/>
      <c r="D810" s="111"/>
    </row>
    <row r="811" spans="2:4">
      <c r="B811" s="110"/>
      <c r="C811" s="111"/>
      <c r="D811" s="111"/>
    </row>
    <row r="812" spans="2:4">
      <c r="B812" s="110"/>
      <c r="C812" s="111"/>
      <c r="D812" s="111"/>
    </row>
    <row r="813" spans="2:4">
      <c r="B813" s="110"/>
      <c r="C813" s="111"/>
      <c r="D813" s="111"/>
    </row>
    <row r="814" spans="2:4">
      <c r="B814" s="110"/>
      <c r="C814" s="111"/>
      <c r="D814" s="111"/>
    </row>
    <row r="815" spans="2:4">
      <c r="B815" s="110"/>
      <c r="C815" s="111"/>
      <c r="D815" s="111"/>
    </row>
    <row r="816" spans="2:4">
      <c r="B816" s="110"/>
      <c r="C816" s="111"/>
      <c r="D816" s="111"/>
    </row>
    <row r="817" spans="2:4">
      <c r="B817" s="110"/>
      <c r="C817" s="111"/>
      <c r="D817" s="111"/>
    </row>
    <row r="818" spans="2:4">
      <c r="B818" s="110"/>
      <c r="C818" s="111"/>
      <c r="D818" s="111"/>
    </row>
    <row r="819" spans="2:4">
      <c r="B819" s="110"/>
      <c r="C819" s="111"/>
      <c r="D819" s="111"/>
    </row>
    <row r="820" spans="2:4">
      <c r="B820" s="110"/>
      <c r="C820" s="111"/>
      <c r="D820" s="111"/>
    </row>
    <row r="821" spans="2:4">
      <c r="B821" s="110"/>
      <c r="C821" s="111"/>
      <c r="D821" s="111"/>
    </row>
    <row r="822" spans="2:4">
      <c r="B822" s="110"/>
      <c r="C822" s="111"/>
      <c r="D822" s="111"/>
    </row>
    <row r="823" spans="2:4">
      <c r="B823" s="110"/>
      <c r="C823" s="111"/>
      <c r="D823" s="111"/>
    </row>
    <row r="824" spans="2:4">
      <c r="B824" s="110"/>
      <c r="C824" s="111"/>
      <c r="D824" s="111"/>
    </row>
    <row r="825" spans="2:4">
      <c r="B825" s="110"/>
      <c r="C825" s="111"/>
      <c r="D825" s="111"/>
    </row>
    <row r="826" spans="2:4">
      <c r="B826" s="110"/>
      <c r="C826" s="111"/>
      <c r="D826" s="111"/>
    </row>
    <row r="827" spans="2:4">
      <c r="B827" s="110"/>
      <c r="C827" s="111"/>
      <c r="D827" s="111"/>
    </row>
    <row r="828" spans="2:4">
      <c r="B828" s="110"/>
      <c r="C828" s="111"/>
      <c r="D828" s="111"/>
    </row>
    <row r="829" spans="2:4">
      <c r="B829" s="110"/>
      <c r="C829" s="111"/>
      <c r="D829" s="111"/>
    </row>
    <row r="830" spans="2:4">
      <c r="B830" s="110"/>
      <c r="C830" s="111"/>
      <c r="D830" s="111"/>
    </row>
    <row r="831" spans="2:4">
      <c r="B831" s="110"/>
      <c r="C831" s="111"/>
      <c r="D831" s="111"/>
    </row>
    <row r="832" spans="2:4">
      <c r="B832" s="110"/>
      <c r="C832" s="111"/>
      <c r="D832" s="111"/>
    </row>
    <row r="833" spans="2:4">
      <c r="B833" s="110"/>
      <c r="C833" s="111"/>
      <c r="D833" s="111"/>
    </row>
    <row r="834" spans="2:4">
      <c r="B834" s="110"/>
      <c r="C834" s="111"/>
      <c r="D834" s="111"/>
    </row>
    <row r="835" spans="2:4">
      <c r="B835" s="110"/>
      <c r="C835" s="111"/>
      <c r="D835" s="111"/>
    </row>
    <row r="836" spans="2:4">
      <c r="B836" s="110"/>
      <c r="C836" s="111"/>
      <c r="D836" s="111"/>
    </row>
    <row r="837" spans="2:4">
      <c r="B837" s="110"/>
      <c r="C837" s="111"/>
      <c r="D837" s="111"/>
    </row>
    <row r="838" spans="2:4">
      <c r="B838" s="110"/>
      <c r="C838" s="111"/>
      <c r="D838" s="111"/>
    </row>
    <row r="839" spans="2:4">
      <c r="B839" s="110"/>
      <c r="C839" s="111"/>
      <c r="D839" s="111"/>
    </row>
    <row r="840" spans="2:4">
      <c r="B840" s="110"/>
      <c r="C840" s="111"/>
      <c r="D840" s="111"/>
    </row>
    <row r="841" spans="2:4">
      <c r="B841" s="110"/>
      <c r="C841" s="111"/>
      <c r="D841" s="111"/>
    </row>
    <row r="842" spans="2:4">
      <c r="B842" s="110"/>
      <c r="C842" s="111"/>
      <c r="D842" s="111"/>
    </row>
    <row r="843" spans="2:4">
      <c r="B843" s="110"/>
      <c r="C843" s="111"/>
      <c r="D843" s="111"/>
    </row>
    <row r="844" spans="2:4">
      <c r="B844" s="110"/>
      <c r="C844" s="111"/>
      <c r="D844" s="111"/>
    </row>
    <row r="845" spans="2:4">
      <c r="B845" s="110"/>
      <c r="C845" s="111"/>
      <c r="D845" s="111"/>
    </row>
    <row r="846" spans="2:4">
      <c r="B846" s="110"/>
      <c r="C846" s="111"/>
      <c r="D846" s="111"/>
    </row>
    <row r="847" spans="2:4">
      <c r="B847" s="110"/>
      <c r="C847" s="111"/>
      <c r="D847" s="111"/>
    </row>
    <row r="848" spans="2:4">
      <c r="B848" s="110"/>
      <c r="C848" s="111"/>
      <c r="D848" s="111"/>
    </row>
    <row r="849" spans="2:4">
      <c r="B849" s="110"/>
      <c r="C849" s="111"/>
      <c r="D849" s="111"/>
    </row>
    <row r="850" spans="2:4">
      <c r="B850" s="110"/>
      <c r="C850" s="111"/>
      <c r="D850" s="111"/>
    </row>
    <row r="851" spans="2:4">
      <c r="B851" s="110"/>
      <c r="C851" s="111"/>
      <c r="D851" s="111"/>
    </row>
    <row r="852" spans="2:4">
      <c r="B852" s="110"/>
      <c r="C852" s="111"/>
      <c r="D852" s="111"/>
    </row>
    <row r="853" spans="2:4">
      <c r="B853" s="110"/>
      <c r="C853" s="111"/>
      <c r="D853" s="111"/>
    </row>
    <row r="854" spans="2:4">
      <c r="B854" s="110"/>
      <c r="C854" s="111"/>
      <c r="D854" s="111"/>
    </row>
    <row r="855" spans="2:4">
      <c r="B855" s="110"/>
      <c r="C855" s="111"/>
      <c r="D855" s="111"/>
    </row>
    <row r="856" spans="2:4">
      <c r="B856" s="110"/>
      <c r="C856" s="111"/>
      <c r="D856" s="111"/>
    </row>
    <row r="857" spans="2:4">
      <c r="B857" s="110"/>
      <c r="C857" s="111"/>
      <c r="D857" s="111"/>
    </row>
    <row r="858" spans="2:4">
      <c r="B858" s="110"/>
      <c r="C858" s="111"/>
      <c r="D858" s="111"/>
    </row>
    <row r="859" spans="2:4">
      <c r="B859" s="110"/>
      <c r="C859" s="111"/>
      <c r="D859" s="111"/>
    </row>
    <row r="860" spans="2:4">
      <c r="B860" s="110"/>
      <c r="C860" s="111"/>
      <c r="D860" s="111"/>
    </row>
    <row r="861" spans="2:4">
      <c r="B861" s="110"/>
      <c r="C861" s="111"/>
      <c r="D861" s="111"/>
    </row>
    <row r="862" spans="2:4">
      <c r="B862" s="110"/>
      <c r="C862" s="111"/>
      <c r="D862" s="111"/>
    </row>
    <row r="863" spans="2:4">
      <c r="B863" s="110"/>
      <c r="C863" s="111"/>
      <c r="D863" s="111"/>
    </row>
    <row r="864" spans="2:4">
      <c r="B864" s="110"/>
      <c r="C864" s="111"/>
      <c r="D864" s="111"/>
    </row>
    <row r="865" spans="2:4">
      <c r="B865" s="110"/>
      <c r="C865" s="111"/>
      <c r="D865" s="111"/>
    </row>
    <row r="866" spans="2:4">
      <c r="B866" s="110"/>
      <c r="C866" s="111"/>
      <c r="D866" s="111"/>
    </row>
    <row r="867" spans="2:4">
      <c r="B867" s="110"/>
      <c r="C867" s="111"/>
      <c r="D867" s="111"/>
    </row>
    <row r="868" spans="2:4">
      <c r="B868" s="110"/>
      <c r="C868" s="111"/>
      <c r="D868" s="111"/>
    </row>
    <row r="869" spans="2:4">
      <c r="B869" s="110"/>
      <c r="C869" s="111"/>
      <c r="D869" s="111"/>
    </row>
    <row r="870" spans="2:4">
      <c r="B870" s="110"/>
      <c r="C870" s="111"/>
      <c r="D870" s="111"/>
    </row>
    <row r="871" spans="2:4">
      <c r="B871" s="110"/>
      <c r="C871" s="111"/>
      <c r="D871" s="111"/>
    </row>
    <row r="872" spans="2:4">
      <c r="B872" s="110"/>
      <c r="C872" s="111"/>
      <c r="D872" s="111"/>
    </row>
    <row r="873" spans="2:4">
      <c r="B873" s="110"/>
      <c r="C873" s="111"/>
      <c r="D873" s="111"/>
    </row>
    <row r="874" spans="2:4">
      <c r="B874" s="110"/>
      <c r="C874" s="111"/>
      <c r="D874" s="111"/>
    </row>
    <row r="875" spans="2:4">
      <c r="B875" s="110"/>
      <c r="C875" s="111"/>
      <c r="D875" s="111"/>
    </row>
    <row r="876" spans="2:4">
      <c r="B876" s="110"/>
      <c r="C876" s="111"/>
      <c r="D876" s="111"/>
    </row>
    <row r="877" spans="2:4">
      <c r="B877" s="110"/>
      <c r="C877" s="111"/>
      <c r="D877" s="111"/>
    </row>
    <row r="878" spans="2:4">
      <c r="B878" s="110"/>
      <c r="C878" s="111"/>
      <c r="D878" s="111"/>
    </row>
    <row r="879" spans="2:4">
      <c r="B879" s="110"/>
      <c r="C879" s="111"/>
      <c r="D879" s="111"/>
    </row>
    <row r="880" spans="2:4">
      <c r="B880" s="110"/>
      <c r="C880" s="111"/>
      <c r="D880" s="111"/>
    </row>
    <row r="881" spans="2:4">
      <c r="B881" s="110"/>
      <c r="C881" s="111"/>
      <c r="D881" s="111"/>
    </row>
    <row r="882" spans="2:4">
      <c r="B882" s="110"/>
      <c r="C882" s="111"/>
      <c r="D882" s="111"/>
    </row>
    <row r="883" spans="2:4">
      <c r="B883" s="110"/>
      <c r="C883" s="111"/>
      <c r="D883" s="111"/>
    </row>
    <row r="884" spans="2:4">
      <c r="B884" s="110"/>
      <c r="C884" s="111"/>
      <c r="D884" s="111"/>
    </row>
    <row r="885" spans="2:4">
      <c r="B885" s="110"/>
      <c r="C885" s="111"/>
      <c r="D885" s="111"/>
    </row>
    <row r="886" spans="2:4">
      <c r="B886" s="110"/>
      <c r="C886" s="111"/>
      <c r="D886" s="111"/>
    </row>
    <row r="887" spans="2:4">
      <c r="B887" s="110"/>
      <c r="C887" s="111"/>
      <c r="D887" s="111"/>
    </row>
    <row r="888" spans="2:4">
      <c r="B888" s="110"/>
      <c r="C888" s="111"/>
      <c r="D888" s="111"/>
    </row>
    <row r="889" spans="2:4">
      <c r="B889" s="110"/>
      <c r="C889" s="111"/>
      <c r="D889" s="111"/>
    </row>
    <row r="890" spans="2:4">
      <c r="B890" s="110"/>
      <c r="C890" s="111"/>
      <c r="D890" s="111"/>
    </row>
    <row r="891" spans="2:4">
      <c r="B891" s="110"/>
      <c r="C891" s="111"/>
      <c r="D891" s="111"/>
    </row>
    <row r="892" spans="2:4">
      <c r="B892" s="110"/>
      <c r="C892" s="111"/>
      <c r="D892" s="111"/>
    </row>
    <row r="893" spans="2:4">
      <c r="B893" s="110"/>
      <c r="C893" s="111"/>
      <c r="D893" s="111"/>
    </row>
    <row r="894" spans="2:4">
      <c r="B894" s="110"/>
      <c r="C894" s="111"/>
      <c r="D894" s="111"/>
    </row>
    <row r="895" spans="2:4">
      <c r="B895" s="110"/>
      <c r="C895" s="111"/>
      <c r="D895" s="111"/>
    </row>
    <row r="896" spans="2:4">
      <c r="B896" s="110"/>
      <c r="C896" s="111"/>
      <c r="D896" s="111"/>
    </row>
    <row r="897" spans="2:4">
      <c r="B897" s="110"/>
      <c r="C897" s="111"/>
      <c r="D897" s="111"/>
    </row>
    <row r="898" spans="2:4">
      <c r="B898" s="110"/>
      <c r="C898" s="111"/>
      <c r="D898" s="111"/>
    </row>
    <row r="899" spans="2:4">
      <c r="B899" s="110"/>
      <c r="C899" s="111"/>
      <c r="D899" s="111"/>
    </row>
    <row r="900" spans="2:4">
      <c r="B900" s="110"/>
      <c r="C900" s="111"/>
      <c r="D900" s="111"/>
    </row>
    <row r="901" spans="2:4">
      <c r="B901" s="110"/>
      <c r="C901" s="111"/>
      <c r="D901" s="111"/>
    </row>
    <row r="902" spans="2:4">
      <c r="B902" s="110"/>
      <c r="C902" s="111"/>
      <c r="D902" s="111"/>
    </row>
    <row r="903" spans="2:4">
      <c r="B903" s="110"/>
      <c r="C903" s="111"/>
      <c r="D903" s="111"/>
    </row>
    <row r="904" spans="2:4">
      <c r="B904" s="110"/>
      <c r="C904" s="111"/>
      <c r="D904" s="111"/>
    </row>
    <row r="905" spans="2:4">
      <c r="B905" s="110"/>
      <c r="C905" s="111"/>
      <c r="D905" s="111"/>
    </row>
    <row r="906" spans="2:4">
      <c r="B906" s="110"/>
      <c r="C906" s="111"/>
      <c r="D906" s="111"/>
    </row>
    <row r="907" spans="2:4">
      <c r="B907" s="110"/>
      <c r="C907" s="111"/>
      <c r="D907" s="111"/>
    </row>
    <row r="908" spans="2:4">
      <c r="B908" s="110"/>
      <c r="C908" s="111"/>
      <c r="D908" s="111"/>
    </row>
    <row r="909" spans="2:4">
      <c r="B909" s="110"/>
      <c r="C909" s="111"/>
      <c r="D909" s="111"/>
    </row>
    <row r="910" spans="2:4">
      <c r="B910" s="110"/>
      <c r="C910" s="111"/>
      <c r="D910" s="111"/>
    </row>
    <row r="911" spans="2:4">
      <c r="B911" s="110"/>
      <c r="C911" s="111"/>
      <c r="D911" s="111"/>
    </row>
    <row r="912" spans="2:4">
      <c r="B912" s="110"/>
      <c r="C912" s="111"/>
      <c r="D912" s="111"/>
    </row>
    <row r="913" spans="2:4">
      <c r="B913" s="110"/>
      <c r="C913" s="111"/>
      <c r="D913" s="111"/>
    </row>
    <row r="914" spans="2:4">
      <c r="B914" s="110"/>
      <c r="C914" s="111"/>
      <c r="D914" s="111"/>
    </row>
    <row r="915" spans="2:4">
      <c r="B915" s="110"/>
      <c r="C915" s="111"/>
      <c r="D915" s="111"/>
    </row>
    <row r="916" spans="2:4">
      <c r="B916" s="110"/>
      <c r="C916" s="111"/>
      <c r="D916" s="111"/>
    </row>
    <row r="917" spans="2:4">
      <c r="B917" s="110"/>
      <c r="C917" s="111"/>
      <c r="D917" s="111"/>
    </row>
    <row r="918" spans="2:4">
      <c r="B918" s="110"/>
      <c r="C918" s="111"/>
      <c r="D918" s="111"/>
    </row>
    <row r="919" spans="2:4">
      <c r="B919" s="110"/>
      <c r="C919" s="111"/>
      <c r="D919" s="111"/>
    </row>
    <row r="920" spans="2:4">
      <c r="B920" s="110"/>
      <c r="C920" s="111"/>
      <c r="D920" s="111"/>
    </row>
    <row r="921" spans="2:4">
      <c r="B921" s="110"/>
      <c r="C921" s="111"/>
      <c r="D921" s="111"/>
    </row>
    <row r="922" spans="2:4">
      <c r="B922" s="110"/>
      <c r="C922" s="111"/>
      <c r="D922" s="111"/>
    </row>
    <row r="923" spans="2:4">
      <c r="B923" s="110"/>
      <c r="C923" s="111"/>
      <c r="D923" s="111"/>
    </row>
    <row r="924" spans="2:4">
      <c r="B924" s="110"/>
      <c r="C924" s="111"/>
      <c r="D924" s="111"/>
    </row>
    <row r="925" spans="2:4">
      <c r="B925" s="110"/>
      <c r="C925" s="111"/>
      <c r="D925" s="111"/>
    </row>
    <row r="926" spans="2:4">
      <c r="B926" s="110"/>
      <c r="C926" s="111"/>
      <c r="D926" s="111"/>
    </row>
    <row r="927" spans="2:4">
      <c r="B927" s="110"/>
      <c r="C927" s="111"/>
      <c r="D927" s="111"/>
    </row>
    <row r="928" spans="2:4">
      <c r="B928" s="110"/>
      <c r="C928" s="111"/>
      <c r="D928" s="111"/>
    </row>
    <row r="929" spans="2:4">
      <c r="B929" s="110"/>
      <c r="C929" s="111"/>
      <c r="D929" s="111"/>
    </row>
    <row r="930" spans="2:4">
      <c r="B930" s="110"/>
      <c r="C930" s="111"/>
      <c r="D930" s="111"/>
    </row>
    <row r="931" spans="2:4">
      <c r="B931" s="110"/>
      <c r="C931" s="111"/>
      <c r="D931" s="111"/>
    </row>
    <row r="932" spans="2:4">
      <c r="B932" s="110"/>
      <c r="C932" s="111"/>
      <c r="D932" s="111"/>
    </row>
    <row r="933" spans="2:4">
      <c r="B933" s="110"/>
      <c r="C933" s="111"/>
      <c r="D933" s="111"/>
    </row>
    <row r="934" spans="2:4">
      <c r="B934" s="110"/>
      <c r="C934" s="111"/>
      <c r="D934" s="111"/>
    </row>
    <row r="935" spans="2:4">
      <c r="B935" s="110"/>
      <c r="C935" s="111"/>
      <c r="D935" s="111"/>
    </row>
    <row r="936" spans="2:4">
      <c r="B936" s="110"/>
      <c r="C936" s="111"/>
      <c r="D936" s="111"/>
    </row>
    <row r="937" spans="2:4">
      <c r="B937" s="110"/>
      <c r="C937" s="111"/>
      <c r="D937" s="111"/>
    </row>
    <row r="938" spans="2:4">
      <c r="B938" s="110"/>
      <c r="C938" s="111"/>
      <c r="D938" s="111"/>
    </row>
    <row r="939" spans="2:4">
      <c r="B939" s="110"/>
      <c r="C939" s="111"/>
      <c r="D939" s="111"/>
    </row>
    <row r="940" spans="2:4">
      <c r="B940" s="110"/>
      <c r="C940" s="111"/>
      <c r="D940" s="111"/>
    </row>
    <row r="941" spans="2:4">
      <c r="B941" s="110"/>
      <c r="C941" s="111"/>
      <c r="D941" s="111"/>
    </row>
    <row r="942" spans="2:4">
      <c r="B942" s="110"/>
      <c r="C942" s="111"/>
      <c r="D942" s="111"/>
    </row>
    <row r="943" spans="2:4">
      <c r="B943" s="110"/>
      <c r="C943" s="111"/>
      <c r="D943" s="111"/>
    </row>
    <row r="944" spans="2:4">
      <c r="B944" s="110"/>
      <c r="C944" s="111"/>
      <c r="D944" s="111"/>
    </row>
    <row r="945" spans="2:4">
      <c r="B945" s="110"/>
      <c r="C945" s="111"/>
      <c r="D945" s="111"/>
    </row>
    <row r="946" spans="2:4">
      <c r="B946" s="110"/>
      <c r="C946" s="111"/>
      <c r="D946" s="111"/>
    </row>
    <row r="947" spans="2:4">
      <c r="B947" s="110"/>
      <c r="C947" s="111"/>
      <c r="D947" s="111"/>
    </row>
    <row r="948" spans="2:4">
      <c r="B948" s="110"/>
      <c r="C948" s="111"/>
      <c r="D948" s="111"/>
    </row>
    <row r="949" spans="2:4">
      <c r="B949" s="110"/>
      <c r="C949" s="111"/>
      <c r="D949" s="111"/>
    </row>
    <row r="950" spans="2:4">
      <c r="B950" s="110"/>
      <c r="C950" s="111"/>
      <c r="D950" s="111"/>
    </row>
    <row r="951" spans="2:4">
      <c r="B951" s="110"/>
      <c r="C951" s="111"/>
      <c r="D951" s="111"/>
    </row>
    <row r="952" spans="2:4">
      <c r="B952" s="110"/>
      <c r="C952" s="111"/>
      <c r="D952" s="111"/>
    </row>
    <row r="953" spans="2:4">
      <c r="B953" s="110"/>
      <c r="C953" s="111"/>
      <c r="D953" s="111"/>
    </row>
    <row r="954" spans="2:4">
      <c r="B954" s="110"/>
      <c r="C954" s="111"/>
      <c r="D954" s="111"/>
    </row>
    <row r="955" spans="2:4">
      <c r="B955" s="110"/>
      <c r="C955" s="111"/>
      <c r="D955" s="111"/>
    </row>
    <row r="956" spans="2:4">
      <c r="B956" s="110"/>
      <c r="C956" s="111"/>
      <c r="D956" s="111"/>
    </row>
    <row r="957" spans="2:4">
      <c r="B957" s="110"/>
      <c r="C957" s="111"/>
      <c r="D957" s="111"/>
    </row>
    <row r="958" spans="2:4">
      <c r="B958" s="110"/>
      <c r="C958" s="111"/>
      <c r="D958" s="111"/>
    </row>
    <row r="959" spans="2:4">
      <c r="B959" s="110"/>
      <c r="C959" s="111"/>
      <c r="D959" s="111"/>
    </row>
    <row r="960" spans="2:4">
      <c r="B960" s="110"/>
      <c r="C960" s="111"/>
      <c r="D960" s="111"/>
    </row>
    <row r="961" spans="2:4">
      <c r="B961" s="110"/>
      <c r="C961" s="111"/>
      <c r="D961" s="111"/>
    </row>
    <row r="962" spans="2:4">
      <c r="B962" s="110"/>
      <c r="C962" s="111"/>
      <c r="D962" s="111"/>
    </row>
    <row r="963" spans="2:4">
      <c r="B963" s="110"/>
      <c r="C963" s="111"/>
      <c r="D963" s="111"/>
    </row>
    <row r="964" spans="2:4">
      <c r="B964" s="110"/>
      <c r="C964" s="111"/>
      <c r="D964" s="111"/>
    </row>
    <row r="965" spans="2:4">
      <c r="B965" s="110"/>
      <c r="C965" s="111"/>
      <c r="D965" s="111"/>
    </row>
    <row r="966" spans="2:4">
      <c r="B966" s="110"/>
      <c r="C966" s="111"/>
      <c r="D966" s="11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D1:XFD1048576 A1:B1048576 C5:C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134</v>
      </c>
      <c r="C1" s="67" t="s" vm="1">
        <v>206</v>
      </c>
    </row>
    <row r="2" spans="2:16">
      <c r="B2" s="46" t="s">
        <v>133</v>
      </c>
      <c r="C2" s="67" t="s">
        <v>207</v>
      </c>
    </row>
    <row r="3" spans="2:16">
      <c r="B3" s="46" t="s">
        <v>135</v>
      </c>
      <c r="C3" s="67" t="s">
        <v>208</v>
      </c>
    </row>
    <row r="4" spans="2:16">
      <c r="B4" s="46" t="s">
        <v>136</v>
      </c>
      <c r="C4" s="67">
        <v>2144</v>
      </c>
    </row>
    <row r="6" spans="2:16" ht="26.25" customHeight="1">
      <c r="B6" s="140" t="s">
        <v>168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2"/>
    </row>
    <row r="7" spans="2:16" s="3" customFormat="1" ht="78.75">
      <c r="B7" s="21" t="s">
        <v>108</v>
      </c>
      <c r="C7" s="29" t="s">
        <v>42</v>
      </c>
      <c r="D7" s="29" t="s">
        <v>60</v>
      </c>
      <c r="E7" s="29" t="s">
        <v>14</v>
      </c>
      <c r="F7" s="29" t="s">
        <v>61</v>
      </c>
      <c r="G7" s="29" t="s">
        <v>96</v>
      </c>
      <c r="H7" s="29" t="s">
        <v>17</v>
      </c>
      <c r="I7" s="29" t="s">
        <v>95</v>
      </c>
      <c r="J7" s="29" t="s">
        <v>16</v>
      </c>
      <c r="K7" s="29" t="s">
        <v>166</v>
      </c>
      <c r="L7" s="29" t="s">
        <v>189</v>
      </c>
      <c r="M7" s="29" t="s">
        <v>167</v>
      </c>
      <c r="N7" s="29" t="s">
        <v>53</v>
      </c>
      <c r="O7" s="29" t="s">
        <v>137</v>
      </c>
      <c r="P7" s="30" t="s">
        <v>139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191</v>
      </c>
      <c r="M8" s="31" t="s">
        <v>187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4" t="s">
        <v>1583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5">
        <v>0</v>
      </c>
      <c r="N10" s="88"/>
      <c r="O10" s="116">
        <v>0</v>
      </c>
      <c r="P10" s="116">
        <v>0</v>
      </c>
    </row>
    <row r="11" spans="2:16" ht="20.25" customHeight="1">
      <c r="B11" s="117" t="s">
        <v>199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7" t="s">
        <v>104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7" t="s">
        <v>190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0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</row>
    <row r="111" spans="2:16"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</row>
    <row r="112" spans="2:16"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</row>
    <row r="113" spans="2:16"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</row>
    <row r="114" spans="2:16"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</row>
    <row r="115" spans="2:16"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</row>
    <row r="116" spans="2:16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</row>
    <row r="117" spans="2:16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</row>
    <row r="118" spans="2:16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</row>
    <row r="119" spans="2:16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</row>
    <row r="120" spans="2:16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</row>
    <row r="121" spans="2:16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</row>
    <row r="122" spans="2:16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</row>
    <row r="123" spans="2:16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</row>
    <row r="124" spans="2:16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</row>
    <row r="125" spans="2:16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</row>
    <row r="126" spans="2:16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</row>
    <row r="127" spans="2:16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</row>
    <row r="128" spans="2:16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</row>
    <row r="129" spans="2:16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</row>
    <row r="130" spans="2:16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</row>
    <row r="131" spans="2:16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</row>
    <row r="132" spans="2:16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</row>
    <row r="133" spans="2:16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</row>
    <row r="134" spans="2:16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</row>
    <row r="135" spans="2:16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</row>
    <row r="136" spans="2:16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</row>
    <row r="137" spans="2:16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</row>
    <row r="138" spans="2:16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</row>
    <row r="139" spans="2:16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</row>
    <row r="140" spans="2:16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</row>
    <row r="141" spans="2:16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</row>
    <row r="142" spans="2:16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</row>
    <row r="143" spans="2:16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</row>
    <row r="144" spans="2:16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</row>
    <row r="145" spans="2:16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</row>
    <row r="146" spans="2:16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</row>
    <row r="147" spans="2:16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</row>
    <row r="148" spans="2:16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</row>
    <row r="149" spans="2:16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</row>
    <row r="150" spans="2:16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</row>
    <row r="151" spans="2:16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</row>
    <row r="152" spans="2:16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</row>
    <row r="153" spans="2:16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</row>
    <row r="154" spans="2:16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</row>
    <row r="155" spans="2:16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</row>
    <row r="156" spans="2:16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</row>
    <row r="157" spans="2:16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</row>
    <row r="158" spans="2:16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</row>
    <row r="159" spans="2:16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</row>
    <row r="160" spans="2:16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</row>
    <row r="161" spans="2:16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</row>
    <row r="162" spans="2:16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</row>
    <row r="163" spans="2:16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</row>
    <row r="164" spans="2:16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</row>
    <row r="165" spans="2:16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</row>
    <row r="166" spans="2:16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</row>
    <row r="167" spans="2:16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</row>
    <row r="168" spans="2:16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</row>
    <row r="169" spans="2:16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</row>
    <row r="170" spans="2:16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</row>
    <row r="171" spans="2:16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</row>
    <row r="172" spans="2:16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</row>
    <row r="173" spans="2:16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</row>
    <row r="174" spans="2:16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</row>
    <row r="175" spans="2:16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</row>
    <row r="176" spans="2:16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</row>
    <row r="177" spans="2:16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</row>
    <row r="178" spans="2:16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</row>
    <row r="179" spans="2:16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</row>
    <row r="180" spans="2:16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</row>
    <row r="181" spans="2:16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</row>
    <row r="182" spans="2:16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</row>
    <row r="183" spans="2:16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</row>
    <row r="184" spans="2:16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</row>
    <row r="185" spans="2:16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</row>
    <row r="186" spans="2:16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</row>
    <row r="187" spans="2:16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</row>
    <row r="188" spans="2:16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</row>
    <row r="189" spans="2:16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</row>
    <row r="190" spans="2:16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</row>
    <row r="191" spans="2:16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</row>
    <row r="192" spans="2:16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</row>
    <row r="193" spans="2:16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</row>
    <row r="194" spans="2:16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</row>
    <row r="195" spans="2:16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</row>
    <row r="196" spans="2:16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</row>
    <row r="197" spans="2:16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</row>
    <row r="198" spans="2:16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</row>
    <row r="199" spans="2:16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</row>
    <row r="200" spans="2:16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</row>
    <row r="201" spans="2:16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</row>
    <row r="202" spans="2:16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</row>
    <row r="203" spans="2:16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</row>
    <row r="204" spans="2:16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</row>
    <row r="205" spans="2:16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</row>
    <row r="206" spans="2:16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</row>
    <row r="207" spans="2:16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</row>
    <row r="208" spans="2:16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</row>
    <row r="209" spans="2:16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</row>
    <row r="210" spans="2:16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</row>
    <row r="211" spans="2:16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</row>
    <row r="212" spans="2:16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</row>
    <row r="213" spans="2:16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</row>
    <row r="214" spans="2:16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</row>
    <row r="215" spans="2:16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</row>
    <row r="216" spans="2:16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</row>
    <row r="217" spans="2:16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134</v>
      </c>
      <c r="C1" s="67" t="s" vm="1">
        <v>206</v>
      </c>
    </row>
    <row r="2" spans="2:16">
      <c r="B2" s="46" t="s">
        <v>133</v>
      </c>
      <c r="C2" s="67" t="s">
        <v>207</v>
      </c>
    </row>
    <row r="3" spans="2:16">
      <c r="B3" s="46" t="s">
        <v>135</v>
      </c>
      <c r="C3" s="67" t="s">
        <v>208</v>
      </c>
    </row>
    <row r="4" spans="2:16">
      <c r="B4" s="46" t="s">
        <v>136</v>
      </c>
      <c r="C4" s="67">
        <v>2144</v>
      </c>
    </row>
    <row r="6" spans="2:16" ht="26.25" customHeight="1">
      <c r="B6" s="140" t="s">
        <v>169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2"/>
    </row>
    <row r="7" spans="2:16" s="3" customFormat="1" ht="78.75">
      <c r="B7" s="21" t="s">
        <v>108</v>
      </c>
      <c r="C7" s="29" t="s">
        <v>42</v>
      </c>
      <c r="D7" s="29" t="s">
        <v>60</v>
      </c>
      <c r="E7" s="29" t="s">
        <v>14</v>
      </c>
      <c r="F7" s="29" t="s">
        <v>61</v>
      </c>
      <c r="G7" s="29" t="s">
        <v>96</v>
      </c>
      <c r="H7" s="29" t="s">
        <v>17</v>
      </c>
      <c r="I7" s="29" t="s">
        <v>95</v>
      </c>
      <c r="J7" s="29" t="s">
        <v>16</v>
      </c>
      <c r="K7" s="29" t="s">
        <v>166</v>
      </c>
      <c r="L7" s="29" t="s">
        <v>184</v>
      </c>
      <c r="M7" s="29" t="s">
        <v>167</v>
      </c>
      <c r="N7" s="29" t="s">
        <v>53</v>
      </c>
      <c r="O7" s="29" t="s">
        <v>137</v>
      </c>
      <c r="P7" s="30" t="s">
        <v>139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191</v>
      </c>
      <c r="M8" s="31" t="s">
        <v>187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4" t="s">
        <v>1584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5">
        <v>0</v>
      </c>
      <c r="N10" s="88"/>
      <c r="O10" s="116">
        <v>0</v>
      </c>
      <c r="P10" s="116">
        <v>0</v>
      </c>
    </row>
    <row r="11" spans="2:16" ht="20.25" customHeight="1">
      <c r="B11" s="117" t="s">
        <v>199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7" t="s">
        <v>104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7" t="s">
        <v>190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0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</row>
    <row r="111" spans="2:16"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</row>
    <row r="112" spans="2:16"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</row>
    <row r="113" spans="2:16"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</row>
    <row r="114" spans="2:16"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</row>
    <row r="115" spans="2:16"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</row>
    <row r="116" spans="2:16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</row>
    <row r="117" spans="2:16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</row>
    <row r="118" spans="2:16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</row>
    <row r="119" spans="2:16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</row>
    <row r="120" spans="2:16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</row>
    <row r="121" spans="2:16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</row>
    <row r="122" spans="2:16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</row>
    <row r="123" spans="2:16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</row>
    <row r="124" spans="2:16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</row>
    <row r="125" spans="2:16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</row>
    <row r="126" spans="2:16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</row>
    <row r="127" spans="2:16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</row>
    <row r="128" spans="2:16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</row>
    <row r="129" spans="2:16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</row>
    <row r="130" spans="2:16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</row>
    <row r="131" spans="2:16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</row>
    <row r="132" spans="2:16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</row>
    <row r="133" spans="2:16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</row>
    <row r="134" spans="2:16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</row>
    <row r="135" spans="2:16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</row>
    <row r="136" spans="2:16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</row>
    <row r="137" spans="2:16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</row>
    <row r="138" spans="2:16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</row>
    <row r="139" spans="2:16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</row>
    <row r="140" spans="2:16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</row>
    <row r="141" spans="2:16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</row>
    <row r="142" spans="2:16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</row>
    <row r="143" spans="2:16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</row>
    <row r="144" spans="2:16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</row>
    <row r="145" spans="2:16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</row>
    <row r="146" spans="2:16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</row>
    <row r="147" spans="2:16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</row>
    <row r="148" spans="2:16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</row>
    <row r="149" spans="2:16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</row>
    <row r="150" spans="2:16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</row>
    <row r="151" spans="2:16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</row>
    <row r="152" spans="2:16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</row>
    <row r="153" spans="2:16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</row>
    <row r="154" spans="2:16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</row>
    <row r="155" spans="2:16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</row>
    <row r="156" spans="2:16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</row>
    <row r="157" spans="2:16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</row>
    <row r="158" spans="2:16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</row>
    <row r="159" spans="2:16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</row>
    <row r="160" spans="2:16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</row>
    <row r="161" spans="2:16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</row>
    <row r="162" spans="2:16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</row>
    <row r="163" spans="2:16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</row>
    <row r="164" spans="2:16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</row>
    <row r="165" spans="2:16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</row>
    <row r="166" spans="2:16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</row>
    <row r="167" spans="2:16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</row>
    <row r="168" spans="2:16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</row>
    <row r="169" spans="2:16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</row>
    <row r="170" spans="2:16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</row>
    <row r="171" spans="2:16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</row>
    <row r="172" spans="2:16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</row>
    <row r="173" spans="2:16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</row>
    <row r="174" spans="2:16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</row>
    <row r="175" spans="2:16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</row>
    <row r="176" spans="2:16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</row>
    <row r="177" spans="2:16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</row>
    <row r="178" spans="2:16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</row>
    <row r="179" spans="2:16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</row>
    <row r="180" spans="2:16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</row>
    <row r="181" spans="2:16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</row>
    <row r="182" spans="2:16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</row>
    <row r="183" spans="2:16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</row>
    <row r="184" spans="2:16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</row>
    <row r="185" spans="2:16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</row>
    <row r="186" spans="2:16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</row>
    <row r="187" spans="2:16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</row>
    <row r="188" spans="2:16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</row>
    <row r="189" spans="2:16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</row>
    <row r="190" spans="2:16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</row>
    <row r="191" spans="2:16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</row>
    <row r="192" spans="2:16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</row>
    <row r="193" spans="2:16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</row>
    <row r="194" spans="2:16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</row>
    <row r="195" spans="2:16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</row>
    <row r="196" spans="2:16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</row>
    <row r="197" spans="2:16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</row>
    <row r="198" spans="2:16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</row>
    <row r="199" spans="2:16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</row>
    <row r="200" spans="2:16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</row>
    <row r="201" spans="2:16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</row>
    <row r="202" spans="2:16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</row>
    <row r="203" spans="2:16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</row>
    <row r="204" spans="2:16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</row>
    <row r="205" spans="2:16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</row>
    <row r="206" spans="2:16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</row>
    <row r="207" spans="2:16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</row>
    <row r="208" spans="2:16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</row>
    <row r="209" spans="2:16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</row>
    <row r="210" spans="2:16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</row>
    <row r="211" spans="2:16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</row>
    <row r="212" spans="2:16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</row>
    <row r="213" spans="2:16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</row>
    <row r="214" spans="2:16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</row>
    <row r="215" spans="2:16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</row>
    <row r="216" spans="2:16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</row>
    <row r="217" spans="2:16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</row>
    <row r="218" spans="2:16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</row>
    <row r="219" spans="2:16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</row>
    <row r="220" spans="2:16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</row>
    <row r="221" spans="2:16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</row>
    <row r="222" spans="2:16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</row>
    <row r="223" spans="2:16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</row>
    <row r="224" spans="2:16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</row>
    <row r="225" spans="2:16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</row>
    <row r="226" spans="2:16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</row>
    <row r="227" spans="2:16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</row>
    <row r="228" spans="2:16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</row>
    <row r="229" spans="2:16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</row>
    <row r="230" spans="2:16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</row>
    <row r="231" spans="2:16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</row>
    <row r="232" spans="2:16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</row>
    <row r="233" spans="2:16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</row>
    <row r="234" spans="2:16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</row>
    <row r="235" spans="2:16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</row>
    <row r="236" spans="2:16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</row>
    <row r="237" spans="2:16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</row>
    <row r="238" spans="2:16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</row>
    <row r="239" spans="2:16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</row>
    <row r="240" spans="2:16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</row>
    <row r="241" spans="2:16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</row>
    <row r="242" spans="2:16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</row>
    <row r="243" spans="2:16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</row>
    <row r="244" spans="2:16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</row>
    <row r="245" spans="2:16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</row>
    <row r="246" spans="2:16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</row>
    <row r="247" spans="2:16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</row>
    <row r="248" spans="2:16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</row>
    <row r="249" spans="2:16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</row>
    <row r="250" spans="2:16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</row>
    <row r="251" spans="2:16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</row>
    <row r="252" spans="2:16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</row>
    <row r="253" spans="2:16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</row>
    <row r="254" spans="2:16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</row>
    <row r="255" spans="2:16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</row>
    <row r="256" spans="2:16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</row>
    <row r="257" spans="2:16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</row>
    <row r="258" spans="2:16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</row>
    <row r="259" spans="2:16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</row>
    <row r="260" spans="2:16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</row>
    <row r="261" spans="2:16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</row>
    <row r="262" spans="2:16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</row>
    <row r="263" spans="2:16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</row>
    <row r="264" spans="2:16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</row>
    <row r="265" spans="2:16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</row>
    <row r="266" spans="2:16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</row>
    <row r="267" spans="2:16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</row>
    <row r="268" spans="2:16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</row>
    <row r="269" spans="2:16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</row>
    <row r="270" spans="2:16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</row>
    <row r="271" spans="2:16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</row>
    <row r="272" spans="2:16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</row>
    <row r="273" spans="2:16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</row>
    <row r="274" spans="2:16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</row>
    <row r="275" spans="2:16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</row>
    <row r="276" spans="2:16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</row>
    <row r="277" spans="2:16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</row>
    <row r="278" spans="2:16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</row>
    <row r="279" spans="2:16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</row>
    <row r="280" spans="2:16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</row>
    <row r="281" spans="2:16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</row>
    <row r="282" spans="2:16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</row>
    <row r="283" spans="2:16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</row>
    <row r="284" spans="2:16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</row>
    <row r="285" spans="2:16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</row>
    <row r="286" spans="2:16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</row>
    <row r="287" spans="2:16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</row>
    <row r="288" spans="2:16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</row>
    <row r="289" spans="2:16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</row>
    <row r="290" spans="2:16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</row>
    <row r="291" spans="2:16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</row>
    <row r="292" spans="2:16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</row>
    <row r="293" spans="2:16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</row>
    <row r="294" spans="2:16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</row>
    <row r="295" spans="2:16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</row>
    <row r="296" spans="2:16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</row>
    <row r="297" spans="2:16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</row>
    <row r="298" spans="2:16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</row>
    <row r="299" spans="2:16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</row>
    <row r="300" spans="2:16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</row>
    <row r="301" spans="2:16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</row>
    <row r="302" spans="2:16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</row>
    <row r="303" spans="2:16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</row>
    <row r="304" spans="2:16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</row>
    <row r="305" spans="2:16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</row>
    <row r="306" spans="2:16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</row>
    <row r="307" spans="2:16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</row>
    <row r="308" spans="2:16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</row>
    <row r="309" spans="2:16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</row>
    <row r="310" spans="2:16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</row>
    <row r="311" spans="2:16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</row>
    <row r="312" spans="2:16">
      <c r="B312" s="110"/>
      <c r="C312" s="110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</row>
    <row r="313" spans="2:16">
      <c r="B313" s="110"/>
      <c r="C313" s="110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</row>
    <row r="314" spans="2:16">
      <c r="B314" s="110"/>
      <c r="C314" s="110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</row>
    <row r="315" spans="2:16">
      <c r="B315" s="110"/>
      <c r="C315" s="110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</row>
    <row r="316" spans="2:16">
      <c r="B316" s="110"/>
      <c r="C316" s="110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</row>
    <row r="317" spans="2:16">
      <c r="B317" s="110"/>
      <c r="C317" s="110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</row>
    <row r="318" spans="2:16">
      <c r="B318" s="110"/>
      <c r="C318" s="110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</row>
    <row r="319" spans="2:16">
      <c r="B319" s="110"/>
      <c r="C319" s="110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</row>
    <row r="320" spans="2:16">
      <c r="B320" s="110"/>
      <c r="C320" s="110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</row>
    <row r="321" spans="2:16">
      <c r="B321" s="110"/>
      <c r="C321" s="110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</row>
    <row r="322" spans="2:16">
      <c r="B322" s="110"/>
      <c r="C322" s="110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</row>
    <row r="323" spans="2:16">
      <c r="B323" s="110"/>
      <c r="C323" s="110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</row>
    <row r="324" spans="2:16">
      <c r="B324" s="110"/>
      <c r="C324" s="110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</row>
    <row r="325" spans="2:16">
      <c r="B325" s="110"/>
      <c r="C325" s="110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</row>
    <row r="326" spans="2:16">
      <c r="B326" s="110"/>
      <c r="C326" s="110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</row>
    <row r="327" spans="2:16">
      <c r="B327" s="110"/>
      <c r="C327" s="110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</row>
    <row r="328" spans="2:16">
      <c r="B328" s="110"/>
      <c r="C328" s="110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</row>
    <row r="329" spans="2:16">
      <c r="B329" s="110"/>
      <c r="C329" s="110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</row>
    <row r="330" spans="2:16">
      <c r="B330" s="110"/>
      <c r="C330" s="110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</row>
    <row r="331" spans="2:16">
      <c r="B331" s="110"/>
      <c r="C331" s="110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</row>
    <row r="332" spans="2:16">
      <c r="B332" s="110"/>
      <c r="C332" s="110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</row>
    <row r="333" spans="2:16">
      <c r="B333" s="110"/>
      <c r="C333" s="110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</row>
    <row r="334" spans="2:16">
      <c r="B334" s="110"/>
      <c r="C334" s="110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</row>
    <row r="335" spans="2:16">
      <c r="B335" s="110"/>
      <c r="C335" s="110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</row>
    <row r="336" spans="2:16">
      <c r="B336" s="110"/>
      <c r="C336" s="110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</row>
    <row r="337" spans="2:16">
      <c r="B337" s="110"/>
      <c r="C337" s="110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</row>
    <row r="338" spans="2:16">
      <c r="B338" s="110"/>
      <c r="C338" s="110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</row>
    <row r="339" spans="2:16">
      <c r="B339" s="110"/>
      <c r="C339" s="110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</row>
    <row r="340" spans="2:16">
      <c r="B340" s="110"/>
      <c r="C340" s="110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</row>
    <row r="341" spans="2:16">
      <c r="B341" s="110"/>
      <c r="C341" s="110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</row>
    <row r="342" spans="2:16">
      <c r="B342" s="110"/>
      <c r="C342" s="110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</row>
    <row r="343" spans="2:16">
      <c r="B343" s="110"/>
      <c r="C343" s="110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</row>
    <row r="344" spans="2:16">
      <c r="B344" s="110"/>
      <c r="C344" s="110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</row>
    <row r="345" spans="2:16">
      <c r="B345" s="110"/>
      <c r="C345" s="110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</row>
    <row r="346" spans="2:16">
      <c r="B346" s="110"/>
      <c r="C346" s="110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</row>
    <row r="347" spans="2:16">
      <c r="B347" s="110"/>
      <c r="C347" s="110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</row>
    <row r="348" spans="2:16">
      <c r="B348" s="110"/>
      <c r="C348" s="110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</row>
    <row r="349" spans="2:16">
      <c r="B349" s="110"/>
      <c r="C349" s="110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</row>
    <row r="350" spans="2:16">
      <c r="B350" s="110"/>
      <c r="C350" s="110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</row>
    <row r="351" spans="2:16">
      <c r="B351" s="110"/>
      <c r="C351" s="110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</row>
    <row r="352" spans="2:16">
      <c r="B352" s="110"/>
      <c r="C352" s="110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</row>
    <row r="353" spans="2:16">
      <c r="B353" s="110"/>
      <c r="C353" s="110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</row>
    <row r="354" spans="2:16">
      <c r="B354" s="110"/>
      <c r="C354" s="110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</row>
    <row r="355" spans="2:16">
      <c r="B355" s="110"/>
      <c r="C355" s="110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</row>
    <row r="356" spans="2:16">
      <c r="B356" s="110"/>
      <c r="C356" s="110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</row>
    <row r="357" spans="2:16">
      <c r="B357" s="110"/>
      <c r="C357" s="110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</row>
    <row r="358" spans="2:16">
      <c r="B358" s="110"/>
      <c r="C358" s="110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</row>
    <row r="359" spans="2:16">
      <c r="B359" s="110"/>
      <c r="C359" s="110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</row>
    <row r="360" spans="2:16">
      <c r="B360" s="110"/>
      <c r="C360" s="110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</row>
    <row r="361" spans="2:16">
      <c r="B361" s="110"/>
      <c r="C361" s="110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</row>
    <row r="362" spans="2:16">
      <c r="B362" s="110"/>
      <c r="C362" s="110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</row>
    <row r="363" spans="2:16">
      <c r="B363" s="110"/>
      <c r="C363" s="110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</row>
    <row r="364" spans="2:16">
      <c r="B364" s="110"/>
      <c r="C364" s="110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</row>
    <row r="365" spans="2:16">
      <c r="B365" s="110"/>
      <c r="C365" s="110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</row>
    <row r="366" spans="2:16">
      <c r="B366" s="110"/>
      <c r="C366" s="110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</row>
    <row r="367" spans="2:16">
      <c r="B367" s="110"/>
      <c r="C367" s="110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</row>
    <row r="368" spans="2:16">
      <c r="B368" s="110"/>
      <c r="C368" s="110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</row>
    <row r="369" spans="2:16">
      <c r="B369" s="110"/>
      <c r="C369" s="110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</row>
    <row r="370" spans="2:16">
      <c r="B370" s="110"/>
      <c r="C370" s="110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</row>
    <row r="371" spans="2:16">
      <c r="B371" s="110"/>
      <c r="C371" s="110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</row>
    <row r="372" spans="2:16">
      <c r="B372" s="110"/>
      <c r="C372" s="110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</row>
    <row r="373" spans="2:16">
      <c r="B373" s="110"/>
      <c r="C373" s="110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</row>
    <row r="374" spans="2:16">
      <c r="B374" s="110"/>
      <c r="C374" s="110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</row>
    <row r="375" spans="2:16">
      <c r="B375" s="110"/>
      <c r="C375" s="110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</row>
    <row r="376" spans="2:16">
      <c r="B376" s="110"/>
      <c r="C376" s="110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</row>
    <row r="377" spans="2:16">
      <c r="B377" s="110"/>
      <c r="C377" s="110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</row>
    <row r="378" spans="2:16">
      <c r="B378" s="110"/>
      <c r="C378" s="110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</row>
    <row r="379" spans="2:16">
      <c r="B379" s="110"/>
      <c r="C379" s="110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</row>
    <row r="380" spans="2:16">
      <c r="B380" s="110"/>
      <c r="C380" s="110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</row>
    <row r="381" spans="2:16">
      <c r="B381" s="110"/>
      <c r="C381" s="110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</row>
    <row r="382" spans="2:16">
      <c r="B382" s="110"/>
      <c r="C382" s="110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</row>
    <row r="383" spans="2:16">
      <c r="B383" s="110"/>
      <c r="C383" s="110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</row>
    <row r="384" spans="2:16">
      <c r="B384" s="110"/>
      <c r="C384" s="110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</row>
    <row r="385" spans="2:16">
      <c r="B385" s="110"/>
      <c r="C385" s="110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</row>
    <row r="386" spans="2:16">
      <c r="B386" s="110"/>
      <c r="C386" s="110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</row>
    <row r="387" spans="2:16">
      <c r="B387" s="110"/>
      <c r="C387" s="110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</row>
    <row r="388" spans="2:16">
      <c r="B388" s="110"/>
      <c r="C388" s="110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</row>
    <row r="389" spans="2:16">
      <c r="B389" s="110"/>
      <c r="C389" s="110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</row>
    <row r="390" spans="2:16">
      <c r="B390" s="110"/>
      <c r="C390" s="110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</row>
    <row r="391" spans="2:16">
      <c r="B391" s="110"/>
      <c r="C391" s="110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</row>
    <row r="392" spans="2:16">
      <c r="B392" s="110"/>
      <c r="C392" s="110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</row>
    <row r="393" spans="2:16">
      <c r="B393" s="110"/>
      <c r="C393" s="110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</row>
    <row r="394" spans="2:16">
      <c r="B394" s="110"/>
      <c r="C394" s="110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</row>
    <row r="395" spans="2:16">
      <c r="B395" s="110"/>
      <c r="C395" s="110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</row>
    <row r="396" spans="2:16">
      <c r="B396" s="110"/>
      <c r="C396" s="110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</row>
    <row r="397" spans="2:16">
      <c r="B397" s="119"/>
      <c r="C397" s="110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</row>
    <row r="398" spans="2:16">
      <c r="B398" s="119"/>
      <c r="C398" s="110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</row>
    <row r="399" spans="2:16">
      <c r="B399" s="120"/>
      <c r="C399" s="110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</row>
    <row r="400" spans="2:16">
      <c r="B400" s="110"/>
      <c r="C400" s="110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</row>
    <row r="401" spans="2:16">
      <c r="B401" s="110"/>
      <c r="C401" s="110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</row>
    <row r="402" spans="2:16">
      <c r="B402" s="110"/>
      <c r="C402" s="110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</row>
    <row r="403" spans="2:16">
      <c r="B403" s="110"/>
      <c r="C403" s="110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</row>
    <row r="404" spans="2:16">
      <c r="B404" s="110"/>
      <c r="C404" s="110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</row>
    <row r="405" spans="2:16">
      <c r="B405" s="110"/>
      <c r="C405" s="110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</row>
    <row r="406" spans="2:16">
      <c r="B406" s="110"/>
      <c r="C406" s="110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</row>
    <row r="407" spans="2:16">
      <c r="B407" s="110"/>
      <c r="C407" s="110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</row>
    <row r="408" spans="2:16">
      <c r="B408" s="110"/>
      <c r="C408" s="110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</row>
    <row r="409" spans="2:16">
      <c r="B409" s="110"/>
      <c r="C409" s="110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</row>
    <row r="410" spans="2:16">
      <c r="B410" s="110"/>
      <c r="C410" s="110"/>
      <c r="D410" s="110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</row>
    <row r="411" spans="2:16">
      <c r="B411" s="110"/>
      <c r="C411" s="110"/>
      <c r="D411" s="110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39.4257812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85546875" style="1" bestFit="1" customWidth="1"/>
    <col min="9" max="9" width="12" style="1" bestFit="1" customWidth="1"/>
    <col min="10" max="10" width="7.42578125" style="1" bestFit="1" customWidth="1"/>
    <col min="11" max="11" width="7.5703125" style="1" bestFit="1" customWidth="1"/>
    <col min="12" max="12" width="15.7109375" style="1" bestFit="1" customWidth="1"/>
    <col min="13" max="13" width="8.140625" style="1" bestFit="1" customWidth="1"/>
    <col min="14" max="14" width="8.28515625" style="1" bestFit="1" customWidth="1"/>
    <col min="15" max="15" width="11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134</v>
      </c>
      <c r="C1" s="67" t="s" vm="1">
        <v>206</v>
      </c>
    </row>
    <row r="2" spans="2:18">
      <c r="B2" s="46" t="s">
        <v>133</v>
      </c>
      <c r="C2" s="67" t="s">
        <v>207</v>
      </c>
    </row>
    <row r="3" spans="2:18">
      <c r="B3" s="46" t="s">
        <v>135</v>
      </c>
      <c r="C3" s="67" t="s">
        <v>208</v>
      </c>
    </row>
    <row r="4" spans="2:18">
      <c r="B4" s="46" t="s">
        <v>136</v>
      </c>
      <c r="C4" s="67">
        <v>2144</v>
      </c>
    </row>
    <row r="6" spans="2:18" ht="21.75" customHeight="1">
      <c r="B6" s="143" t="s">
        <v>158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5"/>
    </row>
    <row r="7" spans="2:18" ht="27.75" customHeight="1">
      <c r="B7" s="146" t="s">
        <v>81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8"/>
    </row>
    <row r="8" spans="2:18" s="3" customFormat="1" ht="66" customHeight="1">
      <c r="B8" s="21" t="s">
        <v>107</v>
      </c>
      <c r="C8" s="29" t="s">
        <v>42</v>
      </c>
      <c r="D8" s="29" t="s">
        <v>111</v>
      </c>
      <c r="E8" s="29" t="s">
        <v>14</v>
      </c>
      <c r="F8" s="29" t="s">
        <v>61</v>
      </c>
      <c r="G8" s="29" t="s">
        <v>96</v>
      </c>
      <c r="H8" s="29" t="s">
        <v>17</v>
      </c>
      <c r="I8" s="29" t="s">
        <v>95</v>
      </c>
      <c r="J8" s="29" t="s">
        <v>16</v>
      </c>
      <c r="K8" s="29" t="s">
        <v>18</v>
      </c>
      <c r="L8" s="29" t="s">
        <v>184</v>
      </c>
      <c r="M8" s="29" t="s">
        <v>183</v>
      </c>
      <c r="N8" s="29" t="s">
        <v>198</v>
      </c>
      <c r="O8" s="29" t="s">
        <v>56</v>
      </c>
      <c r="P8" s="29" t="s">
        <v>186</v>
      </c>
      <c r="Q8" s="29" t="s">
        <v>137</v>
      </c>
      <c r="R8" s="59" t="s">
        <v>139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191</v>
      </c>
      <c r="M9" s="31"/>
      <c r="N9" s="15" t="s">
        <v>187</v>
      </c>
      <c r="O9" s="31" t="s">
        <v>192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105</v>
      </c>
      <c r="R10" s="19" t="s">
        <v>106</v>
      </c>
    </row>
    <row r="11" spans="2:18" s="4" customFormat="1" ht="18" customHeight="1">
      <c r="B11" s="68" t="s">
        <v>26</v>
      </c>
      <c r="C11" s="69"/>
      <c r="D11" s="69"/>
      <c r="E11" s="69"/>
      <c r="F11" s="69"/>
      <c r="G11" s="69"/>
      <c r="H11" s="77">
        <v>5.2337353023872728</v>
      </c>
      <c r="I11" s="69"/>
      <c r="J11" s="69"/>
      <c r="K11" s="78">
        <v>3.1304264750616671E-2</v>
      </c>
      <c r="L11" s="77"/>
      <c r="M11" s="79"/>
      <c r="N11" s="69"/>
      <c r="O11" s="77">
        <v>73917.14960359699</v>
      </c>
      <c r="P11" s="69"/>
      <c r="Q11" s="78">
        <f>IFERROR(O11/$O$11,0)</f>
        <v>1</v>
      </c>
      <c r="R11" s="78">
        <f>O11/'סכום נכסי הקרן'!$C$42</f>
        <v>0.28396399965462843</v>
      </c>
    </row>
    <row r="12" spans="2:18" ht="22.5" customHeight="1">
      <c r="B12" s="70" t="s">
        <v>180</v>
      </c>
      <c r="C12" s="71"/>
      <c r="D12" s="71"/>
      <c r="E12" s="71"/>
      <c r="F12" s="71"/>
      <c r="G12" s="71"/>
      <c r="H12" s="80">
        <v>5.2268710446973126</v>
      </c>
      <c r="I12" s="71"/>
      <c r="J12" s="71"/>
      <c r="K12" s="81">
        <v>3.1291504887045449E-2</v>
      </c>
      <c r="L12" s="80"/>
      <c r="M12" s="82"/>
      <c r="N12" s="71"/>
      <c r="O12" s="80">
        <v>73878.189199815999</v>
      </c>
      <c r="P12" s="71"/>
      <c r="Q12" s="81">
        <f t="shared" ref="Q12:Q62" si="0">IFERROR(O12/$O$11,0)</f>
        <v>0.99947291793596038</v>
      </c>
      <c r="R12" s="81">
        <f>O12/'סכום נכסי הקרן'!$C$42</f>
        <v>0.28381432732357748</v>
      </c>
    </row>
    <row r="13" spans="2:18">
      <c r="B13" s="72" t="s">
        <v>25</v>
      </c>
      <c r="C13" s="73"/>
      <c r="D13" s="73"/>
      <c r="E13" s="73"/>
      <c r="F13" s="73"/>
      <c r="G13" s="73"/>
      <c r="H13" s="83">
        <v>5.0895752666126377</v>
      </c>
      <c r="I13" s="73"/>
      <c r="J13" s="73"/>
      <c r="K13" s="84">
        <v>1.2153735606696582E-2</v>
      </c>
      <c r="L13" s="83"/>
      <c r="M13" s="85"/>
      <c r="N13" s="73"/>
      <c r="O13" s="83">
        <v>26623.391000564003</v>
      </c>
      <c r="P13" s="73"/>
      <c r="Q13" s="84">
        <f t="shared" si="0"/>
        <v>0.360178810240113</v>
      </c>
      <c r="R13" s="84">
        <f>O13/'סכום נכסי הקרן'!$C$42</f>
        <v>0.10227781554662792</v>
      </c>
    </row>
    <row r="14" spans="2:18">
      <c r="B14" s="74" t="s">
        <v>24</v>
      </c>
      <c r="C14" s="71"/>
      <c r="D14" s="71"/>
      <c r="E14" s="71"/>
      <c r="F14" s="71"/>
      <c r="G14" s="71"/>
      <c r="H14" s="80">
        <v>5.0895752666126377</v>
      </c>
      <c r="I14" s="71"/>
      <c r="J14" s="71"/>
      <c r="K14" s="81">
        <v>1.2153735606696582E-2</v>
      </c>
      <c r="L14" s="80"/>
      <c r="M14" s="82"/>
      <c r="N14" s="71"/>
      <c r="O14" s="80">
        <v>26623.391000564003</v>
      </c>
      <c r="P14" s="71"/>
      <c r="Q14" s="81">
        <f t="shared" si="0"/>
        <v>0.360178810240113</v>
      </c>
      <c r="R14" s="81">
        <f>O14/'סכום נכסי הקרן'!$C$42</f>
        <v>0.10227781554662792</v>
      </c>
    </row>
    <row r="15" spans="2:18">
      <c r="B15" s="75" t="s">
        <v>209</v>
      </c>
      <c r="C15" s="73" t="s">
        <v>210</v>
      </c>
      <c r="D15" s="86" t="s">
        <v>112</v>
      </c>
      <c r="E15" s="73" t="s">
        <v>211</v>
      </c>
      <c r="F15" s="73"/>
      <c r="G15" s="73"/>
      <c r="H15" s="83">
        <v>1.0499999999997072</v>
      </c>
      <c r="I15" s="86" t="s">
        <v>121</v>
      </c>
      <c r="J15" s="87">
        <v>0.04</v>
      </c>
      <c r="K15" s="84">
        <v>1.7299999999995506E-2</v>
      </c>
      <c r="L15" s="83">
        <v>1768645.6171200005</v>
      </c>
      <c r="M15" s="85">
        <v>144.80000000000001</v>
      </c>
      <c r="N15" s="73"/>
      <c r="O15" s="83">
        <v>2560.9989373550006</v>
      </c>
      <c r="P15" s="84">
        <v>1.2542297015859865E-4</v>
      </c>
      <c r="Q15" s="84">
        <f t="shared" si="0"/>
        <v>3.4646884398128582E-2</v>
      </c>
      <c r="R15" s="84">
        <f>O15/'סכום נכסי הקרן'!$C$42</f>
        <v>9.8384678692641347E-3</v>
      </c>
    </row>
    <row r="16" spans="2:18">
      <c r="B16" s="75" t="s">
        <v>212</v>
      </c>
      <c r="C16" s="73" t="s">
        <v>213</v>
      </c>
      <c r="D16" s="86" t="s">
        <v>112</v>
      </c>
      <c r="E16" s="73" t="s">
        <v>211</v>
      </c>
      <c r="F16" s="73"/>
      <c r="G16" s="73"/>
      <c r="H16" s="83">
        <v>3.8799999999991384</v>
      </c>
      <c r="I16" s="86" t="s">
        <v>121</v>
      </c>
      <c r="J16" s="87">
        <v>7.4999999999999997E-3</v>
      </c>
      <c r="K16" s="84">
        <v>1.1299999999997503E-2</v>
      </c>
      <c r="L16" s="83">
        <v>1854071.5929980003</v>
      </c>
      <c r="M16" s="85">
        <v>110.14</v>
      </c>
      <c r="N16" s="73"/>
      <c r="O16" s="83">
        <v>2042.0743615270003</v>
      </c>
      <c r="P16" s="84">
        <v>8.9377211824828641E-5</v>
      </c>
      <c r="Q16" s="84">
        <f t="shared" si="0"/>
        <v>2.7626530141898597E-2</v>
      </c>
      <c r="R16" s="84">
        <f>O16/'סכום נכסי הקרן'!$C$42</f>
        <v>7.8449399956726749E-3</v>
      </c>
    </row>
    <row r="17" spans="2:18">
      <c r="B17" s="75" t="s">
        <v>214</v>
      </c>
      <c r="C17" s="73" t="s">
        <v>215</v>
      </c>
      <c r="D17" s="86" t="s">
        <v>112</v>
      </c>
      <c r="E17" s="73" t="s">
        <v>211</v>
      </c>
      <c r="F17" s="73"/>
      <c r="G17" s="73"/>
      <c r="H17" s="83">
        <v>5.8499999999994712</v>
      </c>
      <c r="I17" s="86" t="s">
        <v>121</v>
      </c>
      <c r="J17" s="87">
        <v>5.0000000000000001E-3</v>
      </c>
      <c r="K17" s="84">
        <v>1.0499999999998759E-2</v>
      </c>
      <c r="L17" s="83">
        <v>4139468.2598230005</v>
      </c>
      <c r="M17" s="85">
        <v>107.14</v>
      </c>
      <c r="N17" s="73"/>
      <c r="O17" s="83">
        <v>4435.0262319910007</v>
      </c>
      <c r="P17" s="84">
        <v>2.0048087979515974E-4</v>
      </c>
      <c r="Q17" s="84">
        <f t="shared" si="0"/>
        <v>5.9999962874314916E-2</v>
      </c>
      <c r="R17" s="84">
        <f>O17/'סכום נכסי הקרן'!$C$42</f>
        <v>1.7037829436919678E-2</v>
      </c>
    </row>
    <row r="18" spans="2:18">
      <c r="B18" s="75" t="s">
        <v>216</v>
      </c>
      <c r="C18" s="73" t="s">
        <v>217</v>
      </c>
      <c r="D18" s="86" t="s">
        <v>112</v>
      </c>
      <c r="E18" s="73" t="s">
        <v>211</v>
      </c>
      <c r="F18" s="73"/>
      <c r="G18" s="73"/>
      <c r="H18" s="83">
        <v>10.73999999999368</v>
      </c>
      <c r="I18" s="86" t="s">
        <v>121</v>
      </c>
      <c r="J18" s="87">
        <v>0.04</v>
      </c>
      <c r="K18" s="84">
        <v>1.0299999999988962E-2</v>
      </c>
      <c r="L18" s="83">
        <v>222955.35262000002</v>
      </c>
      <c r="M18" s="85">
        <v>178.82</v>
      </c>
      <c r="N18" s="73"/>
      <c r="O18" s="83">
        <v>398.68874384800006</v>
      </c>
      <c r="P18" s="84">
        <v>1.3993918683319042E-5</v>
      </c>
      <c r="Q18" s="84">
        <f t="shared" si="0"/>
        <v>5.3937245414100608E-3</v>
      </c>
      <c r="R18" s="84">
        <f>O18/'סכום נכסי הקרן'!$C$42</f>
        <v>1.5316235938141274E-3</v>
      </c>
    </row>
    <row r="19" spans="2:18">
      <c r="B19" s="75" t="s">
        <v>218</v>
      </c>
      <c r="C19" s="73" t="s">
        <v>219</v>
      </c>
      <c r="D19" s="86" t="s">
        <v>112</v>
      </c>
      <c r="E19" s="73" t="s">
        <v>211</v>
      </c>
      <c r="F19" s="73"/>
      <c r="G19" s="73"/>
      <c r="H19" s="83">
        <v>19.739999999987244</v>
      </c>
      <c r="I19" s="86" t="s">
        <v>121</v>
      </c>
      <c r="J19" s="87">
        <v>0.01</v>
      </c>
      <c r="K19" s="84">
        <v>1.1999999999989956E-2</v>
      </c>
      <c r="L19" s="83">
        <v>185502.22785000002</v>
      </c>
      <c r="M19" s="85">
        <v>107.34</v>
      </c>
      <c r="N19" s="73"/>
      <c r="O19" s="83">
        <v>199.11809962100003</v>
      </c>
      <c r="P19" s="84">
        <v>1.0245852652931463E-5</v>
      </c>
      <c r="Q19" s="84">
        <f t="shared" si="0"/>
        <v>2.6938011096048872E-3</v>
      </c>
      <c r="R19" s="84">
        <f>O19/'סכום נכסי הקרן'!$C$42</f>
        <v>7.6494253735747981E-4</v>
      </c>
    </row>
    <row r="20" spans="2:18">
      <c r="B20" s="75" t="s">
        <v>220</v>
      </c>
      <c r="C20" s="73" t="s">
        <v>221</v>
      </c>
      <c r="D20" s="86" t="s">
        <v>112</v>
      </c>
      <c r="E20" s="73" t="s">
        <v>211</v>
      </c>
      <c r="F20" s="73"/>
      <c r="G20" s="73"/>
      <c r="H20" s="83">
        <v>3.0800000000001275</v>
      </c>
      <c r="I20" s="86" t="s">
        <v>121</v>
      </c>
      <c r="J20" s="87">
        <v>1E-3</v>
      </c>
      <c r="K20" s="84">
        <v>1.2000000000001114E-2</v>
      </c>
      <c r="L20" s="83">
        <v>6702478.2609550012</v>
      </c>
      <c r="M20" s="85">
        <v>107</v>
      </c>
      <c r="N20" s="73"/>
      <c r="O20" s="83">
        <v>7171.6515364760016</v>
      </c>
      <c r="P20" s="84">
        <v>3.5863580761835359E-4</v>
      </c>
      <c r="Q20" s="84">
        <f t="shared" si="0"/>
        <v>9.7022836715649152E-2</v>
      </c>
      <c r="R20" s="84">
        <f>O20/'סכום נכסי הקרן'!$C$42</f>
        <v>2.7550992771613665E-2</v>
      </c>
    </row>
    <row r="21" spans="2:18">
      <c r="B21" s="75" t="s">
        <v>222</v>
      </c>
      <c r="C21" s="73" t="s">
        <v>223</v>
      </c>
      <c r="D21" s="86" t="s">
        <v>112</v>
      </c>
      <c r="E21" s="73" t="s">
        <v>211</v>
      </c>
      <c r="F21" s="73"/>
      <c r="G21" s="73"/>
      <c r="H21" s="83">
        <v>14.759999999999764</v>
      </c>
      <c r="I21" s="86" t="s">
        <v>121</v>
      </c>
      <c r="J21" s="87">
        <v>2.75E-2</v>
      </c>
      <c r="K21" s="84">
        <v>1.1099999999993697E-2</v>
      </c>
      <c r="L21" s="83">
        <v>332104.73830900004</v>
      </c>
      <c r="M21" s="85">
        <v>152.87</v>
      </c>
      <c r="N21" s="73"/>
      <c r="O21" s="83">
        <v>507.6885024120001</v>
      </c>
      <c r="P21" s="84">
        <v>1.8222015288222795E-5</v>
      </c>
      <c r="Q21" s="84">
        <f t="shared" si="0"/>
        <v>6.8683452369934827E-3</v>
      </c>
      <c r="R21" s="84">
        <f>O21/'סכום נכסי הקרן'!$C$42</f>
        <v>1.9503627845054859E-3</v>
      </c>
    </row>
    <row r="22" spans="2:18">
      <c r="B22" s="75" t="s">
        <v>224</v>
      </c>
      <c r="C22" s="73" t="s">
        <v>225</v>
      </c>
      <c r="D22" s="86" t="s">
        <v>112</v>
      </c>
      <c r="E22" s="73" t="s">
        <v>211</v>
      </c>
      <c r="F22" s="73"/>
      <c r="G22" s="73"/>
      <c r="H22" s="83">
        <v>0.25</v>
      </c>
      <c r="I22" s="86" t="s">
        <v>121</v>
      </c>
      <c r="J22" s="87">
        <v>1.7500000000000002E-2</v>
      </c>
      <c r="K22" s="84">
        <v>5.300000000094428E-3</v>
      </c>
      <c r="L22" s="83">
        <v>37079.980712000004</v>
      </c>
      <c r="M22" s="85">
        <v>114.24</v>
      </c>
      <c r="N22" s="73"/>
      <c r="O22" s="83">
        <v>42.360169420000005</v>
      </c>
      <c r="P22" s="84">
        <v>3.431458985941034E-6</v>
      </c>
      <c r="Q22" s="84">
        <f t="shared" si="0"/>
        <v>5.730763381322087E-4</v>
      </c>
      <c r="R22" s="84">
        <f>O22/'סכום נכסי הקרן'!$C$42</f>
        <v>1.6273304908345022E-4</v>
      </c>
    </row>
    <row r="23" spans="2:18">
      <c r="B23" s="75" t="s">
        <v>226</v>
      </c>
      <c r="C23" s="73" t="s">
        <v>227</v>
      </c>
      <c r="D23" s="86" t="s">
        <v>112</v>
      </c>
      <c r="E23" s="73" t="s">
        <v>211</v>
      </c>
      <c r="F23" s="73"/>
      <c r="G23" s="73"/>
      <c r="H23" s="83">
        <v>2.3199999999999545</v>
      </c>
      <c r="I23" s="86" t="s">
        <v>121</v>
      </c>
      <c r="J23" s="87">
        <v>7.4999999999999997E-3</v>
      </c>
      <c r="K23" s="84">
        <v>1.3300000000000452E-2</v>
      </c>
      <c r="L23" s="83">
        <v>4022975.3262170004</v>
      </c>
      <c r="M23" s="85">
        <v>110.07</v>
      </c>
      <c r="N23" s="73"/>
      <c r="O23" s="83">
        <v>4428.0888756600016</v>
      </c>
      <c r="P23" s="84">
        <v>1.835950193990663E-4</v>
      </c>
      <c r="Q23" s="84">
        <f t="shared" si="0"/>
        <v>5.9906109737820838E-2</v>
      </c>
      <c r="R23" s="84">
        <f>O23/'סכום נכסי הקרן'!$C$42</f>
        <v>1.7011178524900687E-2</v>
      </c>
    </row>
    <row r="24" spans="2:18">
      <c r="B24" s="75" t="s">
        <v>228</v>
      </c>
      <c r="C24" s="73" t="s">
        <v>229</v>
      </c>
      <c r="D24" s="86" t="s">
        <v>112</v>
      </c>
      <c r="E24" s="73" t="s">
        <v>211</v>
      </c>
      <c r="F24" s="73"/>
      <c r="G24" s="73"/>
      <c r="H24" s="83">
        <v>8.3899999999992421</v>
      </c>
      <c r="I24" s="86" t="s">
        <v>121</v>
      </c>
      <c r="J24" s="87">
        <v>1E-3</v>
      </c>
      <c r="K24" s="84">
        <v>1.0600000000000094E-2</v>
      </c>
      <c r="L24" s="83">
        <v>4172203.1150700003</v>
      </c>
      <c r="M24" s="85">
        <v>102.15</v>
      </c>
      <c r="N24" s="73"/>
      <c r="O24" s="83">
        <v>4261.9055014160003</v>
      </c>
      <c r="P24" s="84">
        <v>2.2237741948631719E-4</v>
      </c>
      <c r="Q24" s="84">
        <f t="shared" si="0"/>
        <v>5.7657871336648583E-2</v>
      </c>
      <c r="R24" s="84">
        <f>O24/'סכום נכסי הקרן'!$C$42</f>
        <v>1.6372759756326689E-2</v>
      </c>
    </row>
    <row r="25" spans="2:18">
      <c r="B25" s="75" t="s">
        <v>230</v>
      </c>
      <c r="C25" s="73" t="s">
        <v>231</v>
      </c>
      <c r="D25" s="86" t="s">
        <v>112</v>
      </c>
      <c r="E25" s="73" t="s">
        <v>211</v>
      </c>
      <c r="F25" s="73"/>
      <c r="G25" s="73"/>
      <c r="H25" s="83">
        <v>26.239999999994577</v>
      </c>
      <c r="I25" s="86" t="s">
        <v>121</v>
      </c>
      <c r="J25" s="87">
        <v>5.0000000000000001E-3</v>
      </c>
      <c r="K25" s="84">
        <v>1.2399999999997914E-2</v>
      </c>
      <c r="L25" s="83">
        <v>630243.00540900009</v>
      </c>
      <c r="M25" s="85">
        <v>91.36</v>
      </c>
      <c r="N25" s="73"/>
      <c r="O25" s="83">
        <v>575.7900408380001</v>
      </c>
      <c r="P25" s="84">
        <v>5.0625933490239999E-5</v>
      </c>
      <c r="Q25" s="84">
        <f t="shared" si="0"/>
        <v>7.7896678095117017E-3</v>
      </c>
      <c r="R25" s="84">
        <f>O25/'סכום נכסי הקרן'!$C$42</f>
        <v>2.2119852271698507E-3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43</v>
      </c>
      <c r="C27" s="73"/>
      <c r="D27" s="73"/>
      <c r="E27" s="73"/>
      <c r="F27" s="73"/>
      <c r="G27" s="73"/>
      <c r="H27" s="83">
        <v>5.3042235955909245</v>
      </c>
      <c r="I27" s="73"/>
      <c r="J27" s="73"/>
      <c r="K27" s="84">
        <v>4.207373936577348E-2</v>
      </c>
      <c r="L27" s="83"/>
      <c r="M27" s="85"/>
      <c r="N27" s="73"/>
      <c r="O27" s="83">
        <v>47254.798199252</v>
      </c>
      <c r="P27" s="73"/>
      <c r="Q27" s="84">
        <f t="shared" si="0"/>
        <v>0.63929410769584738</v>
      </c>
      <c r="R27" s="84">
        <f>O27/'סכום נכסי הקרן'!$C$42</f>
        <v>0.1815365117769496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0.60886534759729649</v>
      </c>
      <c r="I28" s="71"/>
      <c r="J28" s="71"/>
      <c r="K28" s="81">
        <v>4.8064791658936644E-2</v>
      </c>
      <c r="L28" s="80"/>
      <c r="M28" s="82"/>
      <c r="N28" s="71"/>
      <c r="O28" s="80">
        <v>18329.528468433004</v>
      </c>
      <c r="P28" s="71"/>
      <c r="Q28" s="81">
        <f t="shared" si="0"/>
        <v>0.24797396229062713</v>
      </c>
      <c r="R28" s="81">
        <f>O28/'סכום נכסי הקרן'!$C$42</f>
        <v>7.0415678142252483E-2</v>
      </c>
    </row>
    <row r="29" spans="2:18">
      <c r="B29" s="75" t="s">
        <v>232</v>
      </c>
      <c r="C29" s="73" t="s">
        <v>233</v>
      </c>
      <c r="D29" s="86" t="s">
        <v>112</v>
      </c>
      <c r="E29" s="73" t="s">
        <v>211</v>
      </c>
      <c r="F29" s="73"/>
      <c r="G29" s="73"/>
      <c r="H29" s="83">
        <v>0.36000000001808335</v>
      </c>
      <c r="I29" s="86" t="s">
        <v>121</v>
      </c>
      <c r="J29" s="87">
        <v>0</v>
      </c>
      <c r="K29" s="84">
        <v>4.8000000000000001E-2</v>
      </c>
      <c r="L29" s="83">
        <v>22495.450000000004</v>
      </c>
      <c r="M29" s="85">
        <v>98.33</v>
      </c>
      <c r="N29" s="73"/>
      <c r="O29" s="83">
        <v>22.119775985000004</v>
      </c>
      <c r="P29" s="84">
        <v>1.0225204545454547E-6</v>
      </c>
      <c r="Q29" s="84">
        <f t="shared" si="0"/>
        <v>2.9925093301925163E-4</v>
      </c>
      <c r="R29" s="84">
        <f>O29/'סכום נכסי הקרן'!$C$42</f>
        <v>8.4976491840525997E-5</v>
      </c>
    </row>
    <row r="30" spans="2:18">
      <c r="B30" s="75" t="s">
        <v>234</v>
      </c>
      <c r="C30" s="73" t="s">
        <v>235</v>
      </c>
      <c r="D30" s="86" t="s">
        <v>112</v>
      </c>
      <c r="E30" s="73" t="s">
        <v>211</v>
      </c>
      <c r="F30" s="73"/>
      <c r="G30" s="73"/>
      <c r="H30" s="83">
        <v>8.9999999862357141E-2</v>
      </c>
      <c r="I30" s="86" t="s">
        <v>121</v>
      </c>
      <c r="J30" s="87">
        <v>0</v>
      </c>
      <c r="K30" s="84">
        <v>4.7700000005170912E-2</v>
      </c>
      <c r="L30" s="83">
        <v>2699.4540000000006</v>
      </c>
      <c r="M30" s="85">
        <v>99.58</v>
      </c>
      <c r="N30" s="73"/>
      <c r="O30" s="83">
        <v>2.6881162930000007</v>
      </c>
      <c r="P30" s="84">
        <v>1.3497270000000002E-7</v>
      </c>
      <c r="Q30" s="84">
        <f t="shared" si="0"/>
        <v>3.6366611908276162E-5</v>
      </c>
      <c r="R30" s="84">
        <f>O30/'סכום נכסי הקרן'!$C$42</f>
        <v>1.0326808571361737E-5</v>
      </c>
    </row>
    <row r="31" spans="2:18">
      <c r="B31" s="75" t="s">
        <v>236</v>
      </c>
      <c r="C31" s="73" t="s">
        <v>237</v>
      </c>
      <c r="D31" s="86" t="s">
        <v>112</v>
      </c>
      <c r="E31" s="73" t="s">
        <v>211</v>
      </c>
      <c r="F31" s="73"/>
      <c r="G31" s="73"/>
      <c r="H31" s="83">
        <v>0.27999999999099412</v>
      </c>
      <c r="I31" s="86" t="s">
        <v>121</v>
      </c>
      <c r="J31" s="87">
        <v>0</v>
      </c>
      <c r="K31" s="84">
        <v>4.6700000000090079E-2</v>
      </c>
      <c r="L31" s="83">
        <v>44990.900000000009</v>
      </c>
      <c r="M31" s="85">
        <v>98.72</v>
      </c>
      <c r="N31" s="73"/>
      <c r="O31" s="83">
        <v>44.415016479999998</v>
      </c>
      <c r="P31" s="84">
        <v>2.999393333333334E-6</v>
      </c>
      <c r="Q31" s="84">
        <f t="shared" si="0"/>
        <v>6.008756657715959E-4</v>
      </c>
      <c r="R31" s="84">
        <f>O31/'סכום נכסי הקרן'!$C$42</f>
        <v>1.7062705734764008E-4</v>
      </c>
    </row>
    <row r="32" spans="2:18">
      <c r="B32" s="75" t="s">
        <v>238</v>
      </c>
      <c r="C32" s="73" t="s">
        <v>239</v>
      </c>
      <c r="D32" s="86" t="s">
        <v>112</v>
      </c>
      <c r="E32" s="73" t="s">
        <v>211</v>
      </c>
      <c r="F32" s="73"/>
      <c r="G32" s="73"/>
      <c r="H32" s="83">
        <v>0.76000000000014722</v>
      </c>
      <c r="I32" s="86" t="s">
        <v>121</v>
      </c>
      <c r="J32" s="87">
        <v>0</v>
      </c>
      <c r="K32" s="84">
        <v>4.8200000000014925E-2</v>
      </c>
      <c r="L32" s="83">
        <v>1125348.8663550003</v>
      </c>
      <c r="M32" s="85">
        <v>96.48</v>
      </c>
      <c r="N32" s="73"/>
      <c r="O32" s="83">
        <v>1085.7365862590002</v>
      </c>
      <c r="P32" s="84">
        <v>5.6267443317750018E-5</v>
      </c>
      <c r="Q32" s="84">
        <f t="shared" si="0"/>
        <v>1.4688561343092776E-2</v>
      </c>
      <c r="R32" s="84">
        <f>O32/'סכום נכסי הקרן'!$C$42</f>
        <v>4.1710226281569847E-3</v>
      </c>
    </row>
    <row r="33" spans="2:18">
      <c r="B33" s="75" t="s">
        <v>240</v>
      </c>
      <c r="C33" s="73" t="s">
        <v>241</v>
      </c>
      <c r="D33" s="86" t="s">
        <v>112</v>
      </c>
      <c r="E33" s="73" t="s">
        <v>211</v>
      </c>
      <c r="F33" s="73"/>
      <c r="G33" s="73"/>
      <c r="H33" s="83">
        <v>0.18999999483302002</v>
      </c>
      <c r="I33" s="86" t="s">
        <v>121</v>
      </c>
      <c r="J33" s="87">
        <v>0</v>
      </c>
      <c r="K33" s="84">
        <v>4.6300000381064771E-2</v>
      </c>
      <c r="L33" s="83">
        <v>62.456367000000007</v>
      </c>
      <c r="M33" s="85">
        <v>99.16</v>
      </c>
      <c r="N33" s="73"/>
      <c r="O33" s="83">
        <v>6.1931728000000012E-2</v>
      </c>
      <c r="P33" s="84">
        <v>2.7154942173913047E-9</v>
      </c>
      <c r="Q33" s="84">
        <f t="shared" si="0"/>
        <v>8.3785330376140836E-7</v>
      </c>
      <c r="R33" s="84">
        <f>O33/'סכום נכסי הקרן'!$C$42</f>
        <v>2.3792017525993382E-7</v>
      </c>
    </row>
    <row r="34" spans="2:18">
      <c r="B34" s="75" t="s">
        <v>242</v>
      </c>
      <c r="C34" s="73" t="s">
        <v>243</v>
      </c>
      <c r="D34" s="86" t="s">
        <v>112</v>
      </c>
      <c r="E34" s="73" t="s">
        <v>211</v>
      </c>
      <c r="F34" s="73"/>
      <c r="G34" s="73"/>
      <c r="H34" s="83">
        <v>0.51000000000009016</v>
      </c>
      <c r="I34" s="86" t="s">
        <v>121</v>
      </c>
      <c r="J34" s="87">
        <v>0</v>
      </c>
      <c r="K34" s="84">
        <v>4.7900000000002496E-2</v>
      </c>
      <c r="L34" s="83">
        <v>6934468.3444530014</v>
      </c>
      <c r="M34" s="85">
        <v>97.63</v>
      </c>
      <c r="N34" s="73"/>
      <c r="O34" s="83">
        <v>6770.1214446890008</v>
      </c>
      <c r="P34" s="84">
        <v>2.0395495130744122E-4</v>
      </c>
      <c r="Q34" s="84">
        <f t="shared" si="0"/>
        <v>9.1590672543460067E-2</v>
      </c>
      <c r="R34" s="84">
        <f>O34/'סכום נכסי הקרן'!$C$42</f>
        <v>2.6008453706498277E-2</v>
      </c>
    </row>
    <row r="35" spans="2:18">
      <c r="B35" s="75" t="s">
        <v>244</v>
      </c>
      <c r="C35" s="73" t="s">
        <v>245</v>
      </c>
      <c r="D35" s="86" t="s">
        <v>112</v>
      </c>
      <c r="E35" s="73" t="s">
        <v>211</v>
      </c>
      <c r="F35" s="73"/>
      <c r="G35" s="73"/>
      <c r="H35" s="83">
        <v>0.44000000000001865</v>
      </c>
      <c r="I35" s="86" t="s">
        <v>121</v>
      </c>
      <c r="J35" s="87">
        <v>0</v>
      </c>
      <c r="K35" s="84">
        <v>4.7700000000007313E-2</v>
      </c>
      <c r="L35" s="83">
        <v>2188848.6464720005</v>
      </c>
      <c r="M35" s="85">
        <v>97.99</v>
      </c>
      <c r="N35" s="73"/>
      <c r="O35" s="83">
        <v>2144.8527886590005</v>
      </c>
      <c r="P35" s="84">
        <v>6.4377901366823544E-5</v>
      </c>
      <c r="Q35" s="84">
        <f t="shared" si="0"/>
        <v>2.9016984558541833E-2</v>
      </c>
      <c r="R35" s="84">
        <f>O35/'סכום נכסי הקרן'!$C$42</f>
        <v>8.2397789931601302E-3</v>
      </c>
    </row>
    <row r="36" spans="2:18">
      <c r="B36" s="75" t="s">
        <v>246</v>
      </c>
      <c r="C36" s="73" t="s">
        <v>247</v>
      </c>
      <c r="D36" s="86" t="s">
        <v>112</v>
      </c>
      <c r="E36" s="73" t="s">
        <v>211</v>
      </c>
      <c r="F36" s="73"/>
      <c r="G36" s="73"/>
      <c r="H36" s="83">
        <v>0.60999999999997012</v>
      </c>
      <c r="I36" s="86" t="s">
        <v>121</v>
      </c>
      <c r="J36" s="87">
        <v>0</v>
      </c>
      <c r="K36" s="84">
        <v>4.7999999999994804E-2</v>
      </c>
      <c r="L36" s="83">
        <v>2768902.2159970002</v>
      </c>
      <c r="M36" s="85">
        <v>97.19</v>
      </c>
      <c r="N36" s="73"/>
      <c r="O36" s="83">
        <v>2691.0960637280004</v>
      </c>
      <c r="P36" s="84">
        <v>8.6528194249906263E-5</v>
      </c>
      <c r="Q36" s="84">
        <f t="shared" si="0"/>
        <v>3.6406924213931609E-2</v>
      </c>
      <c r="R36" s="84">
        <f>O36/'סכום נכסי הקרן'!$C$42</f>
        <v>1.0338255814910957E-2</v>
      </c>
    </row>
    <row r="37" spans="2:18">
      <c r="B37" s="75" t="s">
        <v>248</v>
      </c>
      <c r="C37" s="73" t="s">
        <v>249</v>
      </c>
      <c r="D37" s="86" t="s">
        <v>112</v>
      </c>
      <c r="E37" s="73" t="s">
        <v>211</v>
      </c>
      <c r="F37" s="73"/>
      <c r="G37" s="73"/>
      <c r="H37" s="83">
        <v>0.67999999999992744</v>
      </c>
      <c r="I37" s="86" t="s">
        <v>121</v>
      </c>
      <c r="J37" s="87">
        <v>0</v>
      </c>
      <c r="K37" s="84">
        <v>4.8500000000002104E-2</v>
      </c>
      <c r="L37" s="83">
        <v>3425335.78</v>
      </c>
      <c r="M37" s="85">
        <v>96.81</v>
      </c>
      <c r="N37" s="73"/>
      <c r="O37" s="83">
        <v>3316.0675686180011</v>
      </c>
      <c r="P37" s="84">
        <v>1.1049470258064515E-4</v>
      </c>
      <c r="Q37" s="84">
        <f t="shared" si="0"/>
        <v>4.4861951338781507E-2</v>
      </c>
      <c r="R37" s="84">
        <f>O37/'סכום נכסי הקרן'!$C$42</f>
        <v>1.273917913447171E-2</v>
      </c>
    </row>
    <row r="38" spans="2:18">
      <c r="B38" s="75" t="s">
        <v>250</v>
      </c>
      <c r="C38" s="73" t="s">
        <v>251</v>
      </c>
      <c r="D38" s="86" t="s">
        <v>112</v>
      </c>
      <c r="E38" s="73" t="s">
        <v>211</v>
      </c>
      <c r="F38" s="73"/>
      <c r="G38" s="73"/>
      <c r="H38" s="83">
        <v>0.86000000000072585</v>
      </c>
      <c r="I38" s="86" t="s">
        <v>121</v>
      </c>
      <c r="J38" s="87">
        <v>0</v>
      </c>
      <c r="K38" s="84">
        <v>4.8200000000001152E-2</v>
      </c>
      <c r="L38" s="83">
        <v>1090217.5850000002</v>
      </c>
      <c r="M38" s="85">
        <v>96.04</v>
      </c>
      <c r="N38" s="73"/>
      <c r="O38" s="83">
        <v>1047.0449686340003</v>
      </c>
      <c r="P38" s="84">
        <v>6.0567643611111121E-5</v>
      </c>
      <c r="Q38" s="84">
        <f t="shared" si="0"/>
        <v>1.4165115595624219E-2</v>
      </c>
      <c r="R38" s="84">
        <f>O38/'סכום נכסי הקרן'!$C$42</f>
        <v>4.0223828801036069E-3</v>
      </c>
    </row>
    <row r="39" spans="2:18">
      <c r="B39" s="75" t="s">
        <v>252</v>
      </c>
      <c r="C39" s="73" t="s">
        <v>253</v>
      </c>
      <c r="D39" s="86" t="s">
        <v>112</v>
      </c>
      <c r="E39" s="73" t="s">
        <v>211</v>
      </c>
      <c r="F39" s="73"/>
      <c r="G39" s="73"/>
      <c r="H39" s="83">
        <v>0.93000000000016603</v>
      </c>
      <c r="I39" s="86" t="s">
        <v>121</v>
      </c>
      <c r="J39" s="87">
        <v>0</v>
      </c>
      <c r="K39" s="84">
        <v>4.8399999999996689E-2</v>
      </c>
      <c r="L39" s="83">
        <v>1259745.2000000002</v>
      </c>
      <c r="M39" s="85">
        <v>95.68</v>
      </c>
      <c r="N39" s="73"/>
      <c r="O39" s="83">
        <v>1205.3242073600002</v>
      </c>
      <c r="P39" s="84">
        <v>6.9985844444444452E-5</v>
      </c>
      <c r="Q39" s="84">
        <f t="shared" si="0"/>
        <v>1.6306421633192226E-2</v>
      </c>
      <c r="R39" s="84">
        <f>O39/'סכום נכסי הקרן'!$C$42</f>
        <v>4.6304367070160229E-3</v>
      </c>
    </row>
    <row r="40" spans="2:18">
      <c r="B40" s="76"/>
      <c r="C40" s="73"/>
      <c r="D40" s="73"/>
      <c r="E40" s="73"/>
      <c r="F40" s="73"/>
      <c r="G40" s="73"/>
      <c r="H40" s="73"/>
      <c r="I40" s="73"/>
      <c r="J40" s="73"/>
      <c r="K40" s="84"/>
      <c r="L40" s="83"/>
      <c r="M40" s="85"/>
      <c r="N40" s="73"/>
      <c r="O40" s="73"/>
      <c r="P40" s="73"/>
      <c r="Q40" s="84"/>
      <c r="R40" s="73"/>
    </row>
    <row r="41" spans="2:18">
      <c r="B41" s="74" t="s">
        <v>23</v>
      </c>
      <c r="C41" s="71"/>
      <c r="D41" s="71"/>
      <c r="E41" s="71"/>
      <c r="F41" s="71"/>
      <c r="G41" s="71"/>
      <c r="H41" s="80">
        <v>8.2796047580487695</v>
      </c>
      <c r="I41" s="71"/>
      <c r="J41" s="71"/>
      <c r="K41" s="81">
        <v>3.8277295474831899E-2</v>
      </c>
      <c r="L41" s="80"/>
      <c r="M41" s="82"/>
      <c r="N41" s="71"/>
      <c r="O41" s="80">
        <v>28925.269730818996</v>
      </c>
      <c r="P41" s="71"/>
      <c r="Q41" s="81">
        <f t="shared" si="0"/>
        <v>0.39132014540522031</v>
      </c>
      <c r="R41" s="81">
        <f>O41/'סכום נכסי הקרן'!$C$42</f>
        <v>0.11112083363469712</v>
      </c>
    </row>
    <row r="42" spans="2:18">
      <c r="B42" s="75" t="s">
        <v>254</v>
      </c>
      <c r="C42" s="73" t="s">
        <v>255</v>
      </c>
      <c r="D42" s="86" t="s">
        <v>112</v>
      </c>
      <c r="E42" s="73" t="s">
        <v>211</v>
      </c>
      <c r="F42" s="73"/>
      <c r="G42" s="73"/>
      <c r="H42" s="83">
        <v>12.459999999998816</v>
      </c>
      <c r="I42" s="86" t="s">
        <v>121</v>
      </c>
      <c r="J42" s="87">
        <v>5.5E-2</v>
      </c>
      <c r="K42" s="84">
        <v>3.9900000000021703E-2</v>
      </c>
      <c r="L42" s="83">
        <v>166466.33063000004</v>
      </c>
      <c r="M42" s="85">
        <v>121.8</v>
      </c>
      <c r="N42" s="73"/>
      <c r="O42" s="83">
        <v>202.75599484400004</v>
      </c>
      <c r="P42" s="84">
        <v>8.776609498504278E-6</v>
      </c>
      <c r="Q42" s="84">
        <f t="shared" si="0"/>
        <v>2.7430169579230291E-3</v>
      </c>
      <c r="R42" s="84">
        <f>O42/'סכום נכסי הקרן'!$C$42</f>
        <v>7.7891806649229482E-4</v>
      </c>
    </row>
    <row r="43" spans="2:18">
      <c r="B43" s="75" t="s">
        <v>256</v>
      </c>
      <c r="C43" s="73" t="s">
        <v>257</v>
      </c>
      <c r="D43" s="86" t="s">
        <v>112</v>
      </c>
      <c r="E43" s="73" t="s">
        <v>211</v>
      </c>
      <c r="F43" s="73"/>
      <c r="G43" s="73"/>
      <c r="H43" s="83">
        <v>2.650000008532023</v>
      </c>
      <c r="I43" s="86" t="s">
        <v>121</v>
      </c>
      <c r="J43" s="87">
        <v>5.0000000000000001E-3</v>
      </c>
      <c r="K43" s="84">
        <v>4.0800000116604319E-2</v>
      </c>
      <c r="L43" s="83">
        <v>154.04884200000004</v>
      </c>
      <c r="M43" s="85">
        <v>91.3</v>
      </c>
      <c r="N43" s="73"/>
      <c r="O43" s="83">
        <v>0.14064659200000001</v>
      </c>
      <c r="P43" s="84">
        <v>8.5738147551201612E-9</v>
      </c>
      <c r="Q43" s="84">
        <f t="shared" si="0"/>
        <v>1.9027599515709113E-6</v>
      </c>
      <c r="R43" s="84">
        <f>O43/'סכום נכסי הקרן'!$C$42</f>
        <v>5.4031532623072304E-7</v>
      </c>
    </row>
    <row r="44" spans="2:18">
      <c r="B44" s="75" t="s">
        <v>258</v>
      </c>
      <c r="C44" s="73" t="s">
        <v>259</v>
      </c>
      <c r="D44" s="86" t="s">
        <v>112</v>
      </c>
      <c r="E44" s="73" t="s">
        <v>211</v>
      </c>
      <c r="F44" s="73"/>
      <c r="G44" s="73"/>
      <c r="H44" s="83">
        <v>0.75000000142196621</v>
      </c>
      <c r="I44" s="86" t="s">
        <v>121</v>
      </c>
      <c r="J44" s="87">
        <v>3.7499999999999999E-2</v>
      </c>
      <c r="K44" s="84">
        <v>4.4899999998293645E-2</v>
      </c>
      <c r="L44" s="83">
        <v>350.294648</v>
      </c>
      <c r="M44" s="85">
        <v>100.38</v>
      </c>
      <c r="N44" s="73"/>
      <c r="O44" s="83">
        <v>0.35162579400000005</v>
      </c>
      <c r="P44" s="84">
        <v>1.6221268709676297E-8</v>
      </c>
      <c r="Q44" s="84">
        <f t="shared" si="0"/>
        <v>4.757025884868389E-6</v>
      </c>
      <c r="R44" s="84">
        <f>O44/'סכום נכסי הקרן'!$C$42</f>
        <v>1.3508240967278256E-6</v>
      </c>
    </row>
    <row r="45" spans="2:18">
      <c r="B45" s="75" t="s">
        <v>260</v>
      </c>
      <c r="C45" s="73" t="s">
        <v>261</v>
      </c>
      <c r="D45" s="86" t="s">
        <v>112</v>
      </c>
      <c r="E45" s="73" t="s">
        <v>211</v>
      </c>
      <c r="F45" s="73"/>
      <c r="G45" s="73"/>
      <c r="H45" s="83">
        <v>3.6299999999999404</v>
      </c>
      <c r="I45" s="86" t="s">
        <v>121</v>
      </c>
      <c r="J45" s="87">
        <v>0.02</v>
      </c>
      <c r="K45" s="84">
        <v>3.8800000000001063E-2</v>
      </c>
      <c r="L45" s="83">
        <v>1604716.1291020003</v>
      </c>
      <c r="M45" s="85">
        <v>94.05</v>
      </c>
      <c r="N45" s="73"/>
      <c r="O45" s="83">
        <v>1509.2355216430001</v>
      </c>
      <c r="P45" s="84">
        <v>7.3876603912740191E-5</v>
      </c>
      <c r="Q45" s="84">
        <f t="shared" si="0"/>
        <v>2.0417934535310558E-2</v>
      </c>
      <c r="R45" s="84">
        <f>O45/'סכום נכסי הקרן'!$C$42</f>
        <v>5.7979583553331524E-3</v>
      </c>
    </row>
    <row r="46" spans="2:18">
      <c r="B46" s="75" t="s">
        <v>262</v>
      </c>
      <c r="C46" s="73" t="s">
        <v>263</v>
      </c>
      <c r="D46" s="86" t="s">
        <v>112</v>
      </c>
      <c r="E46" s="73" t="s">
        <v>211</v>
      </c>
      <c r="F46" s="73"/>
      <c r="G46" s="73"/>
      <c r="H46" s="83">
        <v>6.5300000000001575</v>
      </c>
      <c r="I46" s="86" t="s">
        <v>121</v>
      </c>
      <c r="J46" s="87">
        <v>0.01</v>
      </c>
      <c r="K46" s="84">
        <v>3.7500000000001331E-2</v>
      </c>
      <c r="L46" s="83">
        <v>6704371.5443650009</v>
      </c>
      <c r="M46" s="85">
        <v>84.11</v>
      </c>
      <c r="N46" s="73"/>
      <c r="O46" s="83">
        <v>5639.0472391870017</v>
      </c>
      <c r="P46" s="84">
        <v>2.8390885198154513E-4</v>
      </c>
      <c r="Q46" s="84">
        <f t="shared" si="0"/>
        <v>7.6288753955314745E-2</v>
      </c>
      <c r="R46" s="84">
        <f>O46/'סכום נכסי הקרן'!$C$42</f>
        <v>2.1663259701819027E-2</v>
      </c>
    </row>
    <row r="47" spans="2:18">
      <c r="B47" s="75" t="s">
        <v>264</v>
      </c>
      <c r="C47" s="73" t="s">
        <v>265</v>
      </c>
      <c r="D47" s="86" t="s">
        <v>112</v>
      </c>
      <c r="E47" s="73" t="s">
        <v>211</v>
      </c>
      <c r="F47" s="73"/>
      <c r="G47" s="73"/>
      <c r="H47" s="83">
        <v>15.780000000004584</v>
      </c>
      <c r="I47" s="86" t="s">
        <v>121</v>
      </c>
      <c r="J47" s="87">
        <v>3.7499999999999999E-2</v>
      </c>
      <c r="K47" s="84">
        <v>4.0600000000019551E-2</v>
      </c>
      <c r="L47" s="83">
        <v>647900.07120700006</v>
      </c>
      <c r="M47" s="85">
        <v>96.3</v>
      </c>
      <c r="N47" s="73"/>
      <c r="O47" s="83">
        <v>623.92777831300009</v>
      </c>
      <c r="P47" s="84">
        <v>2.5689224121842888E-5</v>
      </c>
      <c r="Q47" s="84">
        <f t="shared" si="0"/>
        <v>8.4409069026470992E-3</v>
      </c>
      <c r="R47" s="84">
        <f>O47/'סכום נכסי הקרן'!$C$42</f>
        <v>2.396913684788031E-3</v>
      </c>
    </row>
    <row r="48" spans="2:18">
      <c r="B48" s="75" t="s">
        <v>266</v>
      </c>
      <c r="C48" s="73" t="s">
        <v>267</v>
      </c>
      <c r="D48" s="86" t="s">
        <v>112</v>
      </c>
      <c r="E48" s="73" t="s">
        <v>211</v>
      </c>
      <c r="F48" s="73"/>
      <c r="G48" s="73"/>
      <c r="H48" s="83">
        <v>1.8300000000342802</v>
      </c>
      <c r="I48" s="86" t="s">
        <v>121</v>
      </c>
      <c r="J48" s="87">
        <v>5.0000000000000001E-3</v>
      </c>
      <c r="K48" s="84">
        <v>4.3100000000257099E-2</v>
      </c>
      <c r="L48" s="83">
        <v>4991.8933240000006</v>
      </c>
      <c r="M48" s="85">
        <v>93.5</v>
      </c>
      <c r="N48" s="73"/>
      <c r="O48" s="83">
        <v>4.6674203480000003</v>
      </c>
      <c r="P48" s="84">
        <v>2.1269458109776272E-7</v>
      </c>
      <c r="Q48" s="84">
        <f t="shared" si="0"/>
        <v>6.3143943902469859E-5</v>
      </c>
      <c r="R48" s="84">
        <f>O48/'סכום נכסי הקרן'!$C$42</f>
        <v>1.7930606864512824E-5</v>
      </c>
    </row>
    <row r="49" spans="2:18">
      <c r="B49" s="75" t="s">
        <v>268</v>
      </c>
      <c r="C49" s="73" t="s">
        <v>269</v>
      </c>
      <c r="D49" s="86" t="s">
        <v>112</v>
      </c>
      <c r="E49" s="73" t="s">
        <v>211</v>
      </c>
      <c r="F49" s="73"/>
      <c r="G49" s="73"/>
      <c r="H49" s="83">
        <v>8.329999999999762</v>
      </c>
      <c r="I49" s="86" t="s">
        <v>121</v>
      </c>
      <c r="J49" s="87">
        <v>1.3000000000000001E-2</v>
      </c>
      <c r="K49" s="84">
        <v>3.7699999999998568E-2</v>
      </c>
      <c r="L49" s="83">
        <v>11858596.584205</v>
      </c>
      <c r="M49" s="85">
        <v>81.93</v>
      </c>
      <c r="N49" s="73"/>
      <c r="O49" s="83">
        <v>9715.7484089070022</v>
      </c>
      <c r="P49" s="84">
        <v>8.382683979597412E-4</v>
      </c>
      <c r="Q49" s="84">
        <f t="shared" si="0"/>
        <v>0.13144105882072879</v>
      </c>
      <c r="R49" s="84">
        <f>O49/'סכום נכסי הקרן'!$C$42</f>
        <v>3.7324528781573427E-2</v>
      </c>
    </row>
    <row r="50" spans="2:18">
      <c r="B50" s="75" t="s">
        <v>270</v>
      </c>
      <c r="C50" s="73" t="s">
        <v>271</v>
      </c>
      <c r="D50" s="86" t="s">
        <v>112</v>
      </c>
      <c r="E50" s="73" t="s">
        <v>211</v>
      </c>
      <c r="F50" s="73"/>
      <c r="G50" s="73"/>
      <c r="H50" s="83">
        <v>12.399999999998192</v>
      </c>
      <c r="I50" s="86" t="s">
        <v>121</v>
      </c>
      <c r="J50" s="87">
        <v>1.4999999999999999E-2</v>
      </c>
      <c r="K50" s="84">
        <v>3.9099999999993695E-2</v>
      </c>
      <c r="L50" s="83">
        <v>4300026.2917480012</v>
      </c>
      <c r="M50" s="85">
        <v>74.599999999999994</v>
      </c>
      <c r="N50" s="73"/>
      <c r="O50" s="83">
        <v>3207.8194958220001</v>
      </c>
      <c r="P50" s="84">
        <v>2.1781764224724638E-4</v>
      </c>
      <c r="Q50" s="84">
        <f t="shared" si="0"/>
        <v>4.339749994453114E-2</v>
      </c>
      <c r="R50" s="84">
        <f>O50/'סכום נכסי הקרן'!$C$42</f>
        <v>1.2323327659260575E-2</v>
      </c>
    </row>
    <row r="51" spans="2:18">
      <c r="B51" s="75" t="s">
        <v>272</v>
      </c>
      <c r="C51" s="73" t="s">
        <v>273</v>
      </c>
      <c r="D51" s="86" t="s">
        <v>112</v>
      </c>
      <c r="E51" s="73" t="s">
        <v>211</v>
      </c>
      <c r="F51" s="73"/>
      <c r="G51" s="73"/>
      <c r="H51" s="83">
        <v>8.0000000001311716E-2</v>
      </c>
      <c r="I51" s="86" t="s">
        <v>121</v>
      </c>
      <c r="J51" s="87">
        <v>1.5E-3</v>
      </c>
      <c r="K51" s="84">
        <v>4.6999999999950803E-2</v>
      </c>
      <c r="L51" s="83">
        <v>122271.55297400002</v>
      </c>
      <c r="M51" s="85">
        <v>99.76</v>
      </c>
      <c r="N51" s="73"/>
      <c r="O51" s="83">
        <v>121.97810279800002</v>
      </c>
      <c r="P51" s="84">
        <v>7.8265053852829385E-6</v>
      </c>
      <c r="Q51" s="84">
        <f t="shared" si="0"/>
        <v>1.6502003046944369E-3</v>
      </c>
      <c r="R51" s="84">
        <f>O51/'סכום נכסי הקרן'!$C$42</f>
        <v>4.6859747875231873E-4</v>
      </c>
    </row>
    <row r="52" spans="2:18">
      <c r="B52" s="75" t="s">
        <v>274</v>
      </c>
      <c r="C52" s="73" t="s">
        <v>275</v>
      </c>
      <c r="D52" s="86" t="s">
        <v>112</v>
      </c>
      <c r="E52" s="73" t="s">
        <v>211</v>
      </c>
      <c r="F52" s="73"/>
      <c r="G52" s="73"/>
      <c r="H52" s="83">
        <v>2.1200000001581691</v>
      </c>
      <c r="I52" s="86" t="s">
        <v>121</v>
      </c>
      <c r="J52" s="87">
        <v>1.7500000000000002E-2</v>
      </c>
      <c r="K52" s="84">
        <v>4.2000000002636158E-2</v>
      </c>
      <c r="L52" s="83">
        <v>1573.2133570000003</v>
      </c>
      <c r="M52" s="85">
        <v>96.45</v>
      </c>
      <c r="N52" s="73"/>
      <c r="O52" s="83">
        <v>1.5173643980000002</v>
      </c>
      <c r="P52" s="84">
        <v>6.6168232025002674E-8</v>
      </c>
      <c r="Q52" s="84">
        <f t="shared" si="0"/>
        <v>2.0527907341358865E-5</v>
      </c>
      <c r="R52" s="84">
        <f>O52/'סכום נכסי הקרן'!$C$42</f>
        <v>5.8291866731918727E-6</v>
      </c>
    </row>
    <row r="53" spans="2:18">
      <c r="B53" s="75" t="s">
        <v>276</v>
      </c>
      <c r="C53" s="73" t="s">
        <v>277</v>
      </c>
      <c r="D53" s="86" t="s">
        <v>112</v>
      </c>
      <c r="E53" s="73" t="s">
        <v>211</v>
      </c>
      <c r="F53" s="73"/>
      <c r="G53" s="73"/>
      <c r="H53" s="83">
        <v>4.9199999999997237</v>
      </c>
      <c r="I53" s="86" t="s">
        <v>121</v>
      </c>
      <c r="J53" s="87">
        <v>2.2499999999999999E-2</v>
      </c>
      <c r="K53" s="84">
        <v>3.7799999999998161E-2</v>
      </c>
      <c r="L53" s="83">
        <v>4598016.9762210008</v>
      </c>
      <c r="M53" s="85">
        <v>94.52</v>
      </c>
      <c r="N53" s="73"/>
      <c r="O53" s="83">
        <v>4346.045494760001</v>
      </c>
      <c r="P53" s="84">
        <v>1.9071671588309454E-4</v>
      </c>
      <c r="Q53" s="84">
        <f t="shared" si="0"/>
        <v>5.8796172715898556E-2</v>
      </c>
      <c r="R53" s="84">
        <f>O53/'סכום נכסי הקרן'!$C$42</f>
        <v>1.6695996368790888E-2</v>
      </c>
    </row>
    <row r="54" spans="2:18">
      <c r="B54" s="75" t="s">
        <v>278</v>
      </c>
      <c r="C54" s="73" t="s">
        <v>279</v>
      </c>
      <c r="D54" s="86" t="s">
        <v>112</v>
      </c>
      <c r="E54" s="73" t="s">
        <v>211</v>
      </c>
      <c r="F54" s="73"/>
      <c r="G54" s="73"/>
      <c r="H54" s="83">
        <v>1.3400000000025021</v>
      </c>
      <c r="I54" s="86" t="s">
        <v>121</v>
      </c>
      <c r="J54" s="87">
        <v>4.0000000000000001E-3</v>
      </c>
      <c r="K54" s="84">
        <v>4.3900000000056311E-2</v>
      </c>
      <c r="L54" s="83">
        <v>67184.186617000014</v>
      </c>
      <c r="M54" s="85">
        <v>95.18</v>
      </c>
      <c r="N54" s="73"/>
      <c r="O54" s="83">
        <v>63.945906976000003</v>
      </c>
      <c r="P54" s="84">
        <v>3.9443913414909087E-6</v>
      </c>
      <c r="Q54" s="84">
        <f t="shared" si="0"/>
        <v>8.6510244671134128E-4</v>
      </c>
      <c r="R54" s="84">
        <f>O54/'סכום נכסי הקרן'!$C$42</f>
        <v>2.4565795087915751E-4</v>
      </c>
    </row>
    <row r="55" spans="2:18">
      <c r="B55" s="75" t="s">
        <v>280</v>
      </c>
      <c r="C55" s="73" t="s">
        <v>281</v>
      </c>
      <c r="D55" s="86" t="s">
        <v>112</v>
      </c>
      <c r="E55" s="73" t="s">
        <v>211</v>
      </c>
      <c r="F55" s="73"/>
      <c r="G55" s="73"/>
      <c r="H55" s="73">
        <v>3.01</v>
      </c>
      <c r="I55" s="86" t="s">
        <v>121</v>
      </c>
      <c r="J55" s="87">
        <v>6.25E-2</v>
      </c>
      <c r="K55" s="84">
        <v>3.950178845171181E-2</v>
      </c>
      <c r="L55" s="83">
        <v>7.0190000000000009E-3</v>
      </c>
      <c r="M55" s="85">
        <v>111.17</v>
      </c>
      <c r="N55" s="73"/>
      <c r="O55" s="83">
        <v>7.8280000000000003E-6</v>
      </c>
      <c r="P55" s="84">
        <v>4.7119433475104337E-13</v>
      </c>
      <c r="Q55" s="84">
        <f t="shared" si="0"/>
        <v>1.059023520519935E-10</v>
      </c>
      <c r="R55" s="84">
        <f>O55/'סכום נכסי הקרן'!$C$42</f>
        <v>3.0072455461516616E-11</v>
      </c>
    </row>
    <row r="56" spans="2:18">
      <c r="B56" s="75" t="s">
        <v>282</v>
      </c>
      <c r="C56" s="73" t="s">
        <v>283</v>
      </c>
      <c r="D56" s="86" t="s">
        <v>112</v>
      </c>
      <c r="E56" s="73" t="s">
        <v>211</v>
      </c>
      <c r="F56" s="73"/>
      <c r="G56" s="73"/>
      <c r="H56" s="83">
        <v>0.41999999999885185</v>
      </c>
      <c r="I56" s="86" t="s">
        <v>121</v>
      </c>
      <c r="J56" s="87">
        <v>1.4999999999999999E-2</v>
      </c>
      <c r="K56" s="84">
        <v>4.6100000000266927E-2</v>
      </c>
      <c r="L56" s="83">
        <v>69958.912891</v>
      </c>
      <c r="M56" s="85">
        <v>99.6</v>
      </c>
      <c r="N56" s="73"/>
      <c r="O56" s="83">
        <v>69.679079274000017</v>
      </c>
      <c r="P56" s="84">
        <v>5.0882036566249938E-6</v>
      </c>
      <c r="Q56" s="84">
        <f t="shared" si="0"/>
        <v>9.4266458660371912E-4</v>
      </c>
      <c r="R56" s="84">
        <f>O56/'סכום נכסי הקרן'!$C$42</f>
        <v>2.6768280634476894E-4</v>
      </c>
    </row>
    <row r="57" spans="2:18">
      <c r="B57" s="75" t="s">
        <v>284</v>
      </c>
      <c r="C57" s="73" t="s">
        <v>285</v>
      </c>
      <c r="D57" s="86" t="s">
        <v>112</v>
      </c>
      <c r="E57" s="73" t="s">
        <v>211</v>
      </c>
      <c r="F57" s="73"/>
      <c r="G57" s="73"/>
      <c r="H57" s="83">
        <v>18.650000000000059</v>
      </c>
      <c r="I57" s="86" t="s">
        <v>121</v>
      </c>
      <c r="J57" s="87">
        <v>2.7999999999999997E-2</v>
      </c>
      <c r="K57" s="84">
        <v>4.1400000000000867E-2</v>
      </c>
      <c r="L57" s="83">
        <v>2338376.7966030003</v>
      </c>
      <c r="M57" s="85">
        <v>78.989999999999995</v>
      </c>
      <c r="N57" s="73"/>
      <c r="O57" s="83">
        <v>1847.0838925060002</v>
      </c>
      <c r="P57" s="84">
        <v>3.2824202174091562E-4</v>
      </c>
      <c r="Q57" s="84">
        <f t="shared" si="0"/>
        <v>2.4988570344115602E-2</v>
      </c>
      <c r="R57" s="84">
        <f>O57/'סכום נכסי הקרן'!$C$42</f>
        <v>7.0958543805661007E-3</v>
      </c>
    </row>
    <row r="58" spans="2:18">
      <c r="B58" s="75" t="s">
        <v>286</v>
      </c>
      <c r="C58" s="73" t="s">
        <v>287</v>
      </c>
      <c r="D58" s="86" t="s">
        <v>112</v>
      </c>
      <c r="E58" s="73" t="s">
        <v>211</v>
      </c>
      <c r="F58" s="73"/>
      <c r="G58" s="73"/>
      <c r="H58" s="83">
        <v>5.1800000000011321</v>
      </c>
      <c r="I58" s="86" t="s">
        <v>121</v>
      </c>
      <c r="J58" s="87">
        <v>3.7499999999999999E-2</v>
      </c>
      <c r="K58" s="84">
        <v>3.7700000000010621E-2</v>
      </c>
      <c r="L58" s="83">
        <v>1561178.0932410001</v>
      </c>
      <c r="M58" s="85">
        <v>100.65</v>
      </c>
      <c r="N58" s="73"/>
      <c r="O58" s="83">
        <v>1571.3257508290003</v>
      </c>
      <c r="P58" s="84">
        <v>3.5456935599312837E-4</v>
      </c>
      <c r="Q58" s="84">
        <f t="shared" si="0"/>
        <v>2.1257932147758788E-2</v>
      </c>
      <c r="R58" s="84">
        <f>O58/'סכום נכסי הקרן'!$C$42</f>
        <v>6.0364874370642911E-3</v>
      </c>
    </row>
    <row r="59" spans="2:18">
      <c r="B59" s="76"/>
      <c r="C59" s="73"/>
      <c r="D59" s="73"/>
      <c r="E59" s="73"/>
      <c r="F59" s="73"/>
      <c r="G59" s="73"/>
      <c r="H59" s="73"/>
      <c r="I59" s="73"/>
      <c r="J59" s="73"/>
      <c r="K59" s="84"/>
      <c r="L59" s="83"/>
      <c r="M59" s="85"/>
      <c r="N59" s="73"/>
      <c r="O59" s="73"/>
      <c r="P59" s="73"/>
      <c r="Q59" s="84"/>
      <c r="R59" s="73"/>
    </row>
    <row r="60" spans="2:18">
      <c r="B60" s="70" t="s">
        <v>179</v>
      </c>
      <c r="C60" s="71"/>
      <c r="D60" s="71"/>
      <c r="E60" s="71"/>
      <c r="F60" s="71"/>
      <c r="G60" s="71"/>
      <c r="H60" s="80">
        <v>18.249999999890914</v>
      </c>
      <c r="I60" s="71"/>
      <c r="J60" s="71"/>
      <c r="K60" s="81">
        <v>5.5499999999602159E-2</v>
      </c>
      <c r="L60" s="80"/>
      <c r="M60" s="82"/>
      <c r="N60" s="71"/>
      <c r="O60" s="80">
        <v>38.960403781000011</v>
      </c>
      <c r="P60" s="71"/>
      <c r="Q60" s="81">
        <f t="shared" si="0"/>
        <v>5.2708206403976514E-4</v>
      </c>
      <c r="R60" s="81">
        <f>O60/'סכום נכסי הקרן'!$C$42</f>
        <v>1.496723310509487E-4</v>
      </c>
    </row>
    <row r="61" spans="2:18">
      <c r="B61" s="74" t="s">
        <v>57</v>
      </c>
      <c r="C61" s="71"/>
      <c r="D61" s="71"/>
      <c r="E61" s="71"/>
      <c r="F61" s="71"/>
      <c r="G61" s="71"/>
      <c r="H61" s="80">
        <v>18.249999999890914</v>
      </c>
      <c r="I61" s="71"/>
      <c r="J61" s="71"/>
      <c r="K61" s="81">
        <v>5.5499999999602159E-2</v>
      </c>
      <c r="L61" s="80"/>
      <c r="M61" s="82"/>
      <c r="N61" s="71"/>
      <c r="O61" s="80">
        <v>38.960403781000011</v>
      </c>
      <c r="P61" s="71"/>
      <c r="Q61" s="81">
        <f t="shared" si="0"/>
        <v>5.2708206403976514E-4</v>
      </c>
      <c r="R61" s="81">
        <f>O61/'סכום נכסי הקרן'!$C$42</f>
        <v>1.496723310509487E-4</v>
      </c>
    </row>
    <row r="62" spans="2:18">
      <c r="B62" s="75" t="s">
        <v>288</v>
      </c>
      <c r="C62" s="73" t="s">
        <v>289</v>
      </c>
      <c r="D62" s="86" t="s">
        <v>27</v>
      </c>
      <c r="E62" s="73" t="s">
        <v>290</v>
      </c>
      <c r="F62" s="73" t="s">
        <v>291</v>
      </c>
      <c r="G62" s="73"/>
      <c r="H62" s="83">
        <v>18.249999999890914</v>
      </c>
      <c r="I62" s="86" t="s">
        <v>120</v>
      </c>
      <c r="J62" s="87">
        <v>4.4999999999999998E-2</v>
      </c>
      <c r="K62" s="84">
        <v>5.5499999999602159E-2</v>
      </c>
      <c r="L62" s="83">
        <v>12888.814044000004</v>
      </c>
      <c r="M62" s="85">
        <v>81.697500000000005</v>
      </c>
      <c r="N62" s="73"/>
      <c r="O62" s="83">
        <v>38.960403781000011</v>
      </c>
      <c r="P62" s="84">
        <v>1.2888814044000005E-5</v>
      </c>
      <c r="Q62" s="84">
        <f t="shared" si="0"/>
        <v>5.2708206403976514E-4</v>
      </c>
      <c r="R62" s="84">
        <f>O62/'סכום נכסי הקרן'!$C$42</f>
        <v>1.496723310509487E-4</v>
      </c>
    </row>
    <row r="63" spans="2:18">
      <c r="B63" s="110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</row>
    <row r="64" spans="2:18">
      <c r="B64" s="110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</row>
    <row r="65" spans="2:18">
      <c r="B65" s="110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</row>
    <row r="66" spans="2:18">
      <c r="B66" s="109" t="s">
        <v>104</v>
      </c>
      <c r="C66" s="113"/>
      <c r="D66" s="113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</row>
    <row r="67" spans="2:18">
      <c r="B67" s="109" t="s">
        <v>182</v>
      </c>
      <c r="C67" s="113"/>
      <c r="D67" s="113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</row>
    <row r="68" spans="2:18">
      <c r="B68" s="149" t="s">
        <v>190</v>
      </c>
      <c r="C68" s="149"/>
      <c r="D68" s="149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</row>
    <row r="69" spans="2:18"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</row>
    <row r="70" spans="2:18">
      <c r="B70" s="110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</row>
    <row r="71" spans="2:18">
      <c r="B71" s="110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</row>
    <row r="72" spans="2:18">
      <c r="B72" s="110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</row>
    <row r="73" spans="2:18">
      <c r="B73" s="110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</row>
    <row r="74" spans="2:18">
      <c r="B74" s="110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</row>
    <row r="75" spans="2:18">
      <c r="B75" s="110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</row>
    <row r="76" spans="2:18">
      <c r="B76" s="110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</row>
    <row r="77" spans="2:18">
      <c r="B77" s="110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</row>
    <row r="78" spans="2:18">
      <c r="B78" s="110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</row>
    <row r="79" spans="2:18">
      <c r="B79" s="110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</row>
    <row r="80" spans="2:18">
      <c r="B80" s="110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</row>
    <row r="81" spans="2:18">
      <c r="B81" s="110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</row>
    <row r="82" spans="2:18">
      <c r="B82" s="110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</row>
    <row r="83" spans="2:18">
      <c r="B83" s="110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</row>
    <row r="84" spans="2:18">
      <c r="B84" s="110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</row>
    <row r="85" spans="2:18">
      <c r="B85" s="110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</row>
    <row r="86" spans="2:18">
      <c r="B86" s="110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</row>
    <row r="87" spans="2:18">
      <c r="B87" s="110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</row>
    <row r="88" spans="2:18">
      <c r="B88" s="110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</row>
    <row r="89" spans="2:18">
      <c r="B89" s="110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</row>
    <row r="90" spans="2:18">
      <c r="B90" s="110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</row>
    <row r="91" spans="2:18">
      <c r="B91" s="110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</row>
    <row r="92" spans="2:18">
      <c r="B92" s="110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</row>
    <row r="93" spans="2:18">
      <c r="B93" s="110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</row>
    <row r="94" spans="2:18">
      <c r="B94" s="110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</row>
    <row r="95" spans="2:18">
      <c r="B95" s="110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</row>
    <row r="96" spans="2:18">
      <c r="B96" s="110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</row>
    <row r="97" spans="2:18">
      <c r="B97" s="110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</row>
    <row r="98" spans="2:18">
      <c r="B98" s="110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</row>
    <row r="99" spans="2:18">
      <c r="B99" s="110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</row>
    <row r="100" spans="2:18">
      <c r="B100" s="110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</row>
    <row r="101" spans="2:18">
      <c r="B101" s="110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</row>
    <row r="102" spans="2:18">
      <c r="B102" s="110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</row>
    <row r="103" spans="2:18">
      <c r="B103" s="110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</row>
    <row r="104" spans="2:18">
      <c r="B104" s="110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</row>
    <row r="105" spans="2:18">
      <c r="B105" s="110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</row>
    <row r="106" spans="2:18">
      <c r="B106" s="110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</row>
    <row r="107" spans="2:18">
      <c r="B107" s="110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</row>
    <row r="108" spans="2:18">
      <c r="B108" s="110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</row>
    <row r="109" spans="2:18">
      <c r="B109" s="110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</row>
    <row r="110" spans="2:18">
      <c r="B110" s="110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</row>
    <row r="111" spans="2:18">
      <c r="B111" s="110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</row>
    <row r="112" spans="2:18">
      <c r="B112" s="110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</row>
    <row r="113" spans="2:18">
      <c r="B113" s="110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</row>
    <row r="114" spans="2:18">
      <c r="B114" s="110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</row>
    <row r="115" spans="2:18">
      <c r="B115" s="110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</row>
    <row r="116" spans="2:18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</row>
    <row r="117" spans="2:18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</row>
    <row r="118" spans="2:18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</row>
    <row r="119" spans="2:18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</row>
    <row r="120" spans="2:18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</row>
    <row r="121" spans="2:18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</row>
    <row r="122" spans="2:18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</row>
    <row r="123" spans="2:18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</row>
    <row r="124" spans="2:18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</row>
    <row r="125" spans="2:18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</row>
    <row r="126" spans="2:18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</row>
    <row r="127" spans="2:18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</row>
    <row r="128" spans="2:18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</row>
    <row r="129" spans="2:18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</row>
    <row r="130" spans="2:18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</row>
    <row r="131" spans="2:18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</row>
    <row r="132" spans="2:18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</row>
    <row r="133" spans="2:18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</row>
    <row r="134" spans="2:18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</row>
    <row r="135" spans="2:18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</row>
    <row r="136" spans="2:18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</row>
    <row r="137" spans="2:18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</row>
    <row r="138" spans="2:18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</row>
    <row r="139" spans="2:18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</row>
    <row r="140" spans="2:18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</row>
    <row r="141" spans="2:18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</row>
    <row r="142" spans="2:18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</row>
    <row r="143" spans="2:18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</row>
    <row r="144" spans="2:18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</row>
    <row r="145" spans="2:18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</row>
    <row r="146" spans="2:18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</row>
    <row r="147" spans="2:18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</row>
    <row r="148" spans="2:18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</row>
    <row r="149" spans="2:18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</row>
    <row r="150" spans="2:18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</row>
    <row r="151" spans="2:18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</row>
    <row r="152" spans="2:18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</row>
    <row r="153" spans="2:18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</row>
    <row r="154" spans="2:18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</row>
    <row r="155" spans="2:18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</row>
    <row r="156" spans="2:18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</row>
    <row r="157" spans="2:18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</row>
    <row r="158" spans="2:18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</row>
    <row r="159" spans="2:18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</row>
    <row r="160" spans="2:18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</row>
    <row r="161" spans="2:18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</row>
    <row r="162" spans="2:18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</row>
    <row r="163" spans="2:18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</row>
    <row r="164" spans="2:18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</row>
    <row r="165" spans="2:18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</row>
    <row r="166" spans="2:18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</row>
    <row r="167" spans="2:18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</row>
    <row r="168" spans="2:18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</row>
    <row r="169" spans="2:18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</row>
    <row r="170" spans="2:18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</row>
    <row r="171" spans="2:18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</row>
    <row r="172" spans="2:18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</row>
    <row r="173" spans="2:18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</row>
    <row r="174" spans="2:18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</row>
    <row r="175" spans="2:18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</row>
    <row r="176" spans="2:18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</row>
    <row r="177" spans="2:18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</row>
    <row r="178" spans="2:18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</row>
    <row r="179" spans="2:18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</row>
    <row r="180" spans="2:18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</row>
    <row r="181" spans="2:18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</row>
    <row r="182" spans="2:18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</row>
    <row r="183" spans="2:18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</row>
    <row r="184" spans="2:18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</row>
    <row r="185" spans="2:18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</row>
    <row r="186" spans="2:18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</row>
    <row r="187" spans="2:18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</row>
    <row r="188" spans="2:18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</row>
    <row r="189" spans="2:18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</row>
    <row r="190" spans="2:18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</row>
    <row r="191" spans="2:18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</row>
    <row r="192" spans="2:18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</row>
    <row r="193" spans="2:18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</row>
    <row r="194" spans="2:18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</row>
    <row r="195" spans="2:18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</row>
    <row r="196" spans="2:18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</row>
    <row r="197" spans="2:18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</row>
    <row r="198" spans="2:18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</row>
    <row r="199" spans="2:18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</row>
    <row r="200" spans="2:18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</row>
    <row r="201" spans="2:18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</row>
    <row r="202" spans="2:18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</row>
    <row r="203" spans="2:18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</row>
    <row r="204" spans="2:18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</row>
    <row r="205" spans="2:18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</row>
    <row r="206" spans="2:18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</row>
    <row r="207" spans="2:18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</row>
    <row r="208" spans="2:18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</row>
    <row r="209" spans="2:18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</row>
    <row r="210" spans="2:18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</row>
    <row r="211" spans="2:18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</row>
    <row r="212" spans="2:18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</row>
    <row r="213" spans="2:18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</row>
    <row r="214" spans="2:18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</row>
    <row r="215" spans="2:18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</row>
    <row r="216" spans="2:18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</row>
    <row r="217" spans="2:18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</row>
    <row r="218" spans="2:18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</row>
    <row r="219" spans="2:18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</row>
    <row r="220" spans="2:18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</row>
    <row r="221" spans="2:18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</row>
    <row r="222" spans="2:18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</row>
    <row r="223" spans="2:18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</row>
    <row r="224" spans="2:18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</row>
    <row r="225" spans="2:18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</row>
    <row r="226" spans="2:18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</row>
    <row r="227" spans="2:18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</row>
    <row r="228" spans="2:18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</row>
    <row r="229" spans="2:18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</row>
    <row r="230" spans="2:18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</row>
    <row r="231" spans="2:18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</row>
    <row r="232" spans="2:18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</row>
    <row r="233" spans="2:18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</row>
    <row r="234" spans="2:18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</row>
    <row r="235" spans="2:18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</row>
    <row r="236" spans="2:18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</row>
    <row r="237" spans="2:18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</row>
    <row r="238" spans="2:18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</row>
    <row r="239" spans="2:18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</row>
    <row r="240" spans="2:18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</row>
    <row r="241" spans="2:18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</row>
    <row r="242" spans="2:18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</row>
    <row r="243" spans="2:18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</row>
    <row r="244" spans="2:18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</row>
    <row r="245" spans="2:18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</row>
    <row r="246" spans="2:18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</row>
    <row r="247" spans="2:18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</row>
    <row r="248" spans="2:18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</row>
    <row r="249" spans="2:18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</row>
    <row r="250" spans="2:18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</row>
    <row r="251" spans="2:18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</row>
    <row r="252" spans="2:18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</row>
    <row r="253" spans="2:18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</row>
    <row r="254" spans="2:18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</row>
    <row r="255" spans="2:18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</row>
    <row r="256" spans="2:18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</row>
    <row r="257" spans="2:18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</row>
    <row r="258" spans="2:18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</row>
    <row r="259" spans="2:18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</row>
    <row r="260" spans="2:18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</row>
    <row r="261" spans="2:18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</row>
    <row r="262" spans="2:18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</row>
    <row r="263" spans="2:18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</row>
    <row r="264" spans="2:18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</row>
    <row r="265" spans="2:18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</row>
    <row r="266" spans="2:18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</row>
    <row r="267" spans="2:18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</row>
    <row r="268" spans="2:18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</row>
    <row r="269" spans="2:18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</row>
    <row r="270" spans="2:18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</row>
    <row r="271" spans="2:18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</row>
    <row r="272" spans="2:18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</row>
    <row r="273" spans="2:18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</row>
    <row r="274" spans="2:18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</row>
    <row r="275" spans="2:18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</row>
    <row r="276" spans="2:18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</row>
    <row r="277" spans="2:18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</row>
    <row r="278" spans="2:18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</row>
    <row r="279" spans="2:18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</row>
    <row r="280" spans="2:18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</row>
    <row r="281" spans="2:18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</row>
    <row r="282" spans="2:18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</row>
    <row r="283" spans="2:18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</row>
    <row r="284" spans="2:18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</row>
    <row r="285" spans="2:18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</row>
    <row r="286" spans="2:18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</row>
    <row r="287" spans="2:18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</row>
    <row r="288" spans="2:18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</row>
    <row r="289" spans="2:18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</row>
    <row r="290" spans="2:18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</row>
    <row r="291" spans="2:18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</row>
    <row r="292" spans="2:18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</row>
    <row r="293" spans="2:18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</row>
    <row r="294" spans="2:18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</row>
    <row r="295" spans="2:18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</row>
    <row r="296" spans="2:18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</row>
    <row r="297" spans="2:18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</row>
    <row r="298" spans="2:18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</row>
    <row r="299" spans="2:18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</row>
    <row r="300" spans="2:18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</row>
    <row r="301" spans="2:18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</row>
    <row r="302" spans="2:18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</row>
    <row r="303" spans="2:18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</row>
    <row r="304" spans="2:18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</row>
    <row r="305" spans="2:18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</row>
    <row r="306" spans="2:18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</row>
    <row r="307" spans="2:18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</row>
    <row r="308" spans="2:18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</row>
    <row r="309" spans="2:18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</row>
    <row r="310" spans="2:18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</row>
    <row r="311" spans="2:18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</row>
    <row r="312" spans="2:18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</row>
    <row r="313" spans="2:18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</row>
    <row r="314" spans="2:18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</row>
    <row r="315" spans="2:18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</row>
    <row r="316" spans="2:18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</row>
    <row r="317" spans="2:18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</row>
    <row r="318" spans="2:18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</row>
    <row r="319" spans="2:18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</row>
    <row r="320" spans="2:18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</row>
    <row r="321" spans="2:18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</row>
    <row r="322" spans="2:18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</row>
    <row r="323" spans="2:18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</row>
    <row r="324" spans="2:18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</row>
    <row r="325" spans="2:18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</row>
    <row r="326" spans="2:18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</row>
    <row r="327" spans="2:18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</row>
    <row r="328" spans="2:18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</row>
    <row r="329" spans="2:18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</row>
    <row r="330" spans="2:18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</row>
    <row r="331" spans="2:18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</row>
    <row r="332" spans="2:18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</row>
    <row r="333" spans="2:18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</row>
    <row r="334" spans="2:18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</row>
    <row r="335" spans="2:18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</row>
    <row r="336" spans="2:18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</row>
    <row r="337" spans="2:18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</row>
    <row r="338" spans="2:18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</row>
    <row r="339" spans="2:18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</row>
    <row r="340" spans="2:18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</row>
    <row r="341" spans="2:18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</row>
    <row r="342" spans="2:18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</row>
    <row r="343" spans="2:18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</row>
    <row r="344" spans="2:18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</row>
    <row r="345" spans="2:18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</row>
    <row r="346" spans="2:18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</row>
    <row r="347" spans="2:18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</row>
    <row r="348" spans="2:18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</row>
    <row r="349" spans="2:18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</row>
    <row r="350" spans="2:18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</row>
    <row r="351" spans="2:18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</row>
    <row r="352" spans="2:18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</row>
    <row r="353" spans="2:18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</row>
    <row r="354" spans="2:18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</row>
    <row r="355" spans="2:18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</row>
    <row r="356" spans="2:18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</row>
    <row r="357" spans="2:18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</row>
    <row r="358" spans="2:18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</row>
    <row r="359" spans="2:18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</row>
    <row r="360" spans="2:18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</row>
    <row r="361" spans="2:18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</row>
    <row r="362" spans="2:18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</row>
    <row r="363" spans="2:18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</row>
    <row r="364" spans="2:18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</row>
    <row r="365" spans="2:18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</row>
    <row r="366" spans="2:18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</row>
    <row r="367" spans="2:18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</row>
    <row r="368" spans="2:18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</row>
    <row r="369" spans="2:18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</row>
    <row r="370" spans="2:18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</row>
    <row r="371" spans="2:18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</row>
    <row r="372" spans="2:18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</row>
    <row r="373" spans="2:18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</row>
    <row r="374" spans="2:18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</row>
    <row r="375" spans="2:18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</row>
    <row r="376" spans="2:18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</row>
    <row r="377" spans="2:18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</row>
    <row r="378" spans="2:18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</row>
    <row r="379" spans="2:18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</row>
    <row r="380" spans="2:18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</row>
    <row r="381" spans="2:18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</row>
    <row r="382" spans="2:18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</row>
    <row r="383" spans="2:18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</row>
    <row r="384" spans="2:18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</row>
    <row r="385" spans="2:18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</row>
    <row r="386" spans="2:18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</row>
    <row r="387" spans="2:18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</row>
    <row r="388" spans="2:18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</row>
    <row r="389" spans="2:18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</row>
    <row r="390" spans="2:18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</row>
    <row r="391" spans="2:18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</row>
    <row r="392" spans="2:18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</row>
    <row r="393" spans="2:18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</row>
    <row r="394" spans="2:18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</row>
    <row r="395" spans="2:18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</row>
    <row r="396" spans="2:18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</row>
    <row r="397" spans="2:18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</row>
    <row r="398" spans="2:18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</row>
    <row r="399" spans="2:18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</row>
    <row r="400" spans="2:18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</row>
    <row r="401" spans="2:18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</row>
    <row r="402" spans="2:18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</row>
    <row r="403" spans="2:18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</row>
    <row r="404" spans="2:18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</row>
    <row r="405" spans="2:18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</row>
    <row r="406" spans="2:18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</row>
    <row r="407" spans="2:18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</row>
    <row r="408" spans="2:18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</row>
    <row r="409" spans="2:18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</row>
    <row r="410" spans="2:18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</row>
    <row r="411" spans="2:18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</row>
    <row r="412" spans="2:18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</row>
    <row r="413" spans="2:18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</row>
    <row r="414" spans="2:18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</row>
    <row r="415" spans="2:18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</row>
    <row r="416" spans="2:18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</row>
    <row r="417" spans="2:18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</row>
    <row r="418" spans="2:18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</row>
    <row r="419" spans="2:18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</row>
    <row r="420" spans="2:18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</row>
    <row r="421" spans="2:18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</row>
    <row r="422" spans="2:18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</row>
    <row r="423" spans="2:18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</row>
    <row r="424" spans="2:18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</row>
    <row r="425" spans="2:18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</row>
    <row r="426" spans="2:18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</row>
    <row r="427" spans="2:18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</row>
    <row r="428" spans="2:18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</row>
    <row r="429" spans="2:18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</row>
    <row r="430" spans="2:18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</row>
    <row r="431" spans="2:18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</row>
    <row r="432" spans="2:18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</row>
    <row r="433" spans="2:18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</row>
    <row r="434" spans="2:18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</row>
    <row r="435" spans="2:18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</row>
    <row r="436" spans="2:18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</row>
    <row r="437" spans="2:18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</row>
    <row r="438" spans="2:18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</row>
    <row r="439" spans="2:18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</row>
    <row r="440" spans="2:18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</row>
    <row r="441" spans="2:18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</row>
    <row r="442" spans="2:18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</row>
    <row r="443" spans="2:18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</row>
    <row r="444" spans="2:18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</row>
    <row r="445" spans="2:18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</row>
    <row r="446" spans="2:18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</row>
    <row r="447" spans="2:18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</row>
    <row r="448" spans="2:18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</row>
    <row r="449" spans="2:18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</row>
    <row r="450" spans="2:18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</row>
    <row r="451" spans="2:18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</row>
    <row r="452" spans="2:18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</row>
    <row r="453" spans="2:18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</row>
    <row r="454" spans="2:18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</row>
    <row r="455" spans="2:18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</row>
    <row r="456" spans="2:18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</row>
    <row r="457" spans="2:18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</row>
    <row r="458" spans="2:18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</row>
    <row r="459" spans="2:18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</row>
    <row r="460" spans="2:18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</row>
    <row r="461" spans="2:18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</row>
    <row r="462" spans="2:18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</row>
    <row r="463" spans="2:18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</row>
    <row r="464" spans="2:18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</row>
    <row r="465" spans="2:18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</row>
    <row r="466" spans="2:18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</row>
    <row r="467" spans="2:18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</row>
    <row r="468" spans="2:18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</row>
    <row r="469" spans="2:18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</row>
    <row r="470" spans="2:18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</row>
    <row r="471" spans="2:18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</row>
    <row r="472" spans="2:18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</row>
    <row r="473" spans="2:18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</row>
    <row r="474" spans="2:18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</row>
    <row r="475" spans="2:18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</row>
    <row r="476" spans="2:18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</row>
    <row r="477" spans="2:18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</row>
    <row r="478" spans="2:18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</row>
    <row r="479" spans="2:18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</row>
    <row r="480" spans="2:18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</row>
    <row r="481" spans="2:18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</row>
    <row r="482" spans="2:18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</row>
    <row r="483" spans="2:18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</row>
    <row r="484" spans="2:18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</row>
    <row r="485" spans="2:18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</row>
    <row r="486" spans="2:18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</row>
    <row r="487" spans="2:18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</row>
    <row r="488" spans="2:18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</row>
    <row r="489" spans="2:18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</row>
    <row r="490" spans="2:18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</row>
    <row r="491" spans="2:18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</row>
    <row r="492" spans="2:18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</row>
    <row r="493" spans="2:18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</row>
    <row r="494" spans="2:18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</row>
    <row r="495" spans="2:18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</row>
    <row r="496" spans="2:18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</row>
    <row r="497" spans="2:18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</row>
    <row r="498" spans="2:18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</row>
    <row r="499" spans="2:18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</row>
    <row r="500" spans="2:18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</row>
    <row r="501" spans="2:18">
      <c r="B501" s="110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</row>
    <row r="502" spans="2:18">
      <c r="B502" s="110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</row>
    <row r="503" spans="2:18">
      <c r="B503" s="110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</row>
    <row r="504" spans="2:18">
      <c r="B504" s="110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</row>
    <row r="505" spans="2:18">
      <c r="B505" s="110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</row>
    <row r="506" spans="2:18">
      <c r="B506" s="110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</row>
    <row r="507" spans="2:18">
      <c r="B507" s="110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</row>
    <row r="508" spans="2:18">
      <c r="B508" s="110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</row>
    <row r="509" spans="2:18">
      <c r="B509" s="110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</row>
    <row r="510" spans="2:18">
      <c r="B510" s="110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</row>
    <row r="511" spans="2:18">
      <c r="B511" s="110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C5:C29 O1:Q9 E1:I30 D1:D29 C69:D1048576 C32:D67 E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134</v>
      </c>
      <c r="C1" s="67" t="s" vm="1">
        <v>206</v>
      </c>
    </row>
    <row r="2" spans="2:16">
      <c r="B2" s="46" t="s">
        <v>133</v>
      </c>
      <c r="C2" s="67" t="s">
        <v>207</v>
      </c>
    </row>
    <row r="3" spans="2:16">
      <c r="B3" s="46" t="s">
        <v>135</v>
      </c>
      <c r="C3" s="67" t="s">
        <v>208</v>
      </c>
    </row>
    <row r="4" spans="2:16">
      <c r="B4" s="46" t="s">
        <v>136</v>
      </c>
      <c r="C4" s="67">
        <v>2144</v>
      </c>
    </row>
    <row r="6" spans="2:16" ht="26.25" customHeight="1">
      <c r="B6" s="140" t="s">
        <v>171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2"/>
    </row>
    <row r="7" spans="2:16" s="3" customFormat="1" ht="78.75">
      <c r="B7" s="21" t="s">
        <v>108</v>
      </c>
      <c r="C7" s="29" t="s">
        <v>42</v>
      </c>
      <c r="D7" s="29" t="s">
        <v>60</v>
      </c>
      <c r="E7" s="29" t="s">
        <v>14</v>
      </c>
      <c r="F7" s="29" t="s">
        <v>61</v>
      </c>
      <c r="G7" s="29" t="s">
        <v>96</v>
      </c>
      <c r="H7" s="29" t="s">
        <v>17</v>
      </c>
      <c r="I7" s="29" t="s">
        <v>95</v>
      </c>
      <c r="J7" s="29" t="s">
        <v>16</v>
      </c>
      <c r="K7" s="29" t="s">
        <v>166</v>
      </c>
      <c r="L7" s="29" t="s">
        <v>184</v>
      </c>
      <c r="M7" s="29" t="s">
        <v>167</v>
      </c>
      <c r="N7" s="29" t="s">
        <v>53</v>
      </c>
      <c r="O7" s="29" t="s">
        <v>137</v>
      </c>
      <c r="P7" s="30" t="s">
        <v>139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191</v>
      </c>
      <c r="M8" s="31" t="s">
        <v>187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4" t="s">
        <v>1585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5">
        <v>0</v>
      </c>
      <c r="N10" s="88"/>
      <c r="O10" s="116">
        <v>0</v>
      </c>
      <c r="P10" s="116">
        <v>0</v>
      </c>
    </row>
    <row r="11" spans="2:16" ht="20.25" customHeight="1">
      <c r="B11" s="117" t="s">
        <v>199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7" t="s">
        <v>104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7" t="s">
        <v>190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0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</row>
    <row r="111" spans="2:16"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</row>
    <row r="112" spans="2:16"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</row>
    <row r="113" spans="2:16"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</row>
    <row r="114" spans="2:16"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</row>
    <row r="115" spans="2:16"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</row>
    <row r="116" spans="2:16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</row>
    <row r="117" spans="2:16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</row>
    <row r="118" spans="2:16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</row>
    <row r="119" spans="2:16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</row>
    <row r="120" spans="2:16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</row>
    <row r="121" spans="2:16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</row>
    <row r="122" spans="2:16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</row>
    <row r="123" spans="2:16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</row>
    <row r="124" spans="2:16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</row>
    <row r="125" spans="2:16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</row>
    <row r="126" spans="2:16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</row>
    <row r="127" spans="2:16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</row>
    <row r="128" spans="2:16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</row>
    <row r="129" spans="2:16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</row>
    <row r="130" spans="2:16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</row>
    <row r="131" spans="2:16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</row>
    <row r="132" spans="2:16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</row>
    <row r="133" spans="2:16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</row>
    <row r="134" spans="2:16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</row>
    <row r="135" spans="2:16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</row>
    <row r="136" spans="2:16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</row>
    <row r="137" spans="2:16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</row>
    <row r="138" spans="2:16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</row>
    <row r="139" spans="2:16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</row>
    <row r="140" spans="2:16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</row>
    <row r="141" spans="2:16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</row>
    <row r="142" spans="2:16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</row>
    <row r="143" spans="2:16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</row>
    <row r="144" spans="2:16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</row>
    <row r="145" spans="2:16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</row>
    <row r="146" spans="2:16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</row>
    <row r="147" spans="2:16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</row>
    <row r="148" spans="2:16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</row>
    <row r="149" spans="2:16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</row>
    <row r="150" spans="2:16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</row>
    <row r="151" spans="2:16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</row>
    <row r="152" spans="2:16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</row>
    <row r="153" spans="2:16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</row>
    <row r="154" spans="2:16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</row>
    <row r="155" spans="2:16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</row>
    <row r="156" spans="2:16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</row>
    <row r="157" spans="2:16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</row>
    <row r="158" spans="2:16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</row>
    <row r="159" spans="2:16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</row>
    <row r="160" spans="2:16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</row>
    <row r="161" spans="2:16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</row>
    <row r="162" spans="2:16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</row>
    <row r="163" spans="2:16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</row>
    <row r="164" spans="2:16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</row>
    <row r="165" spans="2:16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</row>
    <row r="166" spans="2:16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</row>
    <row r="167" spans="2:16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</row>
    <row r="168" spans="2:16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</row>
    <row r="169" spans="2:16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</row>
    <row r="170" spans="2:16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</row>
    <row r="171" spans="2:16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</row>
    <row r="172" spans="2:16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</row>
    <row r="173" spans="2:16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</row>
    <row r="174" spans="2:16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</row>
    <row r="175" spans="2:16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</row>
    <row r="176" spans="2:16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</row>
    <row r="177" spans="2:16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</row>
    <row r="178" spans="2:16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</row>
    <row r="179" spans="2:16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</row>
    <row r="180" spans="2:16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</row>
    <row r="181" spans="2:16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</row>
    <row r="182" spans="2:16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</row>
    <row r="183" spans="2:16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</row>
    <row r="184" spans="2:16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</row>
    <row r="185" spans="2:16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</row>
    <row r="186" spans="2:16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</row>
    <row r="187" spans="2:16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</row>
    <row r="188" spans="2:16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</row>
    <row r="189" spans="2:16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</row>
    <row r="190" spans="2:16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</row>
    <row r="191" spans="2:16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</row>
    <row r="192" spans="2:16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</row>
    <row r="193" spans="2:16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</row>
    <row r="194" spans="2:16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</row>
    <row r="195" spans="2:16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</row>
    <row r="196" spans="2:16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</row>
    <row r="197" spans="2:16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</row>
    <row r="198" spans="2:16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</row>
    <row r="199" spans="2:16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</row>
    <row r="200" spans="2:16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</row>
    <row r="201" spans="2:16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</row>
    <row r="202" spans="2:16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</row>
    <row r="203" spans="2:16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</row>
    <row r="204" spans="2:16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</row>
    <row r="205" spans="2:16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</row>
    <row r="206" spans="2:16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</row>
    <row r="207" spans="2:16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</row>
    <row r="208" spans="2:16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</row>
    <row r="209" spans="2:16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</row>
    <row r="210" spans="2:16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</row>
    <row r="211" spans="2:16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</row>
    <row r="212" spans="2:16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</row>
    <row r="213" spans="2:16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</row>
    <row r="214" spans="2:16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</row>
    <row r="215" spans="2:16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</row>
    <row r="216" spans="2:16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</row>
    <row r="217" spans="2:16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</row>
    <row r="218" spans="2:16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</row>
    <row r="219" spans="2:16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</row>
    <row r="220" spans="2:16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</row>
    <row r="221" spans="2:16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</row>
    <row r="222" spans="2:16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</row>
    <row r="223" spans="2:16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</row>
    <row r="224" spans="2:16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</row>
    <row r="225" spans="2:16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</row>
    <row r="226" spans="2:16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</row>
    <row r="227" spans="2:16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</row>
    <row r="228" spans="2:16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</row>
    <row r="229" spans="2:16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</row>
    <row r="230" spans="2:16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</row>
    <row r="231" spans="2:16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</row>
    <row r="232" spans="2:16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</row>
    <row r="233" spans="2:16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</row>
    <row r="234" spans="2:16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</row>
    <row r="235" spans="2:16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</row>
    <row r="236" spans="2:16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</row>
    <row r="237" spans="2:16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</row>
    <row r="238" spans="2:16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</row>
    <row r="239" spans="2:16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</row>
    <row r="240" spans="2:16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</row>
    <row r="241" spans="2:16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</row>
    <row r="242" spans="2:16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</row>
    <row r="243" spans="2:16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</row>
    <row r="244" spans="2:16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</row>
    <row r="245" spans="2:16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</row>
    <row r="246" spans="2:16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</row>
    <row r="247" spans="2:16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</row>
    <row r="248" spans="2:16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</row>
    <row r="249" spans="2:16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</row>
    <row r="250" spans="2:16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</row>
    <row r="251" spans="2:16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</row>
    <row r="252" spans="2:16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</row>
    <row r="253" spans="2:16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</row>
    <row r="254" spans="2:16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</row>
    <row r="255" spans="2:16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</row>
    <row r="256" spans="2:16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</row>
    <row r="257" spans="2:16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</row>
    <row r="258" spans="2:16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</row>
    <row r="259" spans="2:16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</row>
    <row r="260" spans="2:16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</row>
    <row r="261" spans="2:16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</row>
    <row r="262" spans="2:16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</row>
    <row r="263" spans="2:16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</row>
    <row r="264" spans="2:16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</row>
    <row r="265" spans="2:16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</row>
    <row r="266" spans="2:16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</row>
    <row r="267" spans="2:16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</row>
    <row r="268" spans="2:16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</row>
    <row r="269" spans="2:16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</row>
    <row r="270" spans="2:16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</row>
    <row r="271" spans="2:16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</row>
    <row r="272" spans="2:16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</row>
    <row r="273" spans="2:16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</row>
    <row r="274" spans="2:16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</row>
    <row r="275" spans="2:16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</row>
    <row r="276" spans="2:16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</row>
    <row r="277" spans="2:16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</row>
    <row r="278" spans="2:16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</row>
    <row r="279" spans="2:16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</row>
    <row r="280" spans="2:16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</row>
    <row r="281" spans="2:16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</row>
    <row r="282" spans="2:16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</row>
    <row r="283" spans="2:16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</row>
    <row r="284" spans="2:16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</row>
    <row r="285" spans="2:16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</row>
    <row r="286" spans="2:16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</row>
    <row r="287" spans="2:16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</row>
    <row r="288" spans="2:16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</row>
    <row r="289" spans="2:16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</row>
    <row r="290" spans="2:16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</row>
    <row r="291" spans="2:16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</row>
    <row r="292" spans="2:16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</row>
    <row r="293" spans="2:16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</row>
    <row r="294" spans="2:16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</row>
    <row r="295" spans="2:16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</row>
    <row r="296" spans="2:16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</row>
    <row r="297" spans="2:16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</row>
    <row r="298" spans="2:16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</row>
    <row r="299" spans="2:16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</row>
    <row r="300" spans="2:16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</row>
    <row r="301" spans="2:16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</row>
    <row r="302" spans="2:16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</row>
    <row r="303" spans="2:16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</row>
    <row r="304" spans="2:16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</row>
    <row r="305" spans="2:16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</row>
    <row r="306" spans="2:16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</row>
    <row r="307" spans="2:16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</row>
    <row r="308" spans="2:16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</row>
    <row r="309" spans="2:16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</row>
    <row r="310" spans="2:16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</row>
    <row r="311" spans="2:16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</row>
    <row r="312" spans="2:16">
      <c r="B312" s="110"/>
      <c r="C312" s="110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</row>
    <row r="313" spans="2:16">
      <c r="B313" s="110"/>
      <c r="C313" s="110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</row>
    <row r="314" spans="2:16">
      <c r="B314" s="110"/>
      <c r="C314" s="110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</row>
    <row r="315" spans="2:16">
      <c r="B315" s="110"/>
      <c r="C315" s="110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</row>
    <row r="316" spans="2:16">
      <c r="B316" s="110"/>
      <c r="C316" s="110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</row>
    <row r="317" spans="2:16">
      <c r="B317" s="110"/>
      <c r="C317" s="110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</row>
    <row r="318" spans="2:16">
      <c r="B318" s="110"/>
      <c r="C318" s="110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</row>
    <row r="319" spans="2:16">
      <c r="B319" s="110"/>
      <c r="C319" s="110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</row>
    <row r="320" spans="2:16">
      <c r="B320" s="110"/>
      <c r="C320" s="110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</row>
    <row r="321" spans="2:16">
      <c r="B321" s="110"/>
      <c r="C321" s="110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</row>
    <row r="322" spans="2:16">
      <c r="B322" s="110"/>
      <c r="C322" s="110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</row>
    <row r="323" spans="2:16">
      <c r="B323" s="110"/>
      <c r="C323" s="110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</row>
    <row r="324" spans="2:16">
      <c r="B324" s="110"/>
      <c r="C324" s="110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</row>
    <row r="325" spans="2:16">
      <c r="B325" s="110"/>
      <c r="C325" s="110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</row>
    <row r="326" spans="2:16">
      <c r="B326" s="110"/>
      <c r="C326" s="110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</row>
    <row r="327" spans="2:16">
      <c r="B327" s="110"/>
      <c r="C327" s="110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</row>
    <row r="328" spans="2:16">
      <c r="B328" s="110"/>
      <c r="C328" s="110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</row>
    <row r="329" spans="2:16">
      <c r="B329" s="110"/>
      <c r="C329" s="110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</row>
    <row r="330" spans="2:16">
      <c r="B330" s="110"/>
      <c r="C330" s="110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</row>
    <row r="331" spans="2:16">
      <c r="B331" s="110"/>
      <c r="C331" s="110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</row>
    <row r="332" spans="2:16">
      <c r="B332" s="110"/>
      <c r="C332" s="110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</row>
    <row r="333" spans="2:16">
      <c r="B333" s="110"/>
      <c r="C333" s="110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</row>
    <row r="334" spans="2:16">
      <c r="B334" s="110"/>
      <c r="C334" s="110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</row>
    <row r="335" spans="2:16">
      <c r="B335" s="110"/>
      <c r="C335" s="110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</row>
    <row r="336" spans="2:16">
      <c r="B336" s="110"/>
      <c r="C336" s="110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</row>
    <row r="337" spans="2:16">
      <c r="B337" s="110"/>
      <c r="C337" s="110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</row>
    <row r="338" spans="2:16">
      <c r="B338" s="110"/>
      <c r="C338" s="110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</row>
    <row r="339" spans="2:16">
      <c r="B339" s="110"/>
      <c r="C339" s="110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</row>
    <row r="340" spans="2:16">
      <c r="B340" s="110"/>
      <c r="C340" s="110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</row>
    <row r="341" spans="2:16">
      <c r="B341" s="110"/>
      <c r="C341" s="110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</row>
    <row r="342" spans="2:16">
      <c r="B342" s="110"/>
      <c r="C342" s="110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</row>
    <row r="343" spans="2:16">
      <c r="B343" s="110"/>
      <c r="C343" s="110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</row>
    <row r="344" spans="2:16">
      <c r="B344" s="110"/>
      <c r="C344" s="110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</row>
    <row r="345" spans="2:16">
      <c r="B345" s="110"/>
      <c r="C345" s="110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</row>
    <row r="346" spans="2:16">
      <c r="B346" s="110"/>
      <c r="C346" s="110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</row>
    <row r="347" spans="2:16">
      <c r="B347" s="110"/>
      <c r="C347" s="110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</row>
    <row r="348" spans="2:16">
      <c r="B348" s="110"/>
      <c r="C348" s="110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</row>
    <row r="349" spans="2:16">
      <c r="B349" s="110"/>
      <c r="C349" s="110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</row>
    <row r="350" spans="2:16">
      <c r="B350" s="110"/>
      <c r="C350" s="110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</row>
    <row r="351" spans="2:16">
      <c r="B351" s="110"/>
      <c r="C351" s="110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</row>
    <row r="352" spans="2:16">
      <c r="B352" s="110"/>
      <c r="C352" s="110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</row>
    <row r="353" spans="2:16">
      <c r="B353" s="110"/>
      <c r="C353" s="110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</row>
    <row r="354" spans="2:16">
      <c r="B354" s="110"/>
      <c r="C354" s="110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</row>
    <row r="355" spans="2:16">
      <c r="B355" s="110"/>
      <c r="C355" s="110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</row>
    <row r="356" spans="2:16">
      <c r="B356" s="110"/>
      <c r="C356" s="110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</row>
    <row r="357" spans="2:16">
      <c r="B357" s="110"/>
      <c r="C357" s="110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</row>
    <row r="358" spans="2:16">
      <c r="B358" s="110"/>
      <c r="C358" s="110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</row>
    <row r="359" spans="2:16">
      <c r="B359" s="110"/>
      <c r="C359" s="110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</row>
    <row r="360" spans="2:16">
      <c r="B360" s="110"/>
      <c r="C360" s="110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</row>
    <row r="361" spans="2:16">
      <c r="B361" s="110"/>
      <c r="C361" s="110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</row>
    <row r="362" spans="2:16">
      <c r="B362" s="110"/>
      <c r="C362" s="110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</row>
    <row r="363" spans="2:16">
      <c r="B363" s="110"/>
      <c r="C363" s="110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</row>
    <row r="364" spans="2:16">
      <c r="B364" s="110"/>
      <c r="C364" s="110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</row>
    <row r="365" spans="2:16">
      <c r="B365" s="110"/>
      <c r="C365" s="110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</row>
    <row r="366" spans="2:16">
      <c r="B366" s="110"/>
      <c r="C366" s="110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</row>
    <row r="367" spans="2:16">
      <c r="B367" s="110"/>
      <c r="C367" s="110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</row>
    <row r="368" spans="2:16">
      <c r="B368" s="110"/>
      <c r="C368" s="110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</row>
    <row r="369" spans="2:16">
      <c r="B369" s="110"/>
      <c r="C369" s="110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</row>
    <row r="370" spans="2:16">
      <c r="B370" s="110"/>
      <c r="C370" s="110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</row>
    <row r="371" spans="2:16">
      <c r="B371" s="110"/>
      <c r="C371" s="110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</row>
    <row r="372" spans="2:16">
      <c r="B372" s="110"/>
      <c r="C372" s="110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</row>
    <row r="373" spans="2:16">
      <c r="B373" s="110"/>
      <c r="C373" s="110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</row>
    <row r="374" spans="2:16">
      <c r="B374" s="110"/>
      <c r="C374" s="110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</row>
    <row r="375" spans="2:16">
      <c r="B375" s="110"/>
      <c r="C375" s="110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</row>
    <row r="376" spans="2:16">
      <c r="B376" s="110"/>
      <c r="C376" s="110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</row>
    <row r="377" spans="2:16">
      <c r="B377" s="110"/>
      <c r="C377" s="110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</row>
    <row r="378" spans="2:16">
      <c r="B378" s="110"/>
      <c r="C378" s="110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</row>
    <row r="379" spans="2:16">
      <c r="B379" s="110"/>
      <c r="C379" s="110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</row>
    <row r="380" spans="2:16">
      <c r="B380" s="110"/>
      <c r="C380" s="110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</row>
    <row r="381" spans="2:16">
      <c r="B381" s="110"/>
      <c r="C381" s="110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</row>
    <row r="382" spans="2:16">
      <c r="B382" s="110"/>
      <c r="C382" s="110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</row>
    <row r="383" spans="2:16">
      <c r="B383" s="110"/>
      <c r="C383" s="110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</row>
    <row r="384" spans="2:16">
      <c r="B384" s="110"/>
      <c r="C384" s="110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</row>
    <row r="385" spans="2:16">
      <c r="B385" s="110"/>
      <c r="C385" s="110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</row>
    <row r="386" spans="2:16">
      <c r="B386" s="110"/>
      <c r="C386" s="110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</row>
    <row r="387" spans="2:16">
      <c r="B387" s="110"/>
      <c r="C387" s="110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</row>
    <row r="388" spans="2:16">
      <c r="B388" s="110"/>
      <c r="C388" s="110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</row>
    <row r="389" spans="2:16">
      <c r="B389" s="110"/>
      <c r="C389" s="110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</row>
    <row r="390" spans="2:16">
      <c r="B390" s="110"/>
      <c r="C390" s="110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</row>
    <row r="391" spans="2:16">
      <c r="B391" s="110"/>
      <c r="C391" s="110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</row>
    <row r="392" spans="2:16">
      <c r="B392" s="110"/>
      <c r="C392" s="110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</row>
    <row r="393" spans="2:16">
      <c r="B393" s="110"/>
      <c r="C393" s="110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</row>
    <row r="394" spans="2:16">
      <c r="B394" s="110"/>
      <c r="C394" s="110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</row>
    <row r="395" spans="2:16">
      <c r="B395" s="110"/>
      <c r="C395" s="110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</row>
    <row r="396" spans="2:16">
      <c r="B396" s="110"/>
      <c r="C396" s="110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</row>
    <row r="397" spans="2:16">
      <c r="B397" s="119"/>
      <c r="C397" s="110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</row>
    <row r="398" spans="2:16">
      <c r="B398" s="119"/>
      <c r="C398" s="110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</row>
    <row r="399" spans="2:16">
      <c r="B399" s="120"/>
      <c r="C399" s="110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</row>
    <row r="400" spans="2:16">
      <c r="B400" s="110"/>
      <c r="C400" s="110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</row>
    <row r="401" spans="2:16">
      <c r="B401" s="110"/>
      <c r="C401" s="110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</row>
    <row r="402" spans="2:16">
      <c r="B402" s="110"/>
      <c r="C402" s="110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</row>
    <row r="403" spans="2:16">
      <c r="B403" s="110"/>
      <c r="C403" s="110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</row>
    <row r="404" spans="2:16">
      <c r="B404" s="110"/>
      <c r="C404" s="110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</row>
    <row r="405" spans="2:16">
      <c r="B405" s="110"/>
      <c r="C405" s="110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</row>
    <row r="406" spans="2:16">
      <c r="B406" s="110"/>
      <c r="C406" s="110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</row>
    <row r="407" spans="2:16">
      <c r="B407" s="110"/>
      <c r="C407" s="110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</row>
    <row r="408" spans="2:16">
      <c r="B408" s="110"/>
      <c r="C408" s="110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</row>
    <row r="409" spans="2:16">
      <c r="B409" s="110"/>
      <c r="C409" s="110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</row>
    <row r="410" spans="2:16">
      <c r="B410" s="110"/>
      <c r="C410" s="110"/>
      <c r="D410" s="110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</row>
    <row r="411" spans="2:16">
      <c r="B411" s="110"/>
      <c r="C411" s="110"/>
      <c r="D411" s="110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</row>
    <row r="412" spans="2:16">
      <c r="B412" s="110"/>
      <c r="C412" s="110"/>
      <c r="D412" s="110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</row>
    <row r="413" spans="2:16">
      <c r="B413" s="110"/>
      <c r="C413" s="110"/>
      <c r="D413" s="110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</row>
    <row r="414" spans="2:16">
      <c r="B414" s="110"/>
      <c r="C414" s="110"/>
      <c r="D414" s="110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</row>
    <row r="415" spans="2:16">
      <c r="B415" s="110"/>
      <c r="C415" s="110"/>
      <c r="D415" s="110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</row>
    <row r="416" spans="2:16">
      <c r="B416" s="110"/>
      <c r="C416" s="110"/>
      <c r="D416" s="110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</row>
    <row r="417" spans="2:16">
      <c r="B417" s="110"/>
      <c r="C417" s="110"/>
      <c r="D417" s="110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</row>
    <row r="418" spans="2:16">
      <c r="B418" s="110"/>
      <c r="C418" s="110"/>
      <c r="D418" s="110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</row>
    <row r="419" spans="2:16">
      <c r="B419" s="110"/>
      <c r="C419" s="110"/>
      <c r="D419" s="110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</row>
    <row r="420" spans="2:16">
      <c r="B420" s="110"/>
      <c r="C420" s="110"/>
      <c r="D420" s="110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</row>
    <row r="421" spans="2:16">
      <c r="B421" s="110"/>
      <c r="C421" s="110"/>
      <c r="D421" s="110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</row>
    <row r="422" spans="2:16">
      <c r="B422" s="110"/>
      <c r="C422" s="110"/>
      <c r="D422" s="110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</row>
    <row r="423" spans="2:16">
      <c r="B423" s="110"/>
      <c r="C423" s="110"/>
      <c r="D423" s="110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</row>
    <row r="424" spans="2:16">
      <c r="B424" s="110"/>
      <c r="C424" s="110"/>
      <c r="D424" s="110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</row>
    <row r="425" spans="2:16">
      <c r="B425" s="110"/>
      <c r="C425" s="110"/>
      <c r="D425" s="110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</row>
    <row r="426" spans="2:16">
      <c r="B426" s="110"/>
      <c r="C426" s="110"/>
      <c r="D426" s="110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</row>
    <row r="427" spans="2:16">
      <c r="B427" s="110"/>
      <c r="C427" s="110"/>
      <c r="D427" s="110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</row>
    <row r="428" spans="2:16">
      <c r="B428" s="110"/>
      <c r="C428" s="110"/>
      <c r="D428" s="110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</row>
    <row r="429" spans="2:16">
      <c r="B429" s="110"/>
      <c r="C429" s="110"/>
      <c r="D429" s="110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</row>
    <row r="430" spans="2:16">
      <c r="B430" s="110"/>
      <c r="C430" s="110"/>
      <c r="D430" s="110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</row>
    <row r="431" spans="2:16">
      <c r="B431" s="110"/>
      <c r="C431" s="110"/>
      <c r="D431" s="110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</row>
    <row r="432" spans="2:16">
      <c r="B432" s="110"/>
      <c r="C432" s="110"/>
      <c r="D432" s="110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</row>
    <row r="433" spans="2:16">
      <c r="B433" s="110"/>
      <c r="C433" s="110"/>
      <c r="D433" s="110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</row>
    <row r="434" spans="2:16">
      <c r="B434" s="110"/>
      <c r="C434" s="110"/>
      <c r="D434" s="110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</row>
    <row r="435" spans="2:16">
      <c r="B435" s="110"/>
      <c r="C435" s="110"/>
      <c r="D435" s="110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</row>
    <row r="436" spans="2:16">
      <c r="B436" s="110"/>
      <c r="C436" s="110"/>
      <c r="D436" s="110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</row>
    <row r="437" spans="2:16">
      <c r="B437" s="110"/>
      <c r="C437" s="110"/>
      <c r="D437" s="110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</row>
    <row r="438" spans="2:16">
      <c r="B438" s="110"/>
      <c r="C438" s="110"/>
      <c r="D438" s="110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</row>
    <row r="439" spans="2:16">
      <c r="B439" s="110"/>
      <c r="C439" s="110"/>
      <c r="D439" s="110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</row>
    <row r="440" spans="2:16">
      <c r="B440" s="110"/>
      <c r="C440" s="110"/>
      <c r="D440" s="110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</row>
    <row r="441" spans="2:16">
      <c r="B441" s="110"/>
      <c r="C441" s="110"/>
      <c r="D441" s="110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</row>
    <row r="442" spans="2:16">
      <c r="B442" s="110"/>
      <c r="C442" s="110"/>
      <c r="D442" s="110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</row>
    <row r="443" spans="2:16">
      <c r="B443" s="110"/>
      <c r="C443" s="110"/>
      <c r="D443" s="110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</row>
    <row r="444" spans="2:16">
      <c r="B444" s="110"/>
      <c r="C444" s="110"/>
      <c r="D444" s="110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</row>
    <row r="445" spans="2:16">
      <c r="B445" s="110"/>
      <c r="C445" s="110"/>
      <c r="D445" s="110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</row>
    <row r="446" spans="2:16">
      <c r="B446" s="110"/>
      <c r="C446" s="110"/>
      <c r="D446" s="110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</row>
    <row r="447" spans="2:16">
      <c r="B447" s="110"/>
      <c r="C447" s="110"/>
      <c r="D447" s="110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</row>
    <row r="448" spans="2:16">
      <c r="B448" s="110"/>
      <c r="C448" s="110"/>
      <c r="D448" s="110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</row>
    <row r="449" spans="2:16">
      <c r="B449" s="110"/>
      <c r="C449" s="110"/>
      <c r="D449" s="110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</row>
    <row r="450" spans="2:16">
      <c r="B450" s="110"/>
      <c r="C450" s="110"/>
      <c r="D450" s="110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</row>
    <row r="451" spans="2:16">
      <c r="B451" s="110"/>
      <c r="C451" s="110"/>
      <c r="D451" s="110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</row>
    <row r="452" spans="2:16">
      <c r="B452" s="110"/>
      <c r="C452" s="110"/>
      <c r="D452" s="110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</row>
    <row r="453" spans="2:16">
      <c r="B453" s="110"/>
      <c r="C453" s="110"/>
      <c r="D453" s="110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</row>
    <row r="454" spans="2:16">
      <c r="B454" s="110"/>
      <c r="C454" s="110"/>
      <c r="D454" s="110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</row>
    <row r="455" spans="2:16">
      <c r="B455" s="110"/>
      <c r="C455" s="110"/>
      <c r="D455" s="110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</row>
    <row r="456" spans="2:16">
      <c r="B456" s="110"/>
      <c r="C456" s="110"/>
      <c r="D456" s="110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</row>
    <row r="457" spans="2:16">
      <c r="B457" s="110"/>
      <c r="C457" s="110"/>
      <c r="D457" s="110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</row>
    <row r="458" spans="2:16">
      <c r="B458" s="110"/>
      <c r="C458" s="110"/>
      <c r="D458" s="110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</row>
    <row r="459" spans="2:16">
      <c r="B459" s="110"/>
      <c r="C459" s="110"/>
      <c r="D459" s="110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</row>
    <row r="460" spans="2:16">
      <c r="B460" s="110"/>
      <c r="C460" s="110"/>
      <c r="D460" s="110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</row>
    <row r="461" spans="2:16">
      <c r="B461" s="110"/>
      <c r="C461" s="110"/>
      <c r="D461" s="110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</row>
    <row r="462" spans="2:16">
      <c r="B462" s="110"/>
      <c r="C462" s="110"/>
      <c r="D462" s="110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</row>
    <row r="463" spans="2:16">
      <c r="B463" s="110"/>
      <c r="C463" s="110"/>
      <c r="D463" s="110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134</v>
      </c>
      <c r="C1" s="67" t="s" vm="1">
        <v>206</v>
      </c>
    </row>
    <row r="2" spans="2:20">
      <c r="B2" s="46" t="s">
        <v>133</v>
      </c>
      <c r="C2" s="67" t="s">
        <v>207</v>
      </c>
    </row>
    <row r="3" spans="2:20">
      <c r="B3" s="46" t="s">
        <v>135</v>
      </c>
      <c r="C3" s="67" t="s">
        <v>208</v>
      </c>
    </row>
    <row r="4" spans="2:20">
      <c r="B4" s="46" t="s">
        <v>136</v>
      </c>
      <c r="C4" s="67">
        <v>2144</v>
      </c>
    </row>
    <row r="6" spans="2:20" ht="26.25" customHeight="1">
      <c r="B6" s="146" t="s">
        <v>158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1"/>
    </row>
    <row r="7" spans="2:20" ht="26.25" customHeight="1">
      <c r="B7" s="146" t="s">
        <v>82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1"/>
    </row>
    <row r="8" spans="2:20" s="3" customFormat="1" ht="78.75">
      <c r="B8" s="36" t="s">
        <v>107</v>
      </c>
      <c r="C8" s="12" t="s">
        <v>42</v>
      </c>
      <c r="D8" s="12" t="s">
        <v>111</v>
      </c>
      <c r="E8" s="12" t="s">
        <v>174</v>
      </c>
      <c r="F8" s="12" t="s">
        <v>109</v>
      </c>
      <c r="G8" s="12" t="s">
        <v>60</v>
      </c>
      <c r="H8" s="12" t="s">
        <v>14</v>
      </c>
      <c r="I8" s="12" t="s">
        <v>61</v>
      </c>
      <c r="J8" s="12" t="s">
        <v>96</v>
      </c>
      <c r="K8" s="12" t="s">
        <v>17</v>
      </c>
      <c r="L8" s="12" t="s">
        <v>95</v>
      </c>
      <c r="M8" s="12" t="s">
        <v>16</v>
      </c>
      <c r="N8" s="12" t="s">
        <v>18</v>
      </c>
      <c r="O8" s="12" t="s">
        <v>184</v>
      </c>
      <c r="P8" s="12" t="s">
        <v>183</v>
      </c>
      <c r="Q8" s="12" t="s">
        <v>56</v>
      </c>
      <c r="R8" s="12" t="s">
        <v>53</v>
      </c>
      <c r="S8" s="12" t="s">
        <v>137</v>
      </c>
      <c r="T8" s="37" t="s">
        <v>139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191</v>
      </c>
      <c r="P9" s="15"/>
      <c r="Q9" s="15" t="s">
        <v>187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105</v>
      </c>
      <c r="R10" s="18" t="s">
        <v>106</v>
      </c>
      <c r="S10" s="43" t="s">
        <v>140</v>
      </c>
      <c r="T10" s="60" t="s">
        <v>175</v>
      </c>
    </row>
    <row r="11" spans="2:20" s="4" customFormat="1" ht="18" customHeight="1">
      <c r="B11" s="114" t="s">
        <v>1574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15">
        <v>0</v>
      </c>
      <c r="R11" s="88"/>
      <c r="S11" s="116">
        <v>0</v>
      </c>
      <c r="T11" s="116">
        <v>0</v>
      </c>
    </row>
    <row r="12" spans="2:20">
      <c r="B12" s="117" t="s">
        <v>199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17" t="s">
        <v>104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17" t="s">
        <v>182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17" t="s">
        <v>190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49.28515625" style="2" bestFit="1" customWidth="1"/>
    <col min="4" max="4" width="6.42578125" style="2" bestFit="1" customWidth="1"/>
    <col min="5" max="5" width="8" style="2" bestFit="1" customWidth="1"/>
    <col min="6" max="6" width="34.140625" style="2" customWidth="1"/>
    <col min="7" max="7" width="36.14062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85546875" style="1" bestFit="1" customWidth="1"/>
    <col min="12" max="12" width="12.42578125" style="1" bestFit="1" customWidth="1"/>
    <col min="13" max="13" width="7.42578125" style="1" bestFit="1" customWidth="1"/>
    <col min="14" max="14" width="9.140625" style="1" bestFit="1" customWidth="1"/>
    <col min="15" max="15" width="14.42578125" style="1" bestFit="1" customWidth="1"/>
    <col min="16" max="16" width="13" style="1" bestFit="1" customWidth="1"/>
    <col min="17" max="17" width="8.28515625" style="1" bestFit="1" customWidth="1"/>
    <col min="18" max="18" width="11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134</v>
      </c>
      <c r="C1" s="67" t="s" vm="1">
        <v>206</v>
      </c>
    </row>
    <row r="2" spans="2:21">
      <c r="B2" s="46" t="s">
        <v>133</v>
      </c>
      <c r="C2" s="67" t="s">
        <v>207</v>
      </c>
    </row>
    <row r="3" spans="2:21">
      <c r="B3" s="46" t="s">
        <v>135</v>
      </c>
      <c r="C3" s="67" t="s">
        <v>208</v>
      </c>
    </row>
    <row r="4" spans="2:21">
      <c r="B4" s="46" t="s">
        <v>136</v>
      </c>
      <c r="C4" s="67">
        <v>2144</v>
      </c>
    </row>
    <row r="6" spans="2:21" ht="26.25" customHeight="1">
      <c r="B6" s="140" t="s">
        <v>158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</row>
    <row r="7" spans="2:21" ht="26.25" customHeight="1">
      <c r="B7" s="140" t="s">
        <v>83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2"/>
    </row>
    <row r="8" spans="2:21" s="3" customFormat="1" ht="78.75">
      <c r="B8" s="21" t="s">
        <v>107</v>
      </c>
      <c r="C8" s="29" t="s">
        <v>42</v>
      </c>
      <c r="D8" s="29" t="s">
        <v>111</v>
      </c>
      <c r="E8" s="29" t="s">
        <v>174</v>
      </c>
      <c r="F8" s="29" t="s">
        <v>109</v>
      </c>
      <c r="G8" s="29" t="s">
        <v>60</v>
      </c>
      <c r="H8" s="29" t="s">
        <v>14</v>
      </c>
      <c r="I8" s="29" t="s">
        <v>61</v>
      </c>
      <c r="J8" s="29" t="s">
        <v>96</v>
      </c>
      <c r="K8" s="29" t="s">
        <v>17</v>
      </c>
      <c r="L8" s="29" t="s">
        <v>95</v>
      </c>
      <c r="M8" s="29" t="s">
        <v>16</v>
      </c>
      <c r="N8" s="29" t="s">
        <v>18</v>
      </c>
      <c r="O8" s="12" t="s">
        <v>184</v>
      </c>
      <c r="P8" s="29" t="s">
        <v>183</v>
      </c>
      <c r="Q8" s="29" t="s">
        <v>198</v>
      </c>
      <c r="R8" s="29" t="s">
        <v>56</v>
      </c>
      <c r="S8" s="12" t="s">
        <v>53</v>
      </c>
      <c r="T8" s="29" t="s">
        <v>137</v>
      </c>
      <c r="U8" s="13" t="s">
        <v>139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191</v>
      </c>
      <c r="P9" s="31"/>
      <c r="Q9" s="15" t="s">
        <v>187</v>
      </c>
      <c r="R9" s="31" t="s">
        <v>187</v>
      </c>
      <c r="S9" s="15" t="s">
        <v>19</v>
      </c>
      <c r="T9" s="31" t="s">
        <v>187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105</v>
      </c>
      <c r="R10" s="18" t="s">
        <v>106</v>
      </c>
      <c r="S10" s="18" t="s">
        <v>140</v>
      </c>
      <c r="T10" s="18" t="s">
        <v>175</v>
      </c>
      <c r="U10" s="19" t="s">
        <v>193</v>
      </c>
    </row>
    <row r="11" spans="2:21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69"/>
      <c r="J11" s="69"/>
      <c r="K11" s="77">
        <v>4.6052312413976306</v>
      </c>
      <c r="L11" s="69"/>
      <c r="M11" s="69"/>
      <c r="N11" s="90">
        <v>4.3215871511615926E-2</v>
      </c>
      <c r="O11" s="77"/>
      <c r="P11" s="79"/>
      <c r="Q11" s="77">
        <v>548.37478943799999</v>
      </c>
      <c r="R11" s="77">
        <f>R12+R259</f>
        <v>73570.141086161006</v>
      </c>
      <c r="S11" s="69"/>
      <c r="T11" s="78">
        <f>IFERROR(R11/$R$11,0)</f>
        <v>1</v>
      </c>
      <c r="U11" s="78">
        <f>R11/'סכום נכסי הקרן'!$C$42</f>
        <v>0.28263091352977399</v>
      </c>
    </row>
    <row r="12" spans="2:21">
      <c r="B12" s="70" t="s">
        <v>180</v>
      </c>
      <c r="C12" s="71"/>
      <c r="D12" s="71"/>
      <c r="E12" s="71"/>
      <c r="F12" s="71"/>
      <c r="G12" s="71"/>
      <c r="H12" s="71"/>
      <c r="I12" s="71"/>
      <c r="J12" s="71"/>
      <c r="K12" s="80">
        <v>4.4996706684749608</v>
      </c>
      <c r="L12" s="71"/>
      <c r="M12" s="71"/>
      <c r="N12" s="91">
        <v>3.7567626912599524E-2</v>
      </c>
      <c r="O12" s="80"/>
      <c r="P12" s="82"/>
      <c r="Q12" s="80">
        <v>548.37478943800022</v>
      </c>
      <c r="R12" s="80">
        <f>R13+R169+R251</f>
        <v>61577.873698021001</v>
      </c>
      <c r="S12" s="71"/>
      <c r="T12" s="81">
        <f t="shared" ref="T12:T75" si="0">IFERROR(R12/$R$11,0)</f>
        <v>0.83699545479876991</v>
      </c>
      <c r="U12" s="81">
        <f>R12/'סכום נכסי הקרן'!$C$42</f>
        <v>0.23656079001004499</v>
      </c>
    </row>
    <row r="13" spans="2:21">
      <c r="B13" s="89" t="s">
        <v>30</v>
      </c>
      <c r="C13" s="71"/>
      <c r="D13" s="71"/>
      <c r="E13" s="71"/>
      <c r="F13" s="71"/>
      <c r="G13" s="71"/>
      <c r="H13" s="71"/>
      <c r="I13" s="71"/>
      <c r="J13" s="71"/>
      <c r="K13" s="80">
        <v>4.6174671405530399</v>
      </c>
      <c r="L13" s="71"/>
      <c r="M13" s="71"/>
      <c r="N13" s="91">
        <v>3.2835191816079183E-2</v>
      </c>
      <c r="O13" s="80"/>
      <c r="P13" s="82"/>
      <c r="Q13" s="80">
        <v>503.16401376100015</v>
      </c>
      <c r="R13" s="80">
        <f>SUM(R14:R167)</f>
        <v>50322.393623213</v>
      </c>
      <c r="S13" s="71"/>
      <c r="T13" s="81">
        <f t="shared" si="0"/>
        <v>0.68400566969524201</v>
      </c>
      <c r="U13" s="81">
        <f>R13/'סכום נכסי הקרן'!$C$42</f>
        <v>0.19332114728551109</v>
      </c>
    </row>
    <row r="14" spans="2:21">
      <c r="B14" s="76" t="s">
        <v>292</v>
      </c>
      <c r="C14" s="73">
        <v>6040372</v>
      </c>
      <c r="D14" s="86" t="s">
        <v>112</v>
      </c>
      <c r="E14" s="86" t="s">
        <v>293</v>
      </c>
      <c r="F14" s="73">
        <v>520018078</v>
      </c>
      <c r="G14" s="86" t="s">
        <v>295</v>
      </c>
      <c r="H14" s="73" t="s">
        <v>296</v>
      </c>
      <c r="I14" s="73" t="s">
        <v>119</v>
      </c>
      <c r="J14" s="73"/>
      <c r="K14" s="73">
        <v>1.98</v>
      </c>
      <c r="L14" s="86" t="s">
        <v>121</v>
      </c>
      <c r="M14" s="87">
        <v>8.3000000000000001E-3</v>
      </c>
      <c r="N14" s="87">
        <v>2.1700414735301293E-2</v>
      </c>
      <c r="O14" s="83">
        <v>7.6260000000000008E-3</v>
      </c>
      <c r="P14" s="85">
        <v>107.6</v>
      </c>
      <c r="Q14" s="73"/>
      <c r="R14" s="83">
        <v>8.1980000000000018E-6</v>
      </c>
      <c r="S14" s="84">
        <v>2.5069890620849632E-12</v>
      </c>
      <c r="T14" s="84">
        <f t="shared" si="0"/>
        <v>1.1143107623511267E-10</v>
      </c>
      <c r="U14" s="84">
        <f>R14/'סכום נכסי הקרן'!$C$42</f>
        <v>3.1493866871935777E-11</v>
      </c>
    </row>
    <row r="15" spans="2:21">
      <c r="B15" s="76" t="s">
        <v>297</v>
      </c>
      <c r="C15" s="73">
        <v>2310217</v>
      </c>
      <c r="D15" s="86" t="s">
        <v>112</v>
      </c>
      <c r="E15" s="86" t="s">
        <v>293</v>
      </c>
      <c r="F15" s="73">
        <v>520032046</v>
      </c>
      <c r="G15" s="86" t="s">
        <v>295</v>
      </c>
      <c r="H15" s="73" t="s">
        <v>296</v>
      </c>
      <c r="I15" s="73" t="s">
        <v>119</v>
      </c>
      <c r="J15" s="73"/>
      <c r="K15" s="83">
        <v>1.2400000000030247</v>
      </c>
      <c r="L15" s="86" t="s">
        <v>121</v>
      </c>
      <c r="M15" s="87">
        <v>8.6E-3</v>
      </c>
      <c r="N15" s="87">
        <v>2.3400000000042848E-2</v>
      </c>
      <c r="O15" s="83">
        <v>215888.59164500007</v>
      </c>
      <c r="P15" s="85">
        <v>110.27</v>
      </c>
      <c r="Q15" s="73"/>
      <c r="R15" s="83">
        <v>238.06034454700003</v>
      </c>
      <c r="S15" s="84">
        <v>8.630879538497399E-5</v>
      </c>
      <c r="T15" s="84">
        <f t="shared" si="0"/>
        <v>3.2358282998016519E-3</v>
      </c>
      <c r="U15" s="84">
        <f>R15/'סכום נכסי הקרן'!$C$42</f>
        <v>9.1454510839843618E-4</v>
      </c>
    </row>
    <row r="16" spans="2:21">
      <c r="B16" s="76" t="s">
        <v>298</v>
      </c>
      <c r="C16" s="73">
        <v>2310282</v>
      </c>
      <c r="D16" s="86" t="s">
        <v>112</v>
      </c>
      <c r="E16" s="86" t="s">
        <v>293</v>
      </c>
      <c r="F16" s="73">
        <v>520032046</v>
      </c>
      <c r="G16" s="86" t="s">
        <v>295</v>
      </c>
      <c r="H16" s="73" t="s">
        <v>296</v>
      </c>
      <c r="I16" s="73" t="s">
        <v>119</v>
      </c>
      <c r="J16" s="73"/>
      <c r="K16" s="83">
        <v>2.9700000000001494</v>
      </c>
      <c r="L16" s="86" t="s">
        <v>121</v>
      </c>
      <c r="M16" s="87">
        <v>3.8E-3</v>
      </c>
      <c r="N16" s="87">
        <v>1.9900000000006735E-2</v>
      </c>
      <c r="O16" s="83">
        <v>1029769.2241120002</v>
      </c>
      <c r="P16" s="85">
        <v>103.8</v>
      </c>
      <c r="Q16" s="73"/>
      <c r="R16" s="83">
        <v>1068.9004699720003</v>
      </c>
      <c r="S16" s="84">
        <v>3.4325640803733342E-4</v>
      </c>
      <c r="T16" s="84">
        <f t="shared" si="0"/>
        <v>1.4528998506611088E-2</v>
      </c>
      <c r="U16" s="84">
        <f>R16/'סכום נכסי הקרן'!$C$42</f>
        <v>4.1063441205962132E-3</v>
      </c>
    </row>
    <row r="17" spans="2:21">
      <c r="B17" s="76" t="s">
        <v>299</v>
      </c>
      <c r="C17" s="73">
        <v>2310381</v>
      </c>
      <c r="D17" s="86" t="s">
        <v>112</v>
      </c>
      <c r="E17" s="86" t="s">
        <v>293</v>
      </c>
      <c r="F17" s="73">
        <v>520032046</v>
      </c>
      <c r="G17" s="86" t="s">
        <v>295</v>
      </c>
      <c r="H17" s="73" t="s">
        <v>296</v>
      </c>
      <c r="I17" s="73" t="s">
        <v>119</v>
      </c>
      <c r="J17" s="73"/>
      <c r="K17" s="83">
        <v>6.9599999999705151</v>
      </c>
      <c r="L17" s="86" t="s">
        <v>121</v>
      </c>
      <c r="M17" s="87">
        <v>2E-3</v>
      </c>
      <c r="N17" s="87">
        <v>2.0099999999935503E-2</v>
      </c>
      <c r="O17" s="83">
        <v>55474.55876700001</v>
      </c>
      <c r="P17" s="85">
        <v>97.6</v>
      </c>
      <c r="Q17" s="83">
        <v>0.12267445700000001</v>
      </c>
      <c r="R17" s="83">
        <v>54.265844035000008</v>
      </c>
      <c r="S17" s="84">
        <v>5.7881744768429454E-5</v>
      </c>
      <c r="T17" s="84">
        <f t="shared" si="0"/>
        <v>7.3760690456535971E-4</v>
      </c>
      <c r="U17" s="84">
        <f>R17/'סכום נכסי הקרן'!$C$42</f>
        <v>2.0847051326317641E-4</v>
      </c>
    </row>
    <row r="18" spans="2:21">
      <c r="B18" s="76" t="s">
        <v>300</v>
      </c>
      <c r="C18" s="73">
        <v>1158476</v>
      </c>
      <c r="D18" s="86" t="s">
        <v>112</v>
      </c>
      <c r="E18" s="86" t="s">
        <v>293</v>
      </c>
      <c r="F18" s="73">
        <v>520010869</v>
      </c>
      <c r="G18" s="86" t="s">
        <v>117</v>
      </c>
      <c r="H18" s="73" t="s">
        <v>302</v>
      </c>
      <c r="I18" s="73" t="s">
        <v>303</v>
      </c>
      <c r="J18" s="73"/>
      <c r="K18" s="83">
        <v>12.639999999994931</v>
      </c>
      <c r="L18" s="86" t="s">
        <v>121</v>
      </c>
      <c r="M18" s="87">
        <v>2.07E-2</v>
      </c>
      <c r="N18" s="87">
        <v>2.3599999999993519E-2</v>
      </c>
      <c r="O18" s="83">
        <v>998592.70558800013</v>
      </c>
      <c r="P18" s="85">
        <v>105.04</v>
      </c>
      <c r="Q18" s="73"/>
      <c r="R18" s="83">
        <v>1048.9217794379999</v>
      </c>
      <c r="S18" s="84">
        <v>3.5590866267305439E-4</v>
      </c>
      <c r="T18" s="84">
        <f t="shared" si="0"/>
        <v>1.4257438737402511E-2</v>
      </c>
      <c r="U18" s="84">
        <f>R18/'סכום נכסי הקרן'!$C$42</f>
        <v>4.0295929349468589E-3</v>
      </c>
    </row>
    <row r="19" spans="2:21">
      <c r="B19" s="76" t="s">
        <v>304</v>
      </c>
      <c r="C19" s="73">
        <v>1171297</v>
      </c>
      <c r="D19" s="86" t="s">
        <v>112</v>
      </c>
      <c r="E19" s="86" t="s">
        <v>293</v>
      </c>
      <c r="F19" s="73">
        <v>513686154</v>
      </c>
      <c r="G19" s="86" t="s">
        <v>295</v>
      </c>
      <c r="H19" s="73" t="s">
        <v>302</v>
      </c>
      <c r="I19" s="73" t="s">
        <v>303</v>
      </c>
      <c r="J19" s="73"/>
      <c r="K19" s="73">
        <v>0.09</v>
      </c>
      <c r="L19" s="86" t="s">
        <v>121</v>
      </c>
      <c r="M19" s="87">
        <v>3.5499999999999997E-2</v>
      </c>
      <c r="N19" s="87">
        <v>3.0397583081570999E-2</v>
      </c>
      <c r="O19" s="83">
        <v>6.7110000000000017E-3</v>
      </c>
      <c r="P19" s="85">
        <v>123.1</v>
      </c>
      <c r="Q19" s="73"/>
      <c r="R19" s="83">
        <v>8.2749999999999995E-6</v>
      </c>
      <c r="S19" s="84">
        <v>9.4158583061346561E-11</v>
      </c>
      <c r="T19" s="84">
        <f t="shared" si="0"/>
        <v>1.1247769649250513E-10</v>
      </c>
      <c r="U19" s="84">
        <f>R19/'סכום נכסי הקרן'!$C$42</f>
        <v>3.1789674111401376E-11</v>
      </c>
    </row>
    <row r="20" spans="2:21">
      <c r="B20" s="76" t="s">
        <v>305</v>
      </c>
      <c r="C20" s="73">
        <v>1145564</v>
      </c>
      <c r="D20" s="86" t="s">
        <v>112</v>
      </c>
      <c r="E20" s="86" t="s">
        <v>293</v>
      </c>
      <c r="F20" s="73">
        <v>513569780</v>
      </c>
      <c r="G20" s="86" t="s">
        <v>306</v>
      </c>
      <c r="H20" s="73" t="s">
        <v>296</v>
      </c>
      <c r="I20" s="73" t="s">
        <v>119</v>
      </c>
      <c r="J20" s="73"/>
      <c r="K20" s="73">
        <v>2.39</v>
      </c>
      <c r="L20" s="86" t="s">
        <v>121</v>
      </c>
      <c r="M20" s="87">
        <v>8.3000000000000001E-3</v>
      </c>
      <c r="N20" s="87">
        <v>2.0399408284023667E-2</v>
      </c>
      <c r="O20" s="83">
        <v>6.8640000000000012E-3</v>
      </c>
      <c r="P20" s="85">
        <v>108.31</v>
      </c>
      <c r="Q20" s="73"/>
      <c r="R20" s="83">
        <v>7.4360000000000013E-6</v>
      </c>
      <c r="S20" s="84">
        <v>4.9801208724092167E-12</v>
      </c>
      <c r="T20" s="84">
        <f t="shared" si="0"/>
        <v>1.0107361342818953E-10</v>
      </c>
      <c r="U20" s="84">
        <f>R20/'סכום נכסי הקרן'!$C$42</f>
        <v>2.8566527696964435E-11</v>
      </c>
    </row>
    <row r="21" spans="2:21">
      <c r="B21" s="76" t="s">
        <v>307</v>
      </c>
      <c r="C21" s="73">
        <v>6620496</v>
      </c>
      <c r="D21" s="86" t="s">
        <v>112</v>
      </c>
      <c r="E21" s="86" t="s">
        <v>293</v>
      </c>
      <c r="F21" s="73">
        <v>520000118</v>
      </c>
      <c r="G21" s="86" t="s">
        <v>295</v>
      </c>
      <c r="H21" s="73" t="s">
        <v>296</v>
      </c>
      <c r="I21" s="73" t="s">
        <v>119</v>
      </c>
      <c r="J21" s="73"/>
      <c r="K21" s="73">
        <v>4.3099999999999996</v>
      </c>
      <c r="L21" s="86" t="s">
        <v>121</v>
      </c>
      <c r="M21" s="87">
        <v>1E-3</v>
      </c>
      <c r="N21" s="87">
        <v>1.9997053624042426E-2</v>
      </c>
      <c r="O21" s="83">
        <v>3.4320000000000006E-3</v>
      </c>
      <c r="P21" s="85">
        <v>99.3</v>
      </c>
      <c r="Q21" s="73"/>
      <c r="R21" s="83">
        <v>3.3940000000000005E-6</v>
      </c>
      <c r="S21" s="84">
        <v>1.1563797389331225E-12</v>
      </c>
      <c r="T21" s="84">
        <f t="shared" si="0"/>
        <v>4.6132846150521146E-11</v>
      </c>
      <c r="U21" s="84">
        <f>R21/'סכום נכסי הקרן'!$C$42</f>
        <v>1.3038568451250308E-11</v>
      </c>
    </row>
    <row r="22" spans="2:21">
      <c r="B22" s="76" t="s">
        <v>308</v>
      </c>
      <c r="C22" s="73">
        <v>1940535</v>
      </c>
      <c r="D22" s="86" t="s">
        <v>112</v>
      </c>
      <c r="E22" s="86" t="s">
        <v>293</v>
      </c>
      <c r="F22" s="73">
        <v>520032640</v>
      </c>
      <c r="G22" s="86" t="s">
        <v>295</v>
      </c>
      <c r="H22" s="73" t="s">
        <v>296</v>
      </c>
      <c r="I22" s="73" t="s">
        <v>119</v>
      </c>
      <c r="J22" s="73"/>
      <c r="K22" s="73">
        <v>0.11</v>
      </c>
      <c r="L22" s="86" t="s">
        <v>121</v>
      </c>
      <c r="M22" s="87">
        <v>0.05</v>
      </c>
      <c r="N22" s="87">
        <v>4.2600040502227626E-2</v>
      </c>
      <c r="O22" s="83">
        <v>4.2402000000000009E-2</v>
      </c>
      <c r="P22" s="85">
        <v>116.4</v>
      </c>
      <c r="Q22" s="73"/>
      <c r="R22" s="83">
        <v>4.9380000000000005E-5</v>
      </c>
      <c r="S22" s="84">
        <v>4.0362185284482029E-11</v>
      </c>
      <c r="T22" s="84">
        <f t="shared" si="0"/>
        <v>6.7119621181871952E-10</v>
      </c>
      <c r="U22" s="84">
        <f>R22/'סכום נכסי הקרן'!$C$42</f>
        <v>1.8970079850404838E-10</v>
      </c>
    </row>
    <row r="23" spans="2:21">
      <c r="B23" s="76" t="s">
        <v>309</v>
      </c>
      <c r="C23" s="73">
        <v>1940618</v>
      </c>
      <c r="D23" s="86" t="s">
        <v>112</v>
      </c>
      <c r="E23" s="86" t="s">
        <v>293</v>
      </c>
      <c r="F23" s="73">
        <v>520032640</v>
      </c>
      <c r="G23" s="86" t="s">
        <v>295</v>
      </c>
      <c r="H23" s="73" t="s">
        <v>296</v>
      </c>
      <c r="I23" s="73" t="s">
        <v>119</v>
      </c>
      <c r="J23" s="73"/>
      <c r="K23" s="73">
        <v>2.78</v>
      </c>
      <c r="L23" s="86" t="s">
        <v>121</v>
      </c>
      <c r="M23" s="87">
        <v>6.0000000000000001E-3</v>
      </c>
      <c r="N23" s="87">
        <v>2.0100366932872867E-2</v>
      </c>
      <c r="O23" s="83">
        <v>8.6560000000000022E-3</v>
      </c>
      <c r="P23" s="85">
        <v>107.3</v>
      </c>
      <c r="Q23" s="73"/>
      <c r="R23" s="83">
        <v>9.2660000000000024E-6</v>
      </c>
      <c r="S23" s="84">
        <v>7.7836651767005635E-12</v>
      </c>
      <c r="T23" s="84">
        <f t="shared" si="0"/>
        <v>1.2594783512985532E-10</v>
      </c>
      <c r="U23" s="84">
        <f>R23/'סכום נכסי הקרן'!$C$42</f>
        <v>3.5596751699848368E-11</v>
      </c>
    </row>
    <row r="24" spans="2:21">
      <c r="B24" s="76" t="s">
        <v>310</v>
      </c>
      <c r="C24" s="73">
        <v>1940659</v>
      </c>
      <c r="D24" s="86" t="s">
        <v>112</v>
      </c>
      <c r="E24" s="86" t="s">
        <v>293</v>
      </c>
      <c r="F24" s="73">
        <v>520032640</v>
      </c>
      <c r="G24" s="86" t="s">
        <v>295</v>
      </c>
      <c r="H24" s="73" t="s">
        <v>296</v>
      </c>
      <c r="I24" s="73" t="s">
        <v>119</v>
      </c>
      <c r="J24" s="73"/>
      <c r="K24" s="73">
        <v>3.74</v>
      </c>
      <c r="L24" s="86" t="s">
        <v>121</v>
      </c>
      <c r="M24" s="87">
        <v>1.7500000000000002E-2</v>
      </c>
      <c r="N24" s="87">
        <v>2.0200629964393313E-2</v>
      </c>
      <c r="O24" s="83">
        <v>1.3308000000000002E-2</v>
      </c>
      <c r="P24" s="85">
        <v>109.82</v>
      </c>
      <c r="Q24" s="73"/>
      <c r="R24" s="83">
        <v>1.4604000000000005E-5</v>
      </c>
      <c r="S24" s="84">
        <v>4.0303631740510154E-12</v>
      </c>
      <c r="T24" s="84">
        <f t="shared" si="0"/>
        <v>1.9850444466181821E-10</v>
      </c>
      <c r="U24" s="84">
        <f>R24/'סכום נכסי הקרן'!$C$42</f>
        <v>5.6103492534490138E-11</v>
      </c>
    </row>
    <row r="25" spans="2:21">
      <c r="B25" s="76" t="s">
        <v>311</v>
      </c>
      <c r="C25" s="73">
        <v>6000210</v>
      </c>
      <c r="D25" s="86" t="s">
        <v>112</v>
      </c>
      <c r="E25" s="86" t="s">
        <v>293</v>
      </c>
      <c r="F25" s="73">
        <v>520000472</v>
      </c>
      <c r="G25" s="86" t="s">
        <v>312</v>
      </c>
      <c r="H25" s="73" t="s">
        <v>313</v>
      </c>
      <c r="I25" s="73" t="s">
        <v>119</v>
      </c>
      <c r="J25" s="73"/>
      <c r="K25" s="83">
        <v>4.4499999999977238</v>
      </c>
      <c r="L25" s="86" t="s">
        <v>121</v>
      </c>
      <c r="M25" s="87">
        <v>3.85E-2</v>
      </c>
      <c r="N25" s="87">
        <v>2.2099999999986557E-2</v>
      </c>
      <c r="O25" s="83">
        <v>783742.27457600017</v>
      </c>
      <c r="P25" s="85">
        <v>120.55</v>
      </c>
      <c r="Q25" s="73"/>
      <c r="R25" s="83">
        <v>944.80133658700015</v>
      </c>
      <c r="S25" s="84">
        <v>3.0346656351729729E-4</v>
      </c>
      <c r="T25" s="84">
        <f t="shared" si="0"/>
        <v>1.2842184650434537E-2</v>
      </c>
      <c r="U25" s="84">
        <f>R25/'סכום נכסי הקרן'!$C$42</f>
        <v>3.6295983794703539E-3</v>
      </c>
    </row>
    <row r="26" spans="2:21">
      <c r="B26" s="76" t="s">
        <v>314</v>
      </c>
      <c r="C26" s="73">
        <v>6000236</v>
      </c>
      <c r="D26" s="86" t="s">
        <v>112</v>
      </c>
      <c r="E26" s="86" t="s">
        <v>293</v>
      </c>
      <c r="F26" s="73">
        <v>520000472</v>
      </c>
      <c r="G26" s="86" t="s">
        <v>312</v>
      </c>
      <c r="H26" s="73" t="s">
        <v>313</v>
      </c>
      <c r="I26" s="73" t="s">
        <v>119</v>
      </c>
      <c r="J26" s="73"/>
      <c r="K26" s="83">
        <v>2.0700000000003378</v>
      </c>
      <c r="L26" s="86" t="s">
        <v>121</v>
      </c>
      <c r="M26" s="87">
        <v>4.4999999999999998E-2</v>
      </c>
      <c r="N26" s="87">
        <v>2.2099999999998062E-2</v>
      </c>
      <c r="O26" s="83">
        <v>695291.90077100007</v>
      </c>
      <c r="P26" s="85">
        <v>119.1</v>
      </c>
      <c r="Q26" s="73"/>
      <c r="R26" s="83">
        <v>828.09264749600027</v>
      </c>
      <c r="S26" s="84">
        <v>2.3524526475412905E-4</v>
      </c>
      <c r="T26" s="84">
        <f t="shared" si="0"/>
        <v>1.1255825193079175E-2</v>
      </c>
      <c r="U26" s="84">
        <f>R26/'סכום נכסי הקרן'!$C$42</f>
        <v>3.1812441568514114E-3</v>
      </c>
    </row>
    <row r="27" spans="2:21">
      <c r="B27" s="76" t="s">
        <v>315</v>
      </c>
      <c r="C27" s="73">
        <v>6000285</v>
      </c>
      <c r="D27" s="86" t="s">
        <v>112</v>
      </c>
      <c r="E27" s="86" t="s">
        <v>293</v>
      </c>
      <c r="F27" s="73">
        <v>520000472</v>
      </c>
      <c r="G27" s="86" t="s">
        <v>312</v>
      </c>
      <c r="H27" s="73" t="s">
        <v>313</v>
      </c>
      <c r="I27" s="73" t="s">
        <v>119</v>
      </c>
      <c r="J27" s="73"/>
      <c r="K27" s="83">
        <v>6.8399999999988381</v>
      </c>
      <c r="L27" s="86" t="s">
        <v>121</v>
      </c>
      <c r="M27" s="87">
        <v>2.3900000000000001E-2</v>
      </c>
      <c r="N27" s="87">
        <v>2.4099999999992006E-2</v>
      </c>
      <c r="O27" s="83">
        <v>1151454.3900180003</v>
      </c>
      <c r="P27" s="85">
        <v>110.8</v>
      </c>
      <c r="Q27" s="73"/>
      <c r="R27" s="83">
        <v>1275.8114076220002</v>
      </c>
      <c r="S27" s="84">
        <v>2.9606854509470974E-4</v>
      </c>
      <c r="T27" s="84">
        <f t="shared" si="0"/>
        <v>1.7341429400384665E-2</v>
      </c>
      <c r="U27" s="84">
        <f>R27/'סכום נכסי הקרן'!$C$42</f>
        <v>4.9012240333427982E-3</v>
      </c>
    </row>
    <row r="28" spans="2:21">
      <c r="B28" s="76" t="s">
        <v>316</v>
      </c>
      <c r="C28" s="73">
        <v>6000384</v>
      </c>
      <c r="D28" s="86" t="s">
        <v>112</v>
      </c>
      <c r="E28" s="86" t="s">
        <v>293</v>
      </c>
      <c r="F28" s="73">
        <v>520000472</v>
      </c>
      <c r="G28" s="86" t="s">
        <v>312</v>
      </c>
      <c r="H28" s="73" t="s">
        <v>313</v>
      </c>
      <c r="I28" s="73" t="s">
        <v>119</v>
      </c>
      <c r="J28" s="73"/>
      <c r="K28" s="83">
        <v>3.9599999999984399</v>
      </c>
      <c r="L28" s="86" t="s">
        <v>121</v>
      </c>
      <c r="M28" s="87">
        <v>0.01</v>
      </c>
      <c r="N28" s="87">
        <v>2.0599999999995542E-2</v>
      </c>
      <c r="O28" s="83">
        <v>170294.41734600003</v>
      </c>
      <c r="P28" s="85">
        <v>105.39</v>
      </c>
      <c r="Q28" s="73"/>
      <c r="R28" s="83">
        <v>179.47328541800005</v>
      </c>
      <c r="S28" s="84">
        <v>1.4170642205433618E-4</v>
      </c>
      <c r="T28" s="84">
        <f t="shared" si="0"/>
        <v>2.4394854049255054E-3</v>
      </c>
      <c r="U28" s="84">
        <f>R28/'סכום נכסי הקרן'!$C$42</f>
        <v>6.8947398853664611E-4</v>
      </c>
    </row>
    <row r="29" spans="2:21">
      <c r="B29" s="76" t="s">
        <v>317</v>
      </c>
      <c r="C29" s="73">
        <v>6000392</v>
      </c>
      <c r="D29" s="86" t="s">
        <v>112</v>
      </c>
      <c r="E29" s="86" t="s">
        <v>293</v>
      </c>
      <c r="F29" s="73">
        <v>520000472</v>
      </c>
      <c r="G29" s="86" t="s">
        <v>312</v>
      </c>
      <c r="H29" s="73" t="s">
        <v>313</v>
      </c>
      <c r="I29" s="73" t="s">
        <v>119</v>
      </c>
      <c r="J29" s="73"/>
      <c r="K29" s="83">
        <v>11.909999999992673</v>
      </c>
      <c r="L29" s="86" t="s">
        <v>121</v>
      </c>
      <c r="M29" s="87">
        <v>1.2500000000000001E-2</v>
      </c>
      <c r="N29" s="87">
        <v>2.5599999999978199E-2</v>
      </c>
      <c r="O29" s="83">
        <v>530083.85604099999</v>
      </c>
      <c r="P29" s="85">
        <v>93.45</v>
      </c>
      <c r="Q29" s="73"/>
      <c r="R29" s="83">
        <v>495.36335599300003</v>
      </c>
      <c r="S29" s="84">
        <v>1.2350886199951583E-4</v>
      </c>
      <c r="T29" s="84">
        <f t="shared" si="0"/>
        <v>6.7332119889896595E-3</v>
      </c>
      <c r="U29" s="84">
        <f>R29/'סכום נכסי הקרן'!$C$42</f>
        <v>1.9030138554377738E-3</v>
      </c>
    </row>
    <row r="30" spans="2:21">
      <c r="B30" s="76" t="s">
        <v>318</v>
      </c>
      <c r="C30" s="73">
        <v>1196799</v>
      </c>
      <c r="D30" s="86" t="s">
        <v>112</v>
      </c>
      <c r="E30" s="86" t="s">
        <v>293</v>
      </c>
      <c r="F30" s="73">
        <v>520000472</v>
      </c>
      <c r="G30" s="86" t="s">
        <v>312</v>
      </c>
      <c r="H30" s="73" t="s">
        <v>313</v>
      </c>
      <c r="I30" s="73" t="s">
        <v>119</v>
      </c>
      <c r="J30" s="73"/>
      <c r="K30" s="83">
        <v>11.459999999984507</v>
      </c>
      <c r="L30" s="86" t="s">
        <v>121</v>
      </c>
      <c r="M30" s="87">
        <v>3.2000000000000001E-2</v>
      </c>
      <c r="N30" s="87">
        <v>2.5799999999950883E-2</v>
      </c>
      <c r="O30" s="83">
        <v>245546.89272000003</v>
      </c>
      <c r="P30" s="85">
        <v>107.79</v>
      </c>
      <c r="Q30" s="73"/>
      <c r="R30" s="83">
        <v>264.67499848500006</v>
      </c>
      <c r="S30" s="84">
        <v>1.800701462726365E-4</v>
      </c>
      <c r="T30" s="84">
        <f t="shared" si="0"/>
        <v>3.5975872083081686E-3</v>
      </c>
      <c r="U30" s="84">
        <f>R30/'סכום נכסי הקרן'!$C$42</f>
        <v>1.0167893591871669E-3</v>
      </c>
    </row>
    <row r="31" spans="2:21">
      <c r="B31" s="76" t="s">
        <v>319</v>
      </c>
      <c r="C31" s="73">
        <v>1147503</v>
      </c>
      <c r="D31" s="86" t="s">
        <v>112</v>
      </c>
      <c r="E31" s="86" t="s">
        <v>293</v>
      </c>
      <c r="F31" s="73">
        <v>513436394</v>
      </c>
      <c r="G31" s="86" t="s">
        <v>117</v>
      </c>
      <c r="H31" s="73" t="s">
        <v>313</v>
      </c>
      <c r="I31" s="73" t="s">
        <v>119</v>
      </c>
      <c r="J31" s="73"/>
      <c r="K31" s="83">
        <v>6.5099999999981328</v>
      </c>
      <c r="L31" s="86" t="s">
        <v>121</v>
      </c>
      <c r="M31" s="87">
        <v>2.6499999999999999E-2</v>
      </c>
      <c r="N31" s="87">
        <v>2.3099999999981326E-2</v>
      </c>
      <c r="O31" s="83">
        <v>117808.63999000001</v>
      </c>
      <c r="P31" s="85">
        <v>113.62</v>
      </c>
      <c r="Q31" s="73"/>
      <c r="R31" s="83">
        <v>133.85417717500002</v>
      </c>
      <c r="S31" s="84">
        <v>7.8776271138214127E-5</v>
      </c>
      <c r="T31" s="84">
        <f t="shared" si="0"/>
        <v>1.8194090047786902E-3</v>
      </c>
      <c r="U31" s="84">
        <f>R31/'סכום נכסי הקרן'!$C$42</f>
        <v>5.1422122910489807E-4</v>
      </c>
    </row>
    <row r="32" spans="2:21">
      <c r="B32" s="76" t="s">
        <v>321</v>
      </c>
      <c r="C32" s="73">
        <v>1134436</v>
      </c>
      <c r="D32" s="86" t="s">
        <v>112</v>
      </c>
      <c r="E32" s="86" t="s">
        <v>293</v>
      </c>
      <c r="F32" s="73">
        <v>510960719</v>
      </c>
      <c r="G32" s="86" t="s">
        <v>306</v>
      </c>
      <c r="H32" s="73" t="s">
        <v>322</v>
      </c>
      <c r="I32" s="73" t="s">
        <v>303</v>
      </c>
      <c r="J32" s="73"/>
      <c r="K32" s="83">
        <v>1.2499999999906239</v>
      </c>
      <c r="L32" s="86" t="s">
        <v>121</v>
      </c>
      <c r="M32" s="87">
        <v>6.5000000000000006E-3</v>
      </c>
      <c r="N32" s="87">
        <v>2.649999999979372E-2</v>
      </c>
      <c r="O32" s="83">
        <v>49402.81964500001</v>
      </c>
      <c r="P32" s="85">
        <v>107.94</v>
      </c>
      <c r="Q32" s="73"/>
      <c r="R32" s="83">
        <v>53.325402334000003</v>
      </c>
      <c r="S32" s="84">
        <v>1.6362488468250473E-4</v>
      </c>
      <c r="T32" s="84">
        <f t="shared" si="0"/>
        <v>7.2482397813466797E-4</v>
      </c>
      <c r="U32" s="84">
        <f>R32/'סכום נכסי הקרן'!$C$42</f>
        <v>2.0485766308848613E-4</v>
      </c>
    </row>
    <row r="33" spans="2:21">
      <c r="B33" s="76" t="s">
        <v>323</v>
      </c>
      <c r="C33" s="73">
        <v>1138650</v>
      </c>
      <c r="D33" s="86" t="s">
        <v>112</v>
      </c>
      <c r="E33" s="86" t="s">
        <v>293</v>
      </c>
      <c r="F33" s="73">
        <v>510960719</v>
      </c>
      <c r="G33" s="86" t="s">
        <v>306</v>
      </c>
      <c r="H33" s="73" t="s">
        <v>313</v>
      </c>
      <c r="I33" s="73" t="s">
        <v>119</v>
      </c>
      <c r="J33" s="73"/>
      <c r="K33" s="83">
        <v>3.610000000000924</v>
      </c>
      <c r="L33" s="86" t="s">
        <v>121</v>
      </c>
      <c r="M33" s="87">
        <v>1.34E-2</v>
      </c>
      <c r="N33" s="87">
        <v>2.620000000001033E-2</v>
      </c>
      <c r="O33" s="83">
        <v>1488605.6939690001</v>
      </c>
      <c r="P33" s="85">
        <v>106.9</v>
      </c>
      <c r="Q33" s="83">
        <v>130.93838643200002</v>
      </c>
      <c r="R33" s="83">
        <v>1722.2578732810002</v>
      </c>
      <c r="S33" s="84">
        <v>5.1575248437921021E-4</v>
      </c>
      <c r="T33" s="84">
        <f t="shared" si="0"/>
        <v>2.3409739982202745E-2</v>
      </c>
      <c r="U33" s="84">
        <f>R33/'סכום נכסי הקרן'!$C$42</f>
        <v>6.6163161966644362E-3</v>
      </c>
    </row>
    <row r="34" spans="2:21">
      <c r="B34" s="76" t="s">
        <v>324</v>
      </c>
      <c r="C34" s="73">
        <v>1156603</v>
      </c>
      <c r="D34" s="86" t="s">
        <v>112</v>
      </c>
      <c r="E34" s="86" t="s">
        <v>293</v>
      </c>
      <c r="F34" s="73">
        <v>510960719</v>
      </c>
      <c r="G34" s="86" t="s">
        <v>306</v>
      </c>
      <c r="H34" s="73" t="s">
        <v>313</v>
      </c>
      <c r="I34" s="73" t="s">
        <v>119</v>
      </c>
      <c r="J34" s="73"/>
      <c r="K34" s="83">
        <v>3.59000000000123</v>
      </c>
      <c r="L34" s="86" t="s">
        <v>121</v>
      </c>
      <c r="M34" s="87">
        <v>1.77E-2</v>
      </c>
      <c r="N34" s="87">
        <v>2.5500000000005584E-2</v>
      </c>
      <c r="O34" s="83">
        <v>831733.05182900012</v>
      </c>
      <c r="P34" s="85">
        <v>107.51</v>
      </c>
      <c r="Q34" s="73"/>
      <c r="R34" s="83">
        <v>894.19620721000013</v>
      </c>
      <c r="S34" s="84">
        <v>3.0169334278229177E-4</v>
      </c>
      <c r="T34" s="84">
        <f t="shared" si="0"/>
        <v>1.2154335903240559E-2</v>
      </c>
      <c r="U34" s="84">
        <f>R34/'סכום נכסי הקרן'!$C$42</f>
        <v>3.4351910596806096E-3</v>
      </c>
    </row>
    <row r="35" spans="2:21">
      <c r="B35" s="76" t="s">
        <v>325</v>
      </c>
      <c r="C35" s="73">
        <v>1156611</v>
      </c>
      <c r="D35" s="86" t="s">
        <v>112</v>
      </c>
      <c r="E35" s="86" t="s">
        <v>293</v>
      </c>
      <c r="F35" s="73">
        <v>510960719</v>
      </c>
      <c r="G35" s="86" t="s">
        <v>306</v>
      </c>
      <c r="H35" s="73" t="s">
        <v>313</v>
      </c>
      <c r="I35" s="73" t="s">
        <v>119</v>
      </c>
      <c r="J35" s="73"/>
      <c r="K35" s="83">
        <v>6.5900000000017549</v>
      </c>
      <c r="L35" s="86" t="s">
        <v>121</v>
      </c>
      <c r="M35" s="87">
        <v>2.4799999999999999E-2</v>
      </c>
      <c r="N35" s="87">
        <v>2.8100000000004548E-2</v>
      </c>
      <c r="O35" s="83">
        <v>1506063.2754520001</v>
      </c>
      <c r="P35" s="85">
        <v>108.2</v>
      </c>
      <c r="Q35" s="73"/>
      <c r="R35" s="83">
        <v>1629.5604578460002</v>
      </c>
      <c r="S35" s="84">
        <v>4.5714610621128008E-4</v>
      </c>
      <c r="T35" s="84">
        <f t="shared" si="0"/>
        <v>2.2149753062693671E-2</v>
      </c>
      <c r="U35" s="84">
        <f>R35/'סכום נכסי הקרן'!$C$42</f>
        <v>6.2602049425680211E-3</v>
      </c>
    </row>
    <row r="36" spans="2:21">
      <c r="B36" s="76" t="s">
        <v>326</v>
      </c>
      <c r="C36" s="73">
        <v>1178672</v>
      </c>
      <c r="D36" s="86" t="s">
        <v>112</v>
      </c>
      <c r="E36" s="86" t="s">
        <v>293</v>
      </c>
      <c r="F36" s="73">
        <v>510960719</v>
      </c>
      <c r="G36" s="86" t="s">
        <v>306</v>
      </c>
      <c r="H36" s="73" t="s">
        <v>322</v>
      </c>
      <c r="I36" s="73" t="s">
        <v>303</v>
      </c>
      <c r="J36" s="73"/>
      <c r="K36" s="83">
        <v>7.9699999999946529</v>
      </c>
      <c r="L36" s="86" t="s">
        <v>121</v>
      </c>
      <c r="M36" s="87">
        <v>9.0000000000000011E-3</v>
      </c>
      <c r="N36" s="87">
        <v>2.8899999999984619E-2</v>
      </c>
      <c r="O36" s="83">
        <v>730455.74868900015</v>
      </c>
      <c r="P36" s="85">
        <v>92.96</v>
      </c>
      <c r="Q36" s="83">
        <v>3.5771096690000004</v>
      </c>
      <c r="R36" s="83">
        <v>682.60876704500015</v>
      </c>
      <c r="S36" s="84">
        <v>3.8372414561125374E-4</v>
      </c>
      <c r="T36" s="84">
        <f t="shared" si="0"/>
        <v>9.2783397852339178E-3</v>
      </c>
      <c r="U36" s="84">
        <f>R36/'סכום נכסי הקרן'!$C$42</f>
        <v>2.622345649540309E-3</v>
      </c>
    </row>
    <row r="37" spans="2:21">
      <c r="B37" s="76" t="s">
        <v>327</v>
      </c>
      <c r="C37" s="73">
        <v>1178680</v>
      </c>
      <c r="D37" s="86" t="s">
        <v>112</v>
      </c>
      <c r="E37" s="86" t="s">
        <v>293</v>
      </c>
      <c r="F37" s="73">
        <v>510960719</v>
      </c>
      <c r="G37" s="86" t="s">
        <v>306</v>
      </c>
      <c r="H37" s="73" t="s">
        <v>322</v>
      </c>
      <c r="I37" s="73" t="s">
        <v>303</v>
      </c>
      <c r="J37" s="73"/>
      <c r="K37" s="83">
        <v>11.470000000005182</v>
      </c>
      <c r="L37" s="86" t="s">
        <v>121</v>
      </c>
      <c r="M37" s="87">
        <v>1.6899999999999998E-2</v>
      </c>
      <c r="N37" s="87">
        <v>3.0500000000014585E-2</v>
      </c>
      <c r="O37" s="83">
        <v>944900.85100900009</v>
      </c>
      <c r="P37" s="85">
        <v>93.4</v>
      </c>
      <c r="Q37" s="83">
        <v>8.6889796569999991</v>
      </c>
      <c r="R37" s="83">
        <v>891.22629445400014</v>
      </c>
      <c r="S37" s="84">
        <v>3.5285011483171579E-4</v>
      </c>
      <c r="T37" s="84">
        <f t="shared" si="0"/>
        <v>1.2113967450602664E-2</v>
      </c>
      <c r="U37" s="84">
        <f>R37/'סכום נכסי הקרן'!$C$42</f>
        <v>3.4237816870337778E-3</v>
      </c>
    </row>
    <row r="38" spans="2:21">
      <c r="B38" s="76" t="s">
        <v>328</v>
      </c>
      <c r="C38" s="73">
        <v>1133149</v>
      </c>
      <c r="D38" s="86" t="s">
        <v>112</v>
      </c>
      <c r="E38" s="86" t="s">
        <v>293</v>
      </c>
      <c r="F38" s="73">
        <v>520026683</v>
      </c>
      <c r="G38" s="86" t="s">
        <v>306</v>
      </c>
      <c r="H38" s="73" t="s">
        <v>329</v>
      </c>
      <c r="I38" s="73" t="s">
        <v>119</v>
      </c>
      <c r="J38" s="73"/>
      <c r="K38" s="83">
        <v>2.7800000000003333</v>
      </c>
      <c r="L38" s="86" t="s">
        <v>121</v>
      </c>
      <c r="M38" s="87">
        <v>3.2000000000000001E-2</v>
      </c>
      <c r="N38" s="87">
        <v>2.6199999999999449E-2</v>
      </c>
      <c r="O38" s="83">
        <v>500670.53446400008</v>
      </c>
      <c r="P38" s="85">
        <v>111.95</v>
      </c>
      <c r="Q38" s="83">
        <v>160.05042538400002</v>
      </c>
      <c r="R38" s="83">
        <v>720.55108869200001</v>
      </c>
      <c r="S38" s="84">
        <v>4.4612049115027349E-4</v>
      </c>
      <c r="T38" s="84">
        <f t="shared" si="0"/>
        <v>9.794069687159266E-3</v>
      </c>
      <c r="U38" s="84">
        <f>R38/'סכום נכסי הקרן'!$C$42</f>
        <v>2.768106862856091E-3</v>
      </c>
    </row>
    <row r="39" spans="2:21">
      <c r="B39" s="76" t="s">
        <v>330</v>
      </c>
      <c r="C39" s="73">
        <v>1158609</v>
      </c>
      <c r="D39" s="86" t="s">
        <v>112</v>
      </c>
      <c r="E39" s="86" t="s">
        <v>293</v>
      </c>
      <c r="F39" s="73">
        <v>520026683</v>
      </c>
      <c r="G39" s="86" t="s">
        <v>306</v>
      </c>
      <c r="H39" s="73" t="s">
        <v>329</v>
      </c>
      <c r="I39" s="73" t="s">
        <v>119</v>
      </c>
      <c r="J39" s="73"/>
      <c r="K39" s="83">
        <v>4.4999999999964038</v>
      </c>
      <c r="L39" s="86" t="s">
        <v>121</v>
      </c>
      <c r="M39" s="87">
        <v>1.1399999999999999E-2</v>
      </c>
      <c r="N39" s="87">
        <v>2.7899999999982023E-2</v>
      </c>
      <c r="O39" s="83">
        <v>545244.40813500015</v>
      </c>
      <c r="P39" s="85">
        <v>102</v>
      </c>
      <c r="Q39" s="73"/>
      <c r="R39" s="83">
        <v>556.14927829999999</v>
      </c>
      <c r="S39" s="84">
        <v>2.3074410951538804E-4</v>
      </c>
      <c r="T39" s="84">
        <f t="shared" si="0"/>
        <v>7.5594428675713806E-3</v>
      </c>
      <c r="U39" s="84">
        <f>R39/'סכום נכסי הקרן'!$C$42</f>
        <v>2.1365322434378333E-3</v>
      </c>
    </row>
    <row r="40" spans="2:21">
      <c r="B40" s="76" t="s">
        <v>331</v>
      </c>
      <c r="C40" s="73">
        <v>1172782</v>
      </c>
      <c r="D40" s="86" t="s">
        <v>112</v>
      </c>
      <c r="E40" s="86" t="s">
        <v>293</v>
      </c>
      <c r="F40" s="73">
        <v>520026683</v>
      </c>
      <c r="G40" s="86" t="s">
        <v>306</v>
      </c>
      <c r="H40" s="73" t="s">
        <v>329</v>
      </c>
      <c r="I40" s="73" t="s">
        <v>119</v>
      </c>
      <c r="J40" s="73"/>
      <c r="K40" s="83">
        <v>6.7599999999958724</v>
      </c>
      <c r="L40" s="86" t="s">
        <v>121</v>
      </c>
      <c r="M40" s="87">
        <v>9.1999999999999998E-3</v>
      </c>
      <c r="N40" s="87">
        <v>2.9299999999984654E-2</v>
      </c>
      <c r="O40" s="83">
        <v>777020.15256500011</v>
      </c>
      <c r="P40" s="85">
        <v>97.25</v>
      </c>
      <c r="Q40" s="73"/>
      <c r="R40" s="83">
        <v>755.6521381120001</v>
      </c>
      <c r="S40" s="84">
        <v>3.8821658454458432E-4</v>
      </c>
      <c r="T40" s="84">
        <f t="shared" si="0"/>
        <v>1.0271179679090529E-2</v>
      </c>
      <c r="U40" s="84">
        <f>R40/'סכום נכסי הקרן'!$C$42</f>
        <v>2.9029528957298066E-3</v>
      </c>
    </row>
    <row r="41" spans="2:21">
      <c r="B41" s="76" t="s">
        <v>332</v>
      </c>
      <c r="C41" s="73">
        <v>1133487</v>
      </c>
      <c r="D41" s="86" t="s">
        <v>112</v>
      </c>
      <c r="E41" s="86" t="s">
        <v>293</v>
      </c>
      <c r="F41" s="73">
        <v>511659401</v>
      </c>
      <c r="G41" s="86" t="s">
        <v>306</v>
      </c>
      <c r="H41" s="73" t="s">
        <v>333</v>
      </c>
      <c r="I41" s="73" t="s">
        <v>303</v>
      </c>
      <c r="J41" s="73"/>
      <c r="K41" s="83">
        <v>2.8699999999977184</v>
      </c>
      <c r="L41" s="86" t="s">
        <v>121</v>
      </c>
      <c r="M41" s="87">
        <v>2.3399999999999997E-2</v>
      </c>
      <c r="N41" s="87">
        <v>2.7299999999979358E-2</v>
      </c>
      <c r="O41" s="83">
        <v>418958.61532300001</v>
      </c>
      <c r="P41" s="85">
        <v>109.87</v>
      </c>
      <c r="Q41" s="73"/>
      <c r="R41" s="83">
        <v>460.30983361500012</v>
      </c>
      <c r="S41" s="84">
        <v>1.6182244213288599E-4</v>
      </c>
      <c r="T41" s="84">
        <f t="shared" si="0"/>
        <v>6.2567480069925709E-3</v>
      </c>
      <c r="U41" s="84">
        <f>R41/'סכום נכסי הקרן'!$C$42</f>
        <v>1.7683504049419028E-3</v>
      </c>
    </row>
    <row r="42" spans="2:21">
      <c r="B42" s="76" t="s">
        <v>334</v>
      </c>
      <c r="C42" s="73">
        <v>1160944</v>
      </c>
      <c r="D42" s="86" t="s">
        <v>112</v>
      </c>
      <c r="E42" s="86" t="s">
        <v>293</v>
      </c>
      <c r="F42" s="73">
        <v>511659401</v>
      </c>
      <c r="G42" s="86" t="s">
        <v>306</v>
      </c>
      <c r="H42" s="73" t="s">
        <v>333</v>
      </c>
      <c r="I42" s="73" t="s">
        <v>303</v>
      </c>
      <c r="J42" s="73"/>
      <c r="K42" s="83">
        <v>5.6999999999996511</v>
      </c>
      <c r="L42" s="86" t="s">
        <v>121</v>
      </c>
      <c r="M42" s="87">
        <v>6.5000000000000006E-3</v>
      </c>
      <c r="N42" s="87">
        <v>2.8199999999994424E-2</v>
      </c>
      <c r="O42" s="83">
        <v>1181108.2408210002</v>
      </c>
      <c r="P42" s="85">
        <v>97.17</v>
      </c>
      <c r="Q42" s="73"/>
      <c r="R42" s="83">
        <v>1147.6829192020002</v>
      </c>
      <c r="S42" s="84">
        <v>5.1599171741212779E-4</v>
      </c>
      <c r="T42" s="84">
        <f t="shared" si="0"/>
        <v>1.5599846653248928E-2</v>
      </c>
      <c r="U42" s="84">
        <f>R42/'סכום נכסי הקרן'!$C$42</f>
        <v>4.4089989105321314E-3</v>
      </c>
    </row>
    <row r="43" spans="2:21">
      <c r="B43" s="76" t="s">
        <v>335</v>
      </c>
      <c r="C43" s="73">
        <v>1195999</v>
      </c>
      <c r="D43" s="86" t="s">
        <v>112</v>
      </c>
      <c r="E43" s="86" t="s">
        <v>293</v>
      </c>
      <c r="F43" s="73">
        <v>511659401</v>
      </c>
      <c r="G43" s="86" t="s">
        <v>306</v>
      </c>
      <c r="H43" s="73" t="s">
        <v>333</v>
      </c>
      <c r="I43" s="73" t="s">
        <v>303</v>
      </c>
      <c r="J43" s="73"/>
      <c r="K43" s="83">
        <v>9.100000000055914</v>
      </c>
      <c r="L43" s="86" t="s">
        <v>121</v>
      </c>
      <c r="M43" s="87">
        <v>2.64E-2</v>
      </c>
      <c r="N43" s="87">
        <v>2.7900000000109754E-2</v>
      </c>
      <c r="O43" s="83">
        <v>48236.17040000001</v>
      </c>
      <c r="P43" s="85">
        <v>100.11</v>
      </c>
      <c r="Q43" s="73"/>
      <c r="R43" s="83">
        <v>48.289231293000007</v>
      </c>
      <c r="S43" s="84">
        <v>1.607872346666667E-4</v>
      </c>
      <c r="T43" s="84">
        <f t="shared" si="0"/>
        <v>6.5636996993721287E-4</v>
      </c>
      <c r="U43" s="84">
        <f>R43/'סכום נכסי הקרן'!$C$42</f>
        <v>1.8551044421686474E-4</v>
      </c>
    </row>
    <row r="44" spans="2:21">
      <c r="B44" s="76" t="s">
        <v>336</v>
      </c>
      <c r="C44" s="73">
        <v>1138924</v>
      </c>
      <c r="D44" s="86" t="s">
        <v>112</v>
      </c>
      <c r="E44" s="86" t="s">
        <v>293</v>
      </c>
      <c r="F44" s="73">
        <v>513623314</v>
      </c>
      <c r="G44" s="86" t="s">
        <v>306</v>
      </c>
      <c r="H44" s="73" t="s">
        <v>329</v>
      </c>
      <c r="I44" s="73" t="s">
        <v>119</v>
      </c>
      <c r="J44" s="73"/>
      <c r="K44" s="83">
        <v>2.5099999999950264</v>
      </c>
      <c r="L44" s="86" t="s">
        <v>121</v>
      </c>
      <c r="M44" s="87">
        <v>1.34E-2</v>
      </c>
      <c r="N44" s="87">
        <v>2.4799999999944047E-2</v>
      </c>
      <c r="O44" s="83">
        <v>118294.53723400002</v>
      </c>
      <c r="P44" s="85">
        <v>108.78</v>
      </c>
      <c r="Q44" s="73"/>
      <c r="R44" s="83">
        <v>128.68079516400002</v>
      </c>
      <c r="S44" s="84">
        <v>2.2186483997715213E-4</v>
      </c>
      <c r="T44" s="84">
        <f t="shared" si="0"/>
        <v>1.7490899604677482E-3</v>
      </c>
      <c r="U44" s="84">
        <f>R44/'סכום נכסי הקרן'!$C$42</f>
        <v>4.9434689337275587E-4</v>
      </c>
    </row>
    <row r="45" spans="2:21">
      <c r="B45" s="76" t="s">
        <v>337</v>
      </c>
      <c r="C45" s="73">
        <v>1151117</v>
      </c>
      <c r="D45" s="86" t="s">
        <v>112</v>
      </c>
      <c r="E45" s="86" t="s">
        <v>293</v>
      </c>
      <c r="F45" s="73">
        <v>513623314</v>
      </c>
      <c r="G45" s="86" t="s">
        <v>306</v>
      </c>
      <c r="H45" s="73" t="s">
        <v>333</v>
      </c>
      <c r="I45" s="73" t="s">
        <v>303</v>
      </c>
      <c r="J45" s="73"/>
      <c r="K45" s="83">
        <v>3.8399999999949892</v>
      </c>
      <c r="L45" s="86" t="s">
        <v>121</v>
      </c>
      <c r="M45" s="87">
        <v>1.8200000000000001E-2</v>
      </c>
      <c r="N45" s="87">
        <v>2.5199999999966204E-2</v>
      </c>
      <c r="O45" s="83">
        <v>318131.82039800007</v>
      </c>
      <c r="P45" s="85">
        <v>107.89</v>
      </c>
      <c r="Q45" s="73"/>
      <c r="R45" s="83">
        <v>343.23242315800007</v>
      </c>
      <c r="S45" s="84">
        <v>8.4072891225687118E-4</v>
      </c>
      <c r="T45" s="84">
        <f t="shared" si="0"/>
        <v>4.6653767152087765E-3</v>
      </c>
      <c r="U45" s="84">
        <f>R45/'סכום נכסי הקרן'!$C$42</f>
        <v>1.3185796829799925E-3</v>
      </c>
    </row>
    <row r="46" spans="2:21">
      <c r="B46" s="76" t="s">
        <v>338</v>
      </c>
      <c r="C46" s="73">
        <v>1161512</v>
      </c>
      <c r="D46" s="86" t="s">
        <v>112</v>
      </c>
      <c r="E46" s="86" t="s">
        <v>293</v>
      </c>
      <c r="F46" s="73">
        <v>513623314</v>
      </c>
      <c r="G46" s="86" t="s">
        <v>306</v>
      </c>
      <c r="H46" s="73" t="s">
        <v>333</v>
      </c>
      <c r="I46" s="73" t="s">
        <v>303</v>
      </c>
      <c r="J46" s="73"/>
      <c r="K46" s="83">
        <v>2.2800000000039371</v>
      </c>
      <c r="L46" s="86" t="s">
        <v>121</v>
      </c>
      <c r="M46" s="87">
        <v>2E-3</v>
      </c>
      <c r="N46" s="87">
        <v>2.4400000000034828E-2</v>
      </c>
      <c r="O46" s="83">
        <v>253998.84826300002</v>
      </c>
      <c r="P46" s="85">
        <v>104</v>
      </c>
      <c r="Q46" s="73"/>
      <c r="R46" s="83">
        <v>264.15881460700001</v>
      </c>
      <c r="S46" s="84">
        <v>7.6969347958484851E-4</v>
      </c>
      <c r="T46" s="84">
        <f t="shared" si="0"/>
        <v>3.5905709939801911E-3</v>
      </c>
      <c r="U46" s="84">
        <f>R46/'סכום נכסי הקרן'!$C$42</f>
        <v>1.0148063601221299E-3</v>
      </c>
    </row>
    <row r="47" spans="2:21">
      <c r="B47" s="76" t="s">
        <v>339</v>
      </c>
      <c r="C47" s="73">
        <v>7590128</v>
      </c>
      <c r="D47" s="86" t="s">
        <v>112</v>
      </c>
      <c r="E47" s="86" t="s">
        <v>293</v>
      </c>
      <c r="F47" s="73">
        <v>520001736</v>
      </c>
      <c r="G47" s="86" t="s">
        <v>306</v>
      </c>
      <c r="H47" s="73" t="s">
        <v>329</v>
      </c>
      <c r="I47" s="73" t="s">
        <v>119</v>
      </c>
      <c r="J47" s="73"/>
      <c r="K47" s="83">
        <v>1.6800000000011535</v>
      </c>
      <c r="L47" s="86" t="s">
        <v>121</v>
      </c>
      <c r="M47" s="87">
        <v>4.7500000000000001E-2</v>
      </c>
      <c r="N47" s="87">
        <v>2.8500000000028832E-2</v>
      </c>
      <c r="O47" s="83">
        <v>123917.99829100001</v>
      </c>
      <c r="P47" s="85">
        <v>139.94</v>
      </c>
      <c r="Q47" s="73"/>
      <c r="R47" s="83">
        <v>173.41084051000004</v>
      </c>
      <c r="S47" s="84">
        <v>9.6008765080962552E-5</v>
      </c>
      <c r="T47" s="84">
        <f t="shared" si="0"/>
        <v>2.3570817990808458E-3</v>
      </c>
      <c r="U47" s="84">
        <f>R47/'סכום נכסי הקרן'!$C$42</f>
        <v>6.6618418213862266E-4</v>
      </c>
    </row>
    <row r="48" spans="2:21">
      <c r="B48" s="76" t="s">
        <v>340</v>
      </c>
      <c r="C48" s="73">
        <v>7590219</v>
      </c>
      <c r="D48" s="86" t="s">
        <v>112</v>
      </c>
      <c r="E48" s="86" t="s">
        <v>293</v>
      </c>
      <c r="F48" s="73">
        <v>520001736</v>
      </c>
      <c r="G48" s="86" t="s">
        <v>306</v>
      </c>
      <c r="H48" s="73" t="s">
        <v>329</v>
      </c>
      <c r="I48" s="73" t="s">
        <v>119</v>
      </c>
      <c r="J48" s="73"/>
      <c r="K48" s="83">
        <v>4.5599999999962888</v>
      </c>
      <c r="L48" s="86" t="s">
        <v>121</v>
      </c>
      <c r="M48" s="87">
        <v>5.0000000000000001E-3</v>
      </c>
      <c r="N48" s="87">
        <v>2.8299999999981437E-2</v>
      </c>
      <c r="O48" s="83">
        <v>271882.48447300005</v>
      </c>
      <c r="P48" s="85">
        <v>99.1</v>
      </c>
      <c r="Q48" s="73"/>
      <c r="R48" s="83">
        <v>269.43554065000006</v>
      </c>
      <c r="S48" s="84">
        <v>1.5232647920042984E-4</v>
      </c>
      <c r="T48" s="84">
        <f t="shared" si="0"/>
        <v>3.6622947390362219E-3</v>
      </c>
      <c r="U48" s="84">
        <f>R48/'סכום נכסי הקרן'!$C$42</f>
        <v>1.0350777077090926E-3</v>
      </c>
    </row>
    <row r="49" spans="2:21">
      <c r="B49" s="76" t="s">
        <v>341</v>
      </c>
      <c r="C49" s="73">
        <v>7590284</v>
      </c>
      <c r="D49" s="86" t="s">
        <v>112</v>
      </c>
      <c r="E49" s="86" t="s">
        <v>293</v>
      </c>
      <c r="F49" s="73">
        <v>520001736</v>
      </c>
      <c r="G49" s="86" t="s">
        <v>306</v>
      </c>
      <c r="H49" s="73" t="s">
        <v>329</v>
      </c>
      <c r="I49" s="73" t="s">
        <v>119</v>
      </c>
      <c r="J49" s="73"/>
      <c r="K49" s="83">
        <v>6.3799999999997841</v>
      </c>
      <c r="L49" s="86" t="s">
        <v>121</v>
      </c>
      <c r="M49" s="87">
        <v>5.8999999999999999E-3</v>
      </c>
      <c r="N49" s="87">
        <v>3.0600000000001085E-2</v>
      </c>
      <c r="O49" s="83">
        <v>806354.0587210001</v>
      </c>
      <c r="P49" s="85">
        <v>91.73</v>
      </c>
      <c r="Q49" s="73"/>
      <c r="R49" s="83">
        <v>739.66857693200006</v>
      </c>
      <c r="S49" s="84">
        <v>7.3345254319057303E-4</v>
      </c>
      <c r="T49" s="84">
        <f t="shared" si="0"/>
        <v>1.0053923589268966E-2</v>
      </c>
      <c r="U49" s="84">
        <f>R49/'סכום נכסי הקרן'!$C$42</f>
        <v>2.8415496085936317E-3</v>
      </c>
    </row>
    <row r="50" spans="2:21">
      <c r="B50" s="76" t="s">
        <v>342</v>
      </c>
      <c r="C50" s="73">
        <v>6130207</v>
      </c>
      <c r="D50" s="86" t="s">
        <v>112</v>
      </c>
      <c r="E50" s="86" t="s">
        <v>293</v>
      </c>
      <c r="F50" s="73">
        <v>520017807</v>
      </c>
      <c r="G50" s="86" t="s">
        <v>306</v>
      </c>
      <c r="H50" s="73" t="s">
        <v>329</v>
      </c>
      <c r="I50" s="73" t="s">
        <v>119</v>
      </c>
      <c r="J50" s="73"/>
      <c r="K50" s="83">
        <v>3.3200000000040562</v>
      </c>
      <c r="L50" s="86" t="s">
        <v>121</v>
      </c>
      <c r="M50" s="87">
        <v>1.5800000000000002E-2</v>
      </c>
      <c r="N50" s="87">
        <v>2.4500000000028971E-2</v>
      </c>
      <c r="O50" s="83">
        <v>317664.30105900008</v>
      </c>
      <c r="P50" s="85">
        <v>108.66</v>
      </c>
      <c r="Q50" s="73"/>
      <c r="R50" s="83">
        <v>345.17402198000008</v>
      </c>
      <c r="S50" s="84">
        <v>6.8292592337064776E-4</v>
      </c>
      <c r="T50" s="84">
        <f t="shared" si="0"/>
        <v>4.6917678406481868E-3</v>
      </c>
      <c r="U50" s="84">
        <f>R50/'סכום נכסי הקרן'!$C$42</f>
        <v>1.3260386308720121E-3</v>
      </c>
    </row>
    <row r="51" spans="2:21">
      <c r="B51" s="76" t="s">
        <v>343</v>
      </c>
      <c r="C51" s="73">
        <v>6130280</v>
      </c>
      <c r="D51" s="86" t="s">
        <v>112</v>
      </c>
      <c r="E51" s="86" t="s">
        <v>293</v>
      </c>
      <c r="F51" s="73">
        <v>520017807</v>
      </c>
      <c r="G51" s="86" t="s">
        <v>306</v>
      </c>
      <c r="H51" s="73" t="s">
        <v>329</v>
      </c>
      <c r="I51" s="73" t="s">
        <v>119</v>
      </c>
      <c r="J51" s="73"/>
      <c r="K51" s="83">
        <v>5.7500000000039515</v>
      </c>
      <c r="L51" s="86" t="s">
        <v>121</v>
      </c>
      <c r="M51" s="87">
        <v>8.3999999999999995E-3</v>
      </c>
      <c r="N51" s="87">
        <v>2.6700000000007905E-2</v>
      </c>
      <c r="O51" s="83">
        <v>255656.88936600005</v>
      </c>
      <c r="P51" s="85">
        <v>98.94</v>
      </c>
      <c r="Q51" s="73"/>
      <c r="R51" s="83">
        <v>252.94691424000007</v>
      </c>
      <c r="S51" s="84">
        <v>5.7335027891006966E-4</v>
      </c>
      <c r="T51" s="84">
        <f t="shared" si="0"/>
        <v>3.4381735647857951E-3</v>
      </c>
      <c r="U51" s="84">
        <f>R51/'סכום נכסי הקרן'!$C$42</f>
        <v>9.7173413548932877E-4</v>
      </c>
    </row>
    <row r="52" spans="2:21">
      <c r="B52" s="76" t="s">
        <v>344</v>
      </c>
      <c r="C52" s="73">
        <v>6040380</v>
      </c>
      <c r="D52" s="86" t="s">
        <v>112</v>
      </c>
      <c r="E52" s="86" t="s">
        <v>293</v>
      </c>
      <c r="F52" s="73">
        <v>520018078</v>
      </c>
      <c r="G52" s="86" t="s">
        <v>295</v>
      </c>
      <c r="H52" s="73" t="s">
        <v>333</v>
      </c>
      <c r="I52" s="73" t="s">
        <v>303</v>
      </c>
      <c r="J52" s="73"/>
      <c r="K52" s="83">
        <v>8.0000000000348528E-2</v>
      </c>
      <c r="L52" s="86" t="s">
        <v>121</v>
      </c>
      <c r="M52" s="87">
        <v>1.6399999999999998E-2</v>
      </c>
      <c r="N52" s="87">
        <v>6.5199999999848393E-2</v>
      </c>
      <c r="O52" s="83">
        <v>4.1614600000000008</v>
      </c>
      <c r="P52" s="85">
        <v>5516000</v>
      </c>
      <c r="Q52" s="73"/>
      <c r="R52" s="83">
        <v>229.54613969900001</v>
      </c>
      <c r="S52" s="84">
        <v>3.3899152818507664E-4</v>
      </c>
      <c r="T52" s="84">
        <f t="shared" si="0"/>
        <v>3.1200992183794936E-3</v>
      </c>
      <c r="U52" s="84">
        <f>R52/'סכום נכסי הקרן'!$C$42</f>
        <v>8.8183649239412991E-4</v>
      </c>
    </row>
    <row r="53" spans="2:21">
      <c r="B53" s="76" t="s">
        <v>345</v>
      </c>
      <c r="C53" s="73">
        <v>6040398</v>
      </c>
      <c r="D53" s="86" t="s">
        <v>112</v>
      </c>
      <c r="E53" s="86" t="s">
        <v>293</v>
      </c>
      <c r="F53" s="73">
        <v>520018078</v>
      </c>
      <c r="G53" s="86" t="s">
        <v>295</v>
      </c>
      <c r="H53" s="73" t="s">
        <v>333</v>
      </c>
      <c r="I53" s="73" t="s">
        <v>303</v>
      </c>
      <c r="J53" s="73"/>
      <c r="K53" s="83">
        <v>4.7399999999919471</v>
      </c>
      <c r="L53" s="86" t="s">
        <v>121</v>
      </c>
      <c r="M53" s="87">
        <v>2.7799999999999998E-2</v>
      </c>
      <c r="N53" s="87">
        <v>3.469999999984992E-2</v>
      </c>
      <c r="O53" s="83">
        <v>1.5230700000000001</v>
      </c>
      <c r="P53" s="85">
        <v>5381286</v>
      </c>
      <c r="Q53" s="73"/>
      <c r="R53" s="83">
        <v>81.960778709000024</v>
      </c>
      <c r="S53" s="84">
        <v>3.6419655667144912E-4</v>
      </c>
      <c r="T53" s="84">
        <f t="shared" si="0"/>
        <v>1.1140494975130249E-3</v>
      </c>
      <c r="U53" s="84">
        <f>R53/'סכום נכסי הקרן'!$C$42</f>
        <v>3.1486482719949189E-4</v>
      </c>
    </row>
    <row r="54" spans="2:21">
      <c r="B54" s="76" t="s">
        <v>346</v>
      </c>
      <c r="C54" s="73">
        <v>6040430</v>
      </c>
      <c r="D54" s="86" t="s">
        <v>112</v>
      </c>
      <c r="E54" s="86" t="s">
        <v>293</v>
      </c>
      <c r="F54" s="73">
        <v>520018078</v>
      </c>
      <c r="G54" s="86" t="s">
        <v>295</v>
      </c>
      <c r="H54" s="73" t="s">
        <v>333</v>
      </c>
      <c r="I54" s="73" t="s">
        <v>303</v>
      </c>
      <c r="J54" s="73"/>
      <c r="K54" s="83">
        <v>1.6400000000003607</v>
      </c>
      <c r="L54" s="86" t="s">
        <v>121</v>
      </c>
      <c r="M54" s="87">
        <v>2.4199999999999999E-2</v>
      </c>
      <c r="N54" s="87">
        <v>3.4899999999975041E-2</v>
      </c>
      <c r="O54" s="83">
        <v>6.0757920000000016</v>
      </c>
      <c r="P54" s="85">
        <v>5473005</v>
      </c>
      <c r="Q54" s="73"/>
      <c r="R54" s="83">
        <v>332.5283587670001</v>
      </c>
      <c r="S54" s="84">
        <v>2.1079665544877362E-4</v>
      </c>
      <c r="T54" s="84">
        <f t="shared" si="0"/>
        <v>4.5198820317275522E-3</v>
      </c>
      <c r="U54" s="84">
        <f>R54/'סכום נכסי הקרן'!$C$42</f>
        <v>1.2774583876739691E-3</v>
      </c>
    </row>
    <row r="55" spans="2:21">
      <c r="B55" s="76" t="s">
        <v>347</v>
      </c>
      <c r="C55" s="73">
        <v>6040471</v>
      </c>
      <c r="D55" s="86" t="s">
        <v>112</v>
      </c>
      <c r="E55" s="86" t="s">
        <v>293</v>
      </c>
      <c r="F55" s="73">
        <v>520018078</v>
      </c>
      <c r="G55" s="86" t="s">
        <v>295</v>
      </c>
      <c r="H55" s="73" t="s">
        <v>333</v>
      </c>
      <c r="I55" s="73" t="s">
        <v>303</v>
      </c>
      <c r="J55" s="73"/>
      <c r="K55" s="83">
        <v>1.2399999999998574</v>
      </c>
      <c r="L55" s="86" t="s">
        <v>121</v>
      </c>
      <c r="M55" s="87">
        <v>1.95E-2</v>
      </c>
      <c r="N55" s="87">
        <v>3.1699999999979675E-2</v>
      </c>
      <c r="O55" s="83">
        <v>5.1553529999999999</v>
      </c>
      <c r="P55" s="85">
        <v>5440000</v>
      </c>
      <c r="Q55" s="73"/>
      <c r="R55" s="83">
        <v>280.45122062100006</v>
      </c>
      <c r="S55" s="84">
        <v>2.077179983077481E-4</v>
      </c>
      <c r="T55" s="84">
        <f t="shared" si="0"/>
        <v>3.8120250482128631E-3</v>
      </c>
      <c r="U55" s="84">
        <f>R55/'סכום נכסי הקרן'!$C$42</f>
        <v>1.0773961217747821E-3</v>
      </c>
    </row>
    <row r="56" spans="2:21">
      <c r="B56" s="76" t="s">
        <v>348</v>
      </c>
      <c r="C56" s="73">
        <v>6040620</v>
      </c>
      <c r="D56" s="86" t="s">
        <v>112</v>
      </c>
      <c r="E56" s="86" t="s">
        <v>293</v>
      </c>
      <c r="F56" s="73">
        <v>520018078</v>
      </c>
      <c r="G56" s="86" t="s">
        <v>295</v>
      </c>
      <c r="H56" s="73" t="s">
        <v>329</v>
      </c>
      <c r="I56" s="73" t="s">
        <v>119</v>
      </c>
      <c r="J56" s="73"/>
      <c r="K56" s="83">
        <v>4.5899999999993817</v>
      </c>
      <c r="L56" s="86" t="s">
        <v>121</v>
      </c>
      <c r="M56" s="87">
        <v>1.4999999999999999E-2</v>
      </c>
      <c r="N56" s="87">
        <v>3.3799999999987666E-2</v>
      </c>
      <c r="O56" s="83">
        <v>4.946981000000001</v>
      </c>
      <c r="P56" s="85">
        <v>4917657</v>
      </c>
      <c r="Q56" s="73"/>
      <c r="R56" s="83">
        <v>243.27552788500006</v>
      </c>
      <c r="S56" s="84">
        <v>1.7618708597478457E-4</v>
      </c>
      <c r="T56" s="84">
        <f t="shared" si="0"/>
        <v>3.3067155274323877E-3</v>
      </c>
      <c r="U56" s="84">
        <f>R56/'סכום נכסי הקרן'!$C$42</f>
        <v>9.3458003030130407E-4</v>
      </c>
    </row>
    <row r="57" spans="2:21">
      <c r="B57" s="76" t="s">
        <v>349</v>
      </c>
      <c r="C57" s="73">
        <v>2260446</v>
      </c>
      <c r="D57" s="86" t="s">
        <v>112</v>
      </c>
      <c r="E57" s="86" t="s">
        <v>293</v>
      </c>
      <c r="F57" s="73">
        <v>520024126</v>
      </c>
      <c r="G57" s="86" t="s">
        <v>306</v>
      </c>
      <c r="H57" s="73" t="s">
        <v>329</v>
      </c>
      <c r="I57" s="73" t="s">
        <v>119</v>
      </c>
      <c r="J57" s="73"/>
      <c r="K57" s="83">
        <v>2.8599999999585055</v>
      </c>
      <c r="L57" s="86" t="s">
        <v>121</v>
      </c>
      <c r="M57" s="87">
        <v>3.7000000000000005E-2</v>
      </c>
      <c r="N57" s="87">
        <v>2.6499999999561114E-2</v>
      </c>
      <c r="O57" s="83">
        <v>22002.827850999998</v>
      </c>
      <c r="P57" s="85">
        <v>113.91</v>
      </c>
      <c r="Q57" s="73"/>
      <c r="R57" s="83">
        <v>25.063421214000005</v>
      </c>
      <c r="S57" s="84">
        <v>5.8528908261252848E-5</v>
      </c>
      <c r="T57" s="84">
        <f t="shared" si="0"/>
        <v>3.4067382288484679E-4</v>
      </c>
      <c r="U57" s="84">
        <f>R57/'סכום נכסי הקרן'!$C$42</f>
        <v>9.6284953777624671E-5</v>
      </c>
    </row>
    <row r="58" spans="2:21">
      <c r="B58" s="76" t="s">
        <v>350</v>
      </c>
      <c r="C58" s="73">
        <v>2260495</v>
      </c>
      <c r="D58" s="86" t="s">
        <v>112</v>
      </c>
      <c r="E58" s="86" t="s">
        <v>293</v>
      </c>
      <c r="F58" s="73">
        <v>520024126</v>
      </c>
      <c r="G58" s="86" t="s">
        <v>306</v>
      </c>
      <c r="H58" s="73" t="s">
        <v>329</v>
      </c>
      <c r="I58" s="73" t="s">
        <v>119</v>
      </c>
      <c r="J58" s="73"/>
      <c r="K58" s="83">
        <v>4.3400000000010506</v>
      </c>
      <c r="L58" s="86" t="s">
        <v>121</v>
      </c>
      <c r="M58" s="87">
        <v>2.81E-2</v>
      </c>
      <c r="N58" s="87">
        <v>2.7400000000010506E-2</v>
      </c>
      <c r="O58" s="83">
        <v>84867.869693000015</v>
      </c>
      <c r="P58" s="85">
        <v>112.17</v>
      </c>
      <c r="Q58" s="73"/>
      <c r="R58" s="83">
        <v>95.196289785000019</v>
      </c>
      <c r="S58" s="84">
        <v>6.357225703057748E-5</v>
      </c>
      <c r="T58" s="84">
        <f t="shared" si="0"/>
        <v>1.2939527963323021E-3</v>
      </c>
      <c r="U58" s="84">
        <f>R58/'סכום נכסי הקרן'!$C$42</f>
        <v>3.6571106089180409E-4</v>
      </c>
    </row>
    <row r="59" spans="2:21">
      <c r="B59" s="76" t="s">
        <v>351</v>
      </c>
      <c r="C59" s="73">
        <v>2260545</v>
      </c>
      <c r="D59" s="86" t="s">
        <v>112</v>
      </c>
      <c r="E59" s="86" t="s">
        <v>293</v>
      </c>
      <c r="F59" s="73">
        <v>520024126</v>
      </c>
      <c r="G59" s="86" t="s">
        <v>306</v>
      </c>
      <c r="H59" s="73" t="s">
        <v>333</v>
      </c>
      <c r="I59" s="73" t="s">
        <v>303</v>
      </c>
      <c r="J59" s="73"/>
      <c r="K59" s="83">
        <v>2.7700000000172067</v>
      </c>
      <c r="L59" s="86" t="s">
        <v>121</v>
      </c>
      <c r="M59" s="87">
        <v>2.4E-2</v>
      </c>
      <c r="N59" s="87">
        <v>2.530000000037131E-2</v>
      </c>
      <c r="O59" s="83">
        <v>19818.710566000005</v>
      </c>
      <c r="P59" s="85">
        <v>111.43</v>
      </c>
      <c r="Q59" s="73"/>
      <c r="R59" s="83">
        <v>22.083988506000004</v>
      </c>
      <c r="S59" s="84">
        <v>3.2145843597045502E-5</v>
      </c>
      <c r="T59" s="84">
        <f t="shared" si="0"/>
        <v>3.0017597057665747E-4</v>
      </c>
      <c r="U59" s="84">
        <f>R59/'סכום נכסי הקרן'!$C$42</f>
        <v>8.4839008783767244E-5</v>
      </c>
    </row>
    <row r="60" spans="2:21">
      <c r="B60" s="76" t="s">
        <v>352</v>
      </c>
      <c r="C60" s="73">
        <v>2260552</v>
      </c>
      <c r="D60" s="86" t="s">
        <v>112</v>
      </c>
      <c r="E60" s="86" t="s">
        <v>293</v>
      </c>
      <c r="F60" s="73">
        <v>520024126</v>
      </c>
      <c r="G60" s="86" t="s">
        <v>306</v>
      </c>
      <c r="H60" s="73" t="s">
        <v>329</v>
      </c>
      <c r="I60" s="73" t="s">
        <v>119</v>
      </c>
      <c r="J60" s="73"/>
      <c r="K60" s="83">
        <v>4.130000000000468</v>
      </c>
      <c r="L60" s="86" t="s">
        <v>121</v>
      </c>
      <c r="M60" s="87">
        <v>2.6000000000000002E-2</v>
      </c>
      <c r="N60" s="87">
        <v>2.6099999999985961E-2</v>
      </c>
      <c r="O60" s="83">
        <v>288807.77043500007</v>
      </c>
      <c r="P60" s="85">
        <v>111.02</v>
      </c>
      <c r="Q60" s="73"/>
      <c r="R60" s="83">
        <v>320.63438624500009</v>
      </c>
      <c r="S60" s="84">
        <v>5.8910545363775088E-4</v>
      </c>
      <c r="T60" s="84">
        <f t="shared" si="0"/>
        <v>4.3582135566315149E-3</v>
      </c>
      <c r="U60" s="84">
        <f>R60/'סכום נכסי הקרן'!$C$42</f>
        <v>1.2317658788686104E-3</v>
      </c>
    </row>
    <row r="61" spans="2:21">
      <c r="B61" s="76" t="s">
        <v>353</v>
      </c>
      <c r="C61" s="73">
        <v>2260636</v>
      </c>
      <c r="D61" s="86" t="s">
        <v>112</v>
      </c>
      <c r="E61" s="86" t="s">
        <v>293</v>
      </c>
      <c r="F61" s="73">
        <v>520024126</v>
      </c>
      <c r="G61" s="86" t="s">
        <v>306</v>
      </c>
      <c r="H61" s="73" t="s">
        <v>329</v>
      </c>
      <c r="I61" s="73" t="s">
        <v>119</v>
      </c>
      <c r="J61" s="73"/>
      <c r="K61" s="83">
        <v>6.669999999997434</v>
      </c>
      <c r="L61" s="86" t="s">
        <v>121</v>
      </c>
      <c r="M61" s="87">
        <v>3.4999999999999996E-3</v>
      </c>
      <c r="N61" s="87">
        <v>2.9899999999988776E-2</v>
      </c>
      <c r="O61" s="83">
        <v>1378030.2409600001</v>
      </c>
      <c r="P61" s="85">
        <v>90.55</v>
      </c>
      <c r="Q61" s="73"/>
      <c r="R61" s="83">
        <v>1247.8064177600004</v>
      </c>
      <c r="S61" s="84">
        <v>4.4951345345321841E-4</v>
      </c>
      <c r="T61" s="84">
        <f t="shared" si="0"/>
        <v>1.6960772391324399E-2</v>
      </c>
      <c r="U61" s="84">
        <f>R61/'סכום נכסי הקרן'!$C$42</f>
        <v>4.7936385951305839E-3</v>
      </c>
    </row>
    <row r="62" spans="2:21">
      <c r="B62" s="76" t="s">
        <v>354</v>
      </c>
      <c r="C62" s="73">
        <v>3230125</v>
      </c>
      <c r="D62" s="86" t="s">
        <v>112</v>
      </c>
      <c r="E62" s="86" t="s">
        <v>293</v>
      </c>
      <c r="F62" s="73">
        <v>520037789</v>
      </c>
      <c r="G62" s="86" t="s">
        <v>306</v>
      </c>
      <c r="H62" s="73" t="s">
        <v>333</v>
      </c>
      <c r="I62" s="73" t="s">
        <v>303</v>
      </c>
      <c r="J62" s="73"/>
      <c r="K62" s="83">
        <v>0.28000000000567621</v>
      </c>
      <c r="L62" s="86" t="s">
        <v>121</v>
      </c>
      <c r="M62" s="87">
        <v>4.9000000000000002E-2</v>
      </c>
      <c r="N62" s="87">
        <v>3.1199999999801324E-2</v>
      </c>
      <c r="O62" s="83">
        <v>60938.457470000016</v>
      </c>
      <c r="P62" s="85">
        <v>115.64</v>
      </c>
      <c r="Q62" s="73"/>
      <c r="R62" s="83">
        <v>70.469231895000021</v>
      </c>
      <c r="S62" s="84">
        <v>4.5817474448160461E-4</v>
      </c>
      <c r="T62" s="84">
        <f t="shared" si="0"/>
        <v>9.5785098213241999E-4</v>
      </c>
      <c r="U62" s="84">
        <f>R62/'סכום נכסי הקרן'!$C$42</f>
        <v>2.7071829810547708E-4</v>
      </c>
    </row>
    <row r="63" spans="2:21">
      <c r="B63" s="76" t="s">
        <v>355</v>
      </c>
      <c r="C63" s="73">
        <v>3230265</v>
      </c>
      <c r="D63" s="86" t="s">
        <v>112</v>
      </c>
      <c r="E63" s="86" t="s">
        <v>293</v>
      </c>
      <c r="F63" s="73">
        <v>520037789</v>
      </c>
      <c r="G63" s="86" t="s">
        <v>306</v>
      </c>
      <c r="H63" s="73" t="s">
        <v>333</v>
      </c>
      <c r="I63" s="73" t="s">
        <v>303</v>
      </c>
      <c r="J63" s="73"/>
      <c r="K63" s="83">
        <v>3.4400000000016049</v>
      </c>
      <c r="L63" s="86" t="s">
        <v>121</v>
      </c>
      <c r="M63" s="87">
        <v>2.35E-2</v>
      </c>
      <c r="N63" s="87">
        <v>2.4700000000008028E-2</v>
      </c>
      <c r="O63" s="83">
        <v>533775.41588100011</v>
      </c>
      <c r="P63" s="85">
        <v>112.01</v>
      </c>
      <c r="Q63" s="73"/>
      <c r="R63" s="83">
        <v>597.88184641600014</v>
      </c>
      <c r="S63" s="84">
        <v>7.269932530706714E-4</v>
      </c>
      <c r="T63" s="84">
        <f t="shared" si="0"/>
        <v>8.1266915842365482E-3</v>
      </c>
      <c r="U63" s="84">
        <f>R63/'סכום נכסי הקרן'!$C$42</f>
        <v>2.2968542664275017E-3</v>
      </c>
    </row>
    <row r="64" spans="2:21">
      <c r="B64" s="76" t="s">
        <v>356</v>
      </c>
      <c r="C64" s="73">
        <v>3230190</v>
      </c>
      <c r="D64" s="86" t="s">
        <v>112</v>
      </c>
      <c r="E64" s="86" t="s">
        <v>293</v>
      </c>
      <c r="F64" s="73">
        <v>520037789</v>
      </c>
      <c r="G64" s="86" t="s">
        <v>306</v>
      </c>
      <c r="H64" s="73" t="s">
        <v>333</v>
      </c>
      <c r="I64" s="73" t="s">
        <v>303</v>
      </c>
      <c r="J64" s="73"/>
      <c r="K64" s="83">
        <v>1.9700000000017048</v>
      </c>
      <c r="L64" s="86" t="s">
        <v>121</v>
      </c>
      <c r="M64" s="87">
        <v>1.7600000000000001E-2</v>
      </c>
      <c r="N64" s="87">
        <v>2.480000000001506E-2</v>
      </c>
      <c r="O64" s="83">
        <v>399869.61151400005</v>
      </c>
      <c r="P64" s="85">
        <v>110.64</v>
      </c>
      <c r="Q64" s="83">
        <v>9.3395647960000012</v>
      </c>
      <c r="R64" s="83">
        <v>451.75530295900001</v>
      </c>
      <c r="S64" s="84">
        <v>3.029594420965949E-4</v>
      </c>
      <c r="T64" s="84">
        <f t="shared" si="0"/>
        <v>6.1404707981996508E-3</v>
      </c>
      <c r="U64" s="84">
        <f>R64/'סכום נכסי הקרן'!$C$42</f>
        <v>1.7354868711980677E-3</v>
      </c>
    </row>
    <row r="65" spans="2:21">
      <c r="B65" s="76" t="s">
        <v>357</v>
      </c>
      <c r="C65" s="73">
        <v>3230232</v>
      </c>
      <c r="D65" s="86" t="s">
        <v>112</v>
      </c>
      <c r="E65" s="86" t="s">
        <v>293</v>
      </c>
      <c r="F65" s="73">
        <v>520037789</v>
      </c>
      <c r="G65" s="86" t="s">
        <v>306</v>
      </c>
      <c r="H65" s="73" t="s">
        <v>333</v>
      </c>
      <c r="I65" s="73" t="s">
        <v>303</v>
      </c>
      <c r="J65" s="73"/>
      <c r="K65" s="83">
        <v>2.6599999999998074</v>
      </c>
      <c r="L65" s="86" t="s">
        <v>121</v>
      </c>
      <c r="M65" s="87">
        <v>2.1499999999999998E-2</v>
      </c>
      <c r="N65" s="87">
        <v>2.4899999999997112E-2</v>
      </c>
      <c r="O65" s="83">
        <v>556260.82389100012</v>
      </c>
      <c r="P65" s="85">
        <v>111.92</v>
      </c>
      <c r="Q65" s="73"/>
      <c r="R65" s="83">
        <v>622.56715588200007</v>
      </c>
      <c r="S65" s="84">
        <v>4.5546862283875675E-4</v>
      </c>
      <c r="T65" s="84">
        <f t="shared" si="0"/>
        <v>8.4622259341991229E-3</v>
      </c>
      <c r="U65" s="84">
        <f>R65/'סכום נכסי הקרן'!$C$42</f>
        <v>2.3916866462780429E-3</v>
      </c>
    </row>
    <row r="66" spans="2:21">
      <c r="B66" s="76" t="s">
        <v>358</v>
      </c>
      <c r="C66" s="73">
        <v>3230273</v>
      </c>
      <c r="D66" s="86" t="s">
        <v>112</v>
      </c>
      <c r="E66" s="86" t="s">
        <v>293</v>
      </c>
      <c r="F66" s="73">
        <v>520037789</v>
      </c>
      <c r="G66" s="86" t="s">
        <v>306</v>
      </c>
      <c r="H66" s="73" t="s">
        <v>333</v>
      </c>
      <c r="I66" s="73" t="s">
        <v>303</v>
      </c>
      <c r="J66" s="73"/>
      <c r="K66" s="83">
        <v>4.4900000000018316</v>
      </c>
      <c r="L66" s="86" t="s">
        <v>121</v>
      </c>
      <c r="M66" s="87">
        <v>2.2499999999999999E-2</v>
      </c>
      <c r="N66" s="87">
        <v>2.7200000000012284E-2</v>
      </c>
      <c r="O66" s="83">
        <v>743751.77542900015</v>
      </c>
      <c r="P66" s="85">
        <v>109.63</v>
      </c>
      <c r="Q66" s="83">
        <v>64.012223960000014</v>
      </c>
      <c r="R66" s="83">
        <v>879.38729531100012</v>
      </c>
      <c r="S66" s="84">
        <v>7.973800806996852E-4</v>
      </c>
      <c r="T66" s="84">
        <f t="shared" si="0"/>
        <v>1.1953046199559596E-2</v>
      </c>
      <c r="U66" s="84">
        <f>R66/'סכום נכסי הקרן'!$C$42</f>
        <v>3.3783003668451214E-3</v>
      </c>
    </row>
    <row r="67" spans="2:21">
      <c r="B67" s="76" t="s">
        <v>359</v>
      </c>
      <c r="C67" s="73">
        <v>3230372</v>
      </c>
      <c r="D67" s="86" t="s">
        <v>112</v>
      </c>
      <c r="E67" s="86" t="s">
        <v>293</v>
      </c>
      <c r="F67" s="73">
        <v>520037789</v>
      </c>
      <c r="G67" s="86" t="s">
        <v>306</v>
      </c>
      <c r="H67" s="73" t="s">
        <v>333</v>
      </c>
      <c r="I67" s="73" t="s">
        <v>303</v>
      </c>
      <c r="J67" s="73"/>
      <c r="K67" s="83">
        <v>4.6800000000013089</v>
      </c>
      <c r="L67" s="86" t="s">
        <v>121</v>
      </c>
      <c r="M67" s="87">
        <v>6.5000000000000006E-3</v>
      </c>
      <c r="N67" s="87">
        <v>2.4799999999998549E-2</v>
      </c>
      <c r="O67" s="83">
        <v>267351.03342100006</v>
      </c>
      <c r="P67" s="85">
        <v>101.31</v>
      </c>
      <c r="Q67" s="83">
        <v>4.1372024940000012</v>
      </c>
      <c r="R67" s="83">
        <v>274.99053444800001</v>
      </c>
      <c r="S67" s="84">
        <v>5.3657763270670018E-4</v>
      </c>
      <c r="T67" s="84">
        <f t="shared" si="0"/>
        <v>3.7378008304476042E-3</v>
      </c>
      <c r="U67" s="84">
        <f>R67/'סכום נכסי הקרן'!$C$42</f>
        <v>1.0564180633017542E-3</v>
      </c>
    </row>
    <row r="68" spans="2:21">
      <c r="B68" s="76" t="s">
        <v>360</v>
      </c>
      <c r="C68" s="73">
        <v>3230398</v>
      </c>
      <c r="D68" s="86" t="s">
        <v>112</v>
      </c>
      <c r="E68" s="86" t="s">
        <v>293</v>
      </c>
      <c r="F68" s="73">
        <v>520037789</v>
      </c>
      <c r="G68" s="86" t="s">
        <v>306</v>
      </c>
      <c r="H68" s="73" t="s">
        <v>333</v>
      </c>
      <c r="I68" s="73" t="s">
        <v>303</v>
      </c>
      <c r="J68" s="73"/>
      <c r="K68" s="83">
        <v>5.4200000003292352</v>
      </c>
      <c r="L68" s="86" t="s">
        <v>121</v>
      </c>
      <c r="M68" s="87">
        <v>1.43E-2</v>
      </c>
      <c r="N68" s="87">
        <v>2.8100000002536003E-2</v>
      </c>
      <c r="O68" s="83">
        <v>4297.4335569999994</v>
      </c>
      <c r="P68" s="85">
        <v>102.63</v>
      </c>
      <c r="Q68" s="83">
        <v>8.4799493000000017E-2</v>
      </c>
      <c r="R68" s="83">
        <v>4.4952555060000012</v>
      </c>
      <c r="S68" s="84">
        <v>1.079526476933784E-5</v>
      </c>
      <c r="T68" s="84">
        <f t="shared" si="0"/>
        <v>6.110162954200976E-5</v>
      </c>
      <c r="U68" s="84">
        <f>R68/'סכום נכסי הקרן'!$C$42</f>
        <v>1.7269209375616044E-5</v>
      </c>
    </row>
    <row r="69" spans="2:21">
      <c r="B69" s="76" t="s">
        <v>361</v>
      </c>
      <c r="C69" s="73">
        <v>3230422</v>
      </c>
      <c r="D69" s="86" t="s">
        <v>112</v>
      </c>
      <c r="E69" s="86" t="s">
        <v>293</v>
      </c>
      <c r="F69" s="73">
        <v>520037789</v>
      </c>
      <c r="G69" s="86" t="s">
        <v>306</v>
      </c>
      <c r="H69" s="73" t="s">
        <v>333</v>
      </c>
      <c r="I69" s="73" t="s">
        <v>303</v>
      </c>
      <c r="J69" s="73"/>
      <c r="K69" s="83">
        <v>6.2599999999946601</v>
      </c>
      <c r="L69" s="86" t="s">
        <v>121</v>
      </c>
      <c r="M69" s="87">
        <v>2.5000000000000001E-3</v>
      </c>
      <c r="N69" s="87">
        <v>2.7199999999976639E-2</v>
      </c>
      <c r="O69" s="83">
        <v>627587.05386800016</v>
      </c>
      <c r="P69" s="85">
        <v>92.99</v>
      </c>
      <c r="Q69" s="83">
        <v>15.657609396000003</v>
      </c>
      <c r="R69" s="83">
        <v>599.25081082000008</v>
      </c>
      <c r="S69" s="84">
        <v>4.9415993425106896E-4</v>
      </c>
      <c r="T69" s="84">
        <f t="shared" si="0"/>
        <v>8.1452991930271394E-3</v>
      </c>
      <c r="U69" s="84">
        <f>R69/'סכום נכסי הקרן'!$C$42</f>
        <v>2.3021133518985912E-3</v>
      </c>
    </row>
    <row r="70" spans="2:21">
      <c r="B70" s="76" t="s">
        <v>362</v>
      </c>
      <c r="C70" s="73">
        <v>1194638</v>
      </c>
      <c r="D70" s="86" t="s">
        <v>112</v>
      </c>
      <c r="E70" s="86" t="s">
        <v>293</v>
      </c>
      <c r="F70" s="73">
        <v>520037789</v>
      </c>
      <c r="G70" s="86" t="s">
        <v>306</v>
      </c>
      <c r="H70" s="73" t="s">
        <v>333</v>
      </c>
      <c r="I70" s="73" t="s">
        <v>303</v>
      </c>
      <c r="J70" s="73"/>
      <c r="K70" s="83">
        <v>7.0100000000053555</v>
      </c>
      <c r="L70" s="86" t="s">
        <v>121</v>
      </c>
      <c r="M70" s="87">
        <v>3.61E-2</v>
      </c>
      <c r="N70" s="87">
        <v>3.1500000000015065E-2</v>
      </c>
      <c r="O70" s="83">
        <v>408109.00238000008</v>
      </c>
      <c r="P70" s="85">
        <v>104.74</v>
      </c>
      <c r="Q70" s="83">
        <v>3.9276821100000006</v>
      </c>
      <c r="R70" s="83">
        <v>431.38104966900011</v>
      </c>
      <c r="S70" s="84">
        <v>8.8828839543524313E-4</v>
      </c>
      <c r="T70" s="84">
        <f t="shared" si="0"/>
        <v>5.8635343537508256E-3</v>
      </c>
      <c r="U70" s="84">
        <f>R70/'סכום נכסי הקרן'!$C$42</f>
        <v>1.6572160709138084E-3</v>
      </c>
    </row>
    <row r="71" spans="2:21">
      <c r="B71" s="76" t="s">
        <v>363</v>
      </c>
      <c r="C71" s="73">
        <v>1940626</v>
      </c>
      <c r="D71" s="86" t="s">
        <v>112</v>
      </c>
      <c r="E71" s="86" t="s">
        <v>293</v>
      </c>
      <c r="F71" s="73">
        <v>520032640</v>
      </c>
      <c r="G71" s="86" t="s">
        <v>295</v>
      </c>
      <c r="H71" s="73" t="s">
        <v>329</v>
      </c>
      <c r="I71" s="73" t="s">
        <v>119</v>
      </c>
      <c r="J71" s="73"/>
      <c r="K71" s="83">
        <v>0.5</v>
      </c>
      <c r="L71" s="86" t="s">
        <v>121</v>
      </c>
      <c r="M71" s="87">
        <v>1.5900000000000001E-2</v>
      </c>
      <c r="N71" s="87">
        <v>3.1999999999976776E-2</v>
      </c>
      <c r="O71" s="83">
        <v>4.6786440000000011</v>
      </c>
      <c r="P71" s="85">
        <v>5522400</v>
      </c>
      <c r="Q71" s="73"/>
      <c r="R71" s="83">
        <v>258.37344713800002</v>
      </c>
      <c r="S71" s="84">
        <v>3.1253466933867742E-4</v>
      </c>
      <c r="T71" s="84">
        <f t="shared" si="0"/>
        <v>3.5119335551553215E-3</v>
      </c>
      <c r="U71" s="84">
        <f>R71/'סכום נכסי הקרן'!$C$42</f>
        <v>9.9258098894941527E-4</v>
      </c>
    </row>
    <row r="72" spans="2:21">
      <c r="B72" s="76" t="s">
        <v>364</v>
      </c>
      <c r="C72" s="73">
        <v>1940725</v>
      </c>
      <c r="D72" s="86" t="s">
        <v>112</v>
      </c>
      <c r="E72" s="86" t="s">
        <v>293</v>
      </c>
      <c r="F72" s="73">
        <v>520032640</v>
      </c>
      <c r="G72" s="86" t="s">
        <v>295</v>
      </c>
      <c r="H72" s="73" t="s">
        <v>329</v>
      </c>
      <c r="I72" s="73" t="s">
        <v>119</v>
      </c>
      <c r="J72" s="73"/>
      <c r="K72" s="83">
        <v>2.8099999999991034</v>
      </c>
      <c r="L72" s="86" t="s">
        <v>121</v>
      </c>
      <c r="M72" s="87">
        <v>2.5899999999999999E-2</v>
      </c>
      <c r="N72" s="87">
        <v>3.1499999999986671E-2</v>
      </c>
      <c r="O72" s="83">
        <v>7.5778750000000006</v>
      </c>
      <c r="P72" s="85">
        <v>5445000</v>
      </c>
      <c r="Q72" s="73"/>
      <c r="R72" s="83">
        <v>412.61525467700005</v>
      </c>
      <c r="S72" s="84">
        <v>3.5874994082279982E-4</v>
      </c>
      <c r="T72" s="84">
        <f t="shared" si="0"/>
        <v>5.6084608318715803E-3</v>
      </c>
      <c r="U72" s="84">
        <f>R72/'סכום נכסי הקרן'!$C$42</f>
        <v>1.5851244084078206E-3</v>
      </c>
    </row>
    <row r="73" spans="2:21">
      <c r="B73" s="76" t="s">
        <v>365</v>
      </c>
      <c r="C73" s="73">
        <v>1940691</v>
      </c>
      <c r="D73" s="86" t="s">
        <v>112</v>
      </c>
      <c r="E73" s="86" t="s">
        <v>293</v>
      </c>
      <c r="F73" s="73">
        <v>520032640</v>
      </c>
      <c r="G73" s="86" t="s">
        <v>295</v>
      </c>
      <c r="H73" s="73" t="s">
        <v>329</v>
      </c>
      <c r="I73" s="73" t="s">
        <v>119</v>
      </c>
      <c r="J73" s="73"/>
      <c r="K73" s="83">
        <v>1.7399999999957321</v>
      </c>
      <c r="L73" s="86" t="s">
        <v>121</v>
      </c>
      <c r="M73" s="87">
        <v>2.0199999999999999E-2</v>
      </c>
      <c r="N73" s="87">
        <v>3.2399999999933614E-2</v>
      </c>
      <c r="O73" s="83">
        <v>3.8796320000000004</v>
      </c>
      <c r="P73" s="85">
        <v>5436000</v>
      </c>
      <c r="Q73" s="73"/>
      <c r="R73" s="83">
        <v>210.89679143500004</v>
      </c>
      <c r="S73" s="84">
        <v>1.8434934663815635E-4</v>
      </c>
      <c r="T73" s="84">
        <f t="shared" si="0"/>
        <v>2.8666084952591047E-3</v>
      </c>
      <c r="U73" s="84">
        <f>R73/'סכום נכסי הקרן'!$C$42</f>
        <v>8.1019217774729155E-4</v>
      </c>
    </row>
    <row r="74" spans="2:21">
      <c r="B74" s="76" t="s">
        <v>366</v>
      </c>
      <c r="C74" s="73">
        <v>6620462</v>
      </c>
      <c r="D74" s="86" t="s">
        <v>112</v>
      </c>
      <c r="E74" s="86" t="s">
        <v>293</v>
      </c>
      <c r="F74" s="73">
        <v>520000118</v>
      </c>
      <c r="G74" s="86" t="s">
        <v>295</v>
      </c>
      <c r="H74" s="73" t="s">
        <v>329</v>
      </c>
      <c r="I74" s="73" t="s">
        <v>119</v>
      </c>
      <c r="J74" s="73"/>
      <c r="K74" s="83">
        <v>2.9600000000011319</v>
      </c>
      <c r="L74" s="86" t="s">
        <v>121</v>
      </c>
      <c r="M74" s="87">
        <v>2.9700000000000001E-2</v>
      </c>
      <c r="N74" s="87">
        <v>2.8400000000045278E-2</v>
      </c>
      <c r="O74" s="83">
        <v>3.1076030000000001</v>
      </c>
      <c r="P74" s="85">
        <v>5686000</v>
      </c>
      <c r="Q74" s="73"/>
      <c r="R74" s="83">
        <v>176.69832015500003</v>
      </c>
      <c r="S74" s="84">
        <v>2.2197164285714288E-4</v>
      </c>
      <c r="T74" s="84">
        <f t="shared" si="0"/>
        <v>2.4017667704084107E-3</v>
      </c>
      <c r="U74" s="84">
        <f>R74/'סכום נכסי הקרן'!$C$42</f>
        <v>6.7881353640598398E-4</v>
      </c>
    </row>
    <row r="75" spans="2:21">
      <c r="B75" s="76" t="s">
        <v>367</v>
      </c>
      <c r="C75" s="73">
        <v>6620553</v>
      </c>
      <c r="D75" s="86" t="s">
        <v>112</v>
      </c>
      <c r="E75" s="86" t="s">
        <v>293</v>
      </c>
      <c r="F75" s="73">
        <v>520000118</v>
      </c>
      <c r="G75" s="86" t="s">
        <v>295</v>
      </c>
      <c r="H75" s="73" t="s">
        <v>329</v>
      </c>
      <c r="I75" s="73" t="s">
        <v>119</v>
      </c>
      <c r="J75" s="73"/>
      <c r="K75" s="83">
        <v>4.6200000000243113</v>
      </c>
      <c r="L75" s="86" t="s">
        <v>121</v>
      </c>
      <c r="M75" s="87">
        <v>8.3999999999999995E-3</v>
      </c>
      <c r="N75" s="87">
        <v>3.380000000018718E-2</v>
      </c>
      <c r="O75" s="83">
        <v>1.9383170000000005</v>
      </c>
      <c r="P75" s="85">
        <v>4796011</v>
      </c>
      <c r="Q75" s="73"/>
      <c r="R75" s="83">
        <v>92.961893927000006</v>
      </c>
      <c r="S75" s="84">
        <v>2.4372148874638507E-4</v>
      </c>
      <c r="T75" s="84">
        <f t="shared" si="0"/>
        <v>1.2635818357087086E-3</v>
      </c>
      <c r="U75" s="84">
        <f>R75/'סכום נכסי הקרן'!$C$42</f>
        <v>3.5712728854598105E-4</v>
      </c>
    </row>
    <row r="76" spans="2:21">
      <c r="B76" s="76" t="s">
        <v>368</v>
      </c>
      <c r="C76" s="73">
        <v>1191329</v>
      </c>
      <c r="D76" s="86" t="s">
        <v>112</v>
      </c>
      <c r="E76" s="86" t="s">
        <v>293</v>
      </c>
      <c r="F76" s="73">
        <v>520000118</v>
      </c>
      <c r="G76" s="86" t="s">
        <v>295</v>
      </c>
      <c r="H76" s="73" t="s">
        <v>329</v>
      </c>
      <c r="I76" s="73" t="s">
        <v>119</v>
      </c>
      <c r="J76" s="73"/>
      <c r="K76" s="83">
        <v>4.990000000004712</v>
      </c>
      <c r="L76" s="86" t="s">
        <v>121</v>
      </c>
      <c r="M76" s="87">
        <v>3.0899999999999997E-2</v>
      </c>
      <c r="N76" s="87">
        <v>3.3400000000038704E-2</v>
      </c>
      <c r="O76" s="83">
        <v>4.6111850000000008</v>
      </c>
      <c r="P76" s="85">
        <v>5154899</v>
      </c>
      <c r="Q76" s="73"/>
      <c r="R76" s="83">
        <v>237.70194231200003</v>
      </c>
      <c r="S76" s="84">
        <v>2.4269394736842109E-4</v>
      </c>
      <c r="T76" s="84">
        <f t="shared" ref="T76:T139" si="1">IFERROR(R76/$R$11,0)</f>
        <v>3.2309567278607982E-3</v>
      </c>
      <c r="U76" s="84">
        <f>R76/'סכום נכסי הקרן'!$C$42</f>
        <v>9.1316825157046662E-4</v>
      </c>
    </row>
    <row r="77" spans="2:21">
      <c r="B77" s="76" t="s">
        <v>369</v>
      </c>
      <c r="C77" s="73">
        <v>1157569</v>
      </c>
      <c r="D77" s="86" t="s">
        <v>112</v>
      </c>
      <c r="E77" s="86" t="s">
        <v>293</v>
      </c>
      <c r="F77" s="73">
        <v>513765859</v>
      </c>
      <c r="G77" s="86" t="s">
        <v>306</v>
      </c>
      <c r="H77" s="73" t="s">
        <v>333</v>
      </c>
      <c r="I77" s="73" t="s">
        <v>303</v>
      </c>
      <c r="J77" s="73"/>
      <c r="K77" s="83">
        <v>3.2299999999961679</v>
      </c>
      <c r="L77" s="86" t="s">
        <v>121</v>
      </c>
      <c r="M77" s="87">
        <v>1.4199999999999999E-2</v>
      </c>
      <c r="N77" s="87">
        <v>2.6799999999998367E-2</v>
      </c>
      <c r="O77" s="83">
        <v>230572.94627400005</v>
      </c>
      <c r="P77" s="85">
        <v>106.38</v>
      </c>
      <c r="Q77" s="73"/>
      <c r="R77" s="83">
        <v>245.28349367800007</v>
      </c>
      <c r="S77" s="84">
        <v>2.3948192609936459E-4</v>
      </c>
      <c r="T77" s="84">
        <f t="shared" si="1"/>
        <v>3.3340087439921928E-3</v>
      </c>
      <c r="U77" s="84">
        <f>R77/'סכום נכסי הקרן'!$C$42</f>
        <v>9.4229393703076773E-4</v>
      </c>
    </row>
    <row r="78" spans="2:21">
      <c r="B78" s="76" t="s">
        <v>370</v>
      </c>
      <c r="C78" s="73">
        <v>1129899</v>
      </c>
      <c r="D78" s="86" t="s">
        <v>112</v>
      </c>
      <c r="E78" s="86" t="s">
        <v>293</v>
      </c>
      <c r="F78" s="73">
        <v>513821488</v>
      </c>
      <c r="G78" s="86" t="s">
        <v>306</v>
      </c>
      <c r="H78" s="73" t="s">
        <v>333</v>
      </c>
      <c r="I78" s="73" t="s">
        <v>303</v>
      </c>
      <c r="J78" s="73"/>
      <c r="K78" s="83">
        <v>0.71000000000760388</v>
      </c>
      <c r="L78" s="86" t="s">
        <v>121</v>
      </c>
      <c r="M78" s="87">
        <v>0.04</v>
      </c>
      <c r="N78" s="87">
        <v>2.8400000000304154E-2</v>
      </c>
      <c r="O78" s="83">
        <v>15216.181287000003</v>
      </c>
      <c r="P78" s="85">
        <v>112.36</v>
      </c>
      <c r="Q78" s="73"/>
      <c r="R78" s="83">
        <v>17.096902096999997</v>
      </c>
      <c r="S78" s="84">
        <v>9.3452956976996981E-5</v>
      </c>
      <c r="T78" s="84">
        <f t="shared" si="1"/>
        <v>2.3238914381008342E-4</v>
      </c>
      <c r="U78" s="84">
        <f>R78/'סכום נכסי הקרן'!$C$42</f>
        <v>6.568035600944589E-5</v>
      </c>
    </row>
    <row r="79" spans="2:21">
      <c r="B79" s="76" t="s">
        <v>371</v>
      </c>
      <c r="C79" s="73">
        <v>1136753</v>
      </c>
      <c r="D79" s="86" t="s">
        <v>112</v>
      </c>
      <c r="E79" s="86" t="s">
        <v>293</v>
      </c>
      <c r="F79" s="73">
        <v>513821488</v>
      </c>
      <c r="G79" s="86" t="s">
        <v>306</v>
      </c>
      <c r="H79" s="73" t="s">
        <v>333</v>
      </c>
      <c r="I79" s="73" t="s">
        <v>303</v>
      </c>
      <c r="J79" s="73"/>
      <c r="K79" s="83">
        <v>3.0499999999997049</v>
      </c>
      <c r="L79" s="86" t="s">
        <v>121</v>
      </c>
      <c r="M79" s="87">
        <v>0.04</v>
      </c>
      <c r="N79" s="87">
        <v>2.530000000000119E-2</v>
      </c>
      <c r="O79" s="83">
        <v>577151.87169300008</v>
      </c>
      <c r="P79" s="85">
        <v>117.41</v>
      </c>
      <c r="Q79" s="73"/>
      <c r="R79" s="83">
        <v>677.63402646400004</v>
      </c>
      <c r="S79" s="84">
        <v>6.2010210952219446E-4</v>
      </c>
      <c r="T79" s="84">
        <f t="shared" si="1"/>
        <v>9.2107207687748636E-3</v>
      </c>
      <c r="U79" s="84">
        <f>R79/'סכום נכסי הקרן'!$C$42</f>
        <v>2.6032344251465016E-3</v>
      </c>
    </row>
    <row r="80" spans="2:21">
      <c r="B80" s="76" t="s">
        <v>372</v>
      </c>
      <c r="C80" s="73">
        <v>1138544</v>
      </c>
      <c r="D80" s="86" t="s">
        <v>112</v>
      </c>
      <c r="E80" s="86" t="s">
        <v>293</v>
      </c>
      <c r="F80" s="73">
        <v>513821488</v>
      </c>
      <c r="G80" s="86" t="s">
        <v>306</v>
      </c>
      <c r="H80" s="73" t="s">
        <v>333</v>
      </c>
      <c r="I80" s="73" t="s">
        <v>303</v>
      </c>
      <c r="J80" s="73"/>
      <c r="K80" s="83">
        <v>4.4199999999981729</v>
      </c>
      <c r="L80" s="86" t="s">
        <v>121</v>
      </c>
      <c r="M80" s="87">
        <v>3.5000000000000003E-2</v>
      </c>
      <c r="N80" s="87">
        <v>2.6899999999980287E-2</v>
      </c>
      <c r="O80" s="83">
        <v>177033.62849800001</v>
      </c>
      <c r="P80" s="85">
        <v>117.45</v>
      </c>
      <c r="Q80" s="73"/>
      <c r="R80" s="83">
        <v>207.92599738900003</v>
      </c>
      <c r="S80" s="84">
        <v>1.9849859371007323E-4</v>
      </c>
      <c r="T80" s="84">
        <f t="shared" si="1"/>
        <v>2.8262280637125514E-3</v>
      </c>
      <c r="U80" s="84">
        <f>R80/'סכום נכסי הקרן'!$C$42</f>
        <v>7.9877941949056262E-4</v>
      </c>
    </row>
    <row r="81" spans="2:21">
      <c r="B81" s="76" t="s">
        <v>373</v>
      </c>
      <c r="C81" s="73">
        <v>1171271</v>
      </c>
      <c r="D81" s="86" t="s">
        <v>112</v>
      </c>
      <c r="E81" s="86" t="s">
        <v>293</v>
      </c>
      <c r="F81" s="73">
        <v>513821488</v>
      </c>
      <c r="G81" s="86" t="s">
        <v>306</v>
      </c>
      <c r="H81" s="73" t="s">
        <v>333</v>
      </c>
      <c r="I81" s="73" t="s">
        <v>303</v>
      </c>
      <c r="J81" s="73"/>
      <c r="K81" s="83">
        <v>6.7000000000014293</v>
      </c>
      <c r="L81" s="86" t="s">
        <v>121</v>
      </c>
      <c r="M81" s="87">
        <v>2.5000000000000001E-2</v>
      </c>
      <c r="N81" s="87">
        <v>2.7999999999999997E-2</v>
      </c>
      <c r="O81" s="83">
        <v>320376.26099900005</v>
      </c>
      <c r="P81" s="85">
        <v>109.15</v>
      </c>
      <c r="Q81" s="73"/>
      <c r="R81" s="83">
        <v>349.6906858050001</v>
      </c>
      <c r="S81" s="84">
        <v>5.1613819516259363E-4</v>
      </c>
      <c r="T81" s="84">
        <f t="shared" si="1"/>
        <v>4.7531604621426924E-3</v>
      </c>
      <c r="U81" s="84">
        <f>R81/'סכום נכסי הקרן'!$C$42</f>
        <v>1.3433900835689916E-3</v>
      </c>
    </row>
    <row r="82" spans="2:21">
      <c r="B82" s="76" t="s">
        <v>374</v>
      </c>
      <c r="C82" s="73">
        <v>1410307</v>
      </c>
      <c r="D82" s="86" t="s">
        <v>112</v>
      </c>
      <c r="E82" s="86" t="s">
        <v>293</v>
      </c>
      <c r="F82" s="73">
        <v>520034372</v>
      </c>
      <c r="G82" s="86" t="s">
        <v>117</v>
      </c>
      <c r="H82" s="73" t="s">
        <v>333</v>
      </c>
      <c r="I82" s="73" t="s">
        <v>303</v>
      </c>
      <c r="J82" s="73"/>
      <c r="K82" s="83">
        <v>1.5700000000007259</v>
      </c>
      <c r="L82" s="86" t="s">
        <v>121</v>
      </c>
      <c r="M82" s="87">
        <v>1.8000000000000002E-2</v>
      </c>
      <c r="N82" s="87">
        <v>2.8700000000055671E-2</v>
      </c>
      <c r="O82" s="83">
        <v>226841.51376700003</v>
      </c>
      <c r="P82" s="85">
        <v>109.27</v>
      </c>
      <c r="Q82" s="73"/>
      <c r="R82" s="83">
        <v>247.86973242600007</v>
      </c>
      <c r="S82" s="84">
        <v>2.3272873337815576E-4</v>
      </c>
      <c r="T82" s="84">
        <f t="shared" si="1"/>
        <v>3.3691621188507667E-3</v>
      </c>
      <c r="U82" s="84">
        <f>R82/'סכום נכסי הקרן'!$C$42</f>
        <v>9.5222936748070111E-4</v>
      </c>
    </row>
    <row r="83" spans="2:21">
      <c r="B83" s="76" t="s">
        <v>375</v>
      </c>
      <c r="C83" s="73">
        <v>1192749</v>
      </c>
      <c r="D83" s="86" t="s">
        <v>112</v>
      </c>
      <c r="E83" s="86" t="s">
        <v>293</v>
      </c>
      <c r="F83" s="73">
        <v>520034372</v>
      </c>
      <c r="G83" s="86" t="s">
        <v>117</v>
      </c>
      <c r="H83" s="73" t="s">
        <v>333</v>
      </c>
      <c r="I83" s="73" t="s">
        <v>303</v>
      </c>
      <c r="J83" s="73"/>
      <c r="K83" s="83">
        <v>4.0599999999923284</v>
      </c>
      <c r="L83" s="86" t="s">
        <v>121</v>
      </c>
      <c r="M83" s="87">
        <v>2.2000000000000002E-2</v>
      </c>
      <c r="N83" s="87">
        <v>2.8899999999954674E-2</v>
      </c>
      <c r="O83" s="83">
        <v>144051.82820900003</v>
      </c>
      <c r="P83" s="85">
        <v>99.54</v>
      </c>
      <c r="Q83" s="73"/>
      <c r="R83" s="83">
        <v>143.389188985</v>
      </c>
      <c r="S83" s="84">
        <v>5.108737348197863E-4</v>
      </c>
      <c r="T83" s="84">
        <f t="shared" si="1"/>
        <v>1.9490133751010625E-3</v>
      </c>
      <c r="U83" s="84">
        <f>R83/'סכום נכסי הקרן'!$C$42</f>
        <v>5.5085143068656127E-4</v>
      </c>
    </row>
    <row r="84" spans="2:21">
      <c r="B84" s="76" t="s">
        <v>376</v>
      </c>
      <c r="C84" s="73">
        <v>1110915</v>
      </c>
      <c r="D84" s="86" t="s">
        <v>112</v>
      </c>
      <c r="E84" s="86" t="s">
        <v>293</v>
      </c>
      <c r="F84" s="73">
        <v>520043605</v>
      </c>
      <c r="G84" s="86" t="s">
        <v>377</v>
      </c>
      <c r="H84" s="73" t="s">
        <v>378</v>
      </c>
      <c r="I84" s="73" t="s">
        <v>303</v>
      </c>
      <c r="J84" s="73"/>
      <c r="K84" s="83">
        <v>5.9200000000000594</v>
      </c>
      <c r="L84" s="86" t="s">
        <v>121</v>
      </c>
      <c r="M84" s="87">
        <v>5.1500000000000004E-2</v>
      </c>
      <c r="N84" s="87">
        <v>2.920000000000059E-2</v>
      </c>
      <c r="O84" s="83">
        <v>902186.47064900014</v>
      </c>
      <c r="P84" s="85">
        <v>151.80000000000001</v>
      </c>
      <c r="Q84" s="73"/>
      <c r="R84" s="83">
        <v>1369.5190144510002</v>
      </c>
      <c r="S84" s="84">
        <v>2.8848086419568818E-4</v>
      </c>
      <c r="T84" s="84">
        <f t="shared" si="1"/>
        <v>1.8615147316995088E-2</v>
      </c>
      <c r="U84" s="84">
        <f>R84/'סכום נכסי הקרן'!$C$42</f>
        <v>5.2612160916936431E-3</v>
      </c>
    </row>
    <row r="85" spans="2:21">
      <c r="B85" s="76" t="s">
        <v>379</v>
      </c>
      <c r="C85" s="73">
        <v>2300184</v>
      </c>
      <c r="D85" s="86" t="s">
        <v>112</v>
      </c>
      <c r="E85" s="86" t="s">
        <v>293</v>
      </c>
      <c r="F85" s="73">
        <v>520031931</v>
      </c>
      <c r="G85" s="86" t="s">
        <v>142</v>
      </c>
      <c r="H85" s="73" t="s">
        <v>380</v>
      </c>
      <c r="I85" s="73" t="s">
        <v>119</v>
      </c>
      <c r="J85" s="73"/>
      <c r="K85" s="83">
        <v>1.4000000000021358</v>
      </c>
      <c r="L85" s="86" t="s">
        <v>121</v>
      </c>
      <c r="M85" s="87">
        <v>2.2000000000000002E-2</v>
      </c>
      <c r="N85" s="87">
        <v>2.4400000000002139E-2</v>
      </c>
      <c r="O85" s="83">
        <v>169495.39452500004</v>
      </c>
      <c r="P85" s="85">
        <v>110.51</v>
      </c>
      <c r="Q85" s="73"/>
      <c r="R85" s="83">
        <v>187.309358334</v>
      </c>
      <c r="S85" s="84">
        <v>2.136006292477538E-4</v>
      </c>
      <c r="T85" s="84">
        <f t="shared" si="1"/>
        <v>2.5459969978123913E-3</v>
      </c>
      <c r="U85" s="84">
        <f>R85/'סכום נכסי הקרן'!$C$42</f>
        <v>7.1957745733577808E-4</v>
      </c>
    </row>
    <row r="86" spans="2:21">
      <c r="B86" s="76" t="s">
        <v>381</v>
      </c>
      <c r="C86" s="73">
        <v>2300242</v>
      </c>
      <c r="D86" s="86" t="s">
        <v>112</v>
      </c>
      <c r="E86" s="86" t="s">
        <v>293</v>
      </c>
      <c r="F86" s="73">
        <v>520031931</v>
      </c>
      <c r="G86" s="86" t="s">
        <v>142</v>
      </c>
      <c r="H86" s="73" t="s">
        <v>380</v>
      </c>
      <c r="I86" s="73" t="s">
        <v>119</v>
      </c>
      <c r="J86" s="73"/>
      <c r="K86" s="83">
        <v>4.7100000000105107</v>
      </c>
      <c r="L86" s="86" t="s">
        <v>121</v>
      </c>
      <c r="M86" s="87">
        <v>1.7000000000000001E-2</v>
      </c>
      <c r="N86" s="87">
        <v>2.2900000000089536E-2</v>
      </c>
      <c r="O86" s="83">
        <v>145333.49563000002</v>
      </c>
      <c r="P86" s="85">
        <v>106.05</v>
      </c>
      <c r="Q86" s="73"/>
      <c r="R86" s="83">
        <v>154.12617927800002</v>
      </c>
      <c r="S86" s="84">
        <v>1.1450434561627432E-4</v>
      </c>
      <c r="T86" s="84">
        <f t="shared" si="1"/>
        <v>2.0949556029462623E-3</v>
      </c>
      <c r="U86" s="84">
        <f>R86/'סכום נכסי הקרן'!$C$42</f>
        <v>5.9209921586502053E-4</v>
      </c>
    </row>
    <row r="87" spans="2:21">
      <c r="B87" s="76" t="s">
        <v>382</v>
      </c>
      <c r="C87" s="73">
        <v>2300317</v>
      </c>
      <c r="D87" s="86" t="s">
        <v>112</v>
      </c>
      <c r="E87" s="86" t="s">
        <v>293</v>
      </c>
      <c r="F87" s="73">
        <v>520031931</v>
      </c>
      <c r="G87" s="86" t="s">
        <v>142</v>
      </c>
      <c r="H87" s="73" t="s">
        <v>380</v>
      </c>
      <c r="I87" s="73" t="s">
        <v>119</v>
      </c>
      <c r="J87" s="73"/>
      <c r="K87" s="83">
        <v>9.5800000000182752</v>
      </c>
      <c r="L87" s="86" t="s">
        <v>121</v>
      </c>
      <c r="M87" s="87">
        <v>5.7999999999999996E-3</v>
      </c>
      <c r="N87" s="87">
        <v>2.5100000000032527E-2</v>
      </c>
      <c r="O87" s="83">
        <v>71793.724608000019</v>
      </c>
      <c r="P87" s="85">
        <v>89.93</v>
      </c>
      <c r="Q87" s="73"/>
      <c r="R87" s="83">
        <v>64.564095129000009</v>
      </c>
      <c r="S87" s="84">
        <v>1.5008210210237837E-4</v>
      </c>
      <c r="T87" s="84">
        <f t="shared" si="1"/>
        <v>8.7758558262633147E-4</v>
      </c>
      <c r="U87" s="84">
        <f>R87/'סכום נכסי הקרן'!$C$42</f>
        <v>2.4803281491823898E-4</v>
      </c>
    </row>
    <row r="88" spans="2:21">
      <c r="B88" s="76" t="s">
        <v>383</v>
      </c>
      <c r="C88" s="73">
        <v>1136084</v>
      </c>
      <c r="D88" s="86" t="s">
        <v>112</v>
      </c>
      <c r="E88" s="86" t="s">
        <v>293</v>
      </c>
      <c r="F88" s="73">
        <v>513623314</v>
      </c>
      <c r="G88" s="86" t="s">
        <v>306</v>
      </c>
      <c r="H88" s="73" t="s">
        <v>380</v>
      </c>
      <c r="I88" s="73" t="s">
        <v>119</v>
      </c>
      <c r="J88" s="73"/>
      <c r="K88" s="73">
        <v>1.34</v>
      </c>
      <c r="L88" s="86" t="s">
        <v>121</v>
      </c>
      <c r="M88" s="87">
        <v>2.5000000000000001E-2</v>
      </c>
      <c r="N88" s="87">
        <v>2.750159269483967E-2</v>
      </c>
      <c r="O88" s="83">
        <v>8.541E-3</v>
      </c>
      <c r="P88" s="85">
        <v>110.7</v>
      </c>
      <c r="Q88" s="73"/>
      <c r="R88" s="83">
        <v>9.4180000000000003E-6</v>
      </c>
      <c r="S88" s="84">
        <v>1.8137049547469783E-11</v>
      </c>
      <c r="T88" s="84">
        <f t="shared" si="1"/>
        <v>1.2801389070288984E-10</v>
      </c>
      <c r="U88" s="84">
        <f>R88/'סכום נכסי הקרן'!$C$42</f>
        <v>3.6180682873858393E-11</v>
      </c>
    </row>
    <row r="89" spans="2:21">
      <c r="B89" s="76" t="s">
        <v>384</v>
      </c>
      <c r="C89" s="73">
        <v>1141050</v>
      </c>
      <c r="D89" s="86" t="s">
        <v>112</v>
      </c>
      <c r="E89" s="86" t="s">
        <v>293</v>
      </c>
      <c r="F89" s="73">
        <v>513623314</v>
      </c>
      <c r="G89" s="86" t="s">
        <v>306</v>
      </c>
      <c r="H89" s="73" t="s">
        <v>380</v>
      </c>
      <c r="I89" s="73" t="s">
        <v>119</v>
      </c>
      <c r="J89" s="73"/>
      <c r="K89" s="83">
        <v>2.1899999999946109</v>
      </c>
      <c r="L89" s="86" t="s">
        <v>121</v>
      </c>
      <c r="M89" s="87">
        <v>1.95E-2</v>
      </c>
      <c r="N89" s="87">
        <v>2.9299999999969208E-2</v>
      </c>
      <c r="O89" s="83">
        <v>190322.17592400004</v>
      </c>
      <c r="P89" s="85">
        <v>109.19</v>
      </c>
      <c r="Q89" s="73"/>
      <c r="R89" s="83">
        <v>207.81279544800003</v>
      </c>
      <c r="S89" s="84">
        <v>3.3443975992729293E-4</v>
      </c>
      <c r="T89" s="84">
        <f t="shared" si="1"/>
        <v>2.8246893696264896E-3</v>
      </c>
      <c r="U89" s="84">
        <f>R89/'סכום נכסי הקרן'!$C$42</f>
        <v>7.9834453697537615E-4</v>
      </c>
    </row>
    <row r="90" spans="2:21">
      <c r="B90" s="76" t="s">
        <v>385</v>
      </c>
      <c r="C90" s="73">
        <v>1162221</v>
      </c>
      <c r="D90" s="86" t="s">
        <v>112</v>
      </c>
      <c r="E90" s="86" t="s">
        <v>293</v>
      </c>
      <c r="F90" s="73">
        <v>513623314</v>
      </c>
      <c r="G90" s="86" t="s">
        <v>306</v>
      </c>
      <c r="H90" s="73" t="s">
        <v>380</v>
      </c>
      <c r="I90" s="73" t="s">
        <v>119</v>
      </c>
      <c r="J90" s="73"/>
      <c r="K90" s="83">
        <v>5.3699999999482211</v>
      </c>
      <c r="L90" s="86" t="s">
        <v>121</v>
      </c>
      <c r="M90" s="87">
        <v>1.1699999999999999E-2</v>
      </c>
      <c r="N90" s="87">
        <v>3.6699999999543619E-2</v>
      </c>
      <c r="O90" s="83">
        <v>50530.576085000008</v>
      </c>
      <c r="P90" s="85">
        <v>96.7</v>
      </c>
      <c r="Q90" s="73"/>
      <c r="R90" s="83">
        <v>48.863065669000008</v>
      </c>
      <c r="S90" s="84">
        <v>7.0048978670363843E-5</v>
      </c>
      <c r="T90" s="84">
        <f t="shared" si="1"/>
        <v>6.6416979698019705E-4</v>
      </c>
      <c r="U90" s="84">
        <f>R90/'סכום נכסי הקרן'!$C$42</f>
        <v>1.8771491645939759E-4</v>
      </c>
    </row>
    <row r="91" spans="2:21">
      <c r="B91" s="76" t="s">
        <v>386</v>
      </c>
      <c r="C91" s="73">
        <v>1156231</v>
      </c>
      <c r="D91" s="86" t="s">
        <v>112</v>
      </c>
      <c r="E91" s="86" t="s">
        <v>293</v>
      </c>
      <c r="F91" s="73">
        <v>513623314</v>
      </c>
      <c r="G91" s="86" t="s">
        <v>306</v>
      </c>
      <c r="H91" s="73" t="s">
        <v>380</v>
      </c>
      <c r="I91" s="73" t="s">
        <v>119</v>
      </c>
      <c r="J91" s="73"/>
      <c r="K91" s="83">
        <v>3.6999999999994899</v>
      </c>
      <c r="L91" s="86" t="s">
        <v>121</v>
      </c>
      <c r="M91" s="87">
        <v>3.3500000000000002E-2</v>
      </c>
      <c r="N91" s="87">
        <v>3.0999999999984675E-2</v>
      </c>
      <c r="O91" s="83">
        <v>173932.01257900003</v>
      </c>
      <c r="P91" s="85">
        <v>112.51</v>
      </c>
      <c r="Q91" s="73"/>
      <c r="R91" s="83">
        <v>195.690921213</v>
      </c>
      <c r="S91" s="84">
        <v>4.1816245243946998E-4</v>
      </c>
      <c r="T91" s="84">
        <f t="shared" si="1"/>
        <v>2.6599231471340847E-3</v>
      </c>
      <c r="U91" s="84">
        <f>R91/'סכום נכסי הקרן'!$C$42</f>
        <v>7.5177650899349764E-4</v>
      </c>
    </row>
    <row r="92" spans="2:21">
      <c r="B92" s="76" t="s">
        <v>387</v>
      </c>
      <c r="C92" s="73">
        <v>1174226</v>
      </c>
      <c r="D92" s="86" t="s">
        <v>112</v>
      </c>
      <c r="E92" s="86" t="s">
        <v>293</v>
      </c>
      <c r="F92" s="73">
        <v>513623314</v>
      </c>
      <c r="G92" s="86" t="s">
        <v>306</v>
      </c>
      <c r="H92" s="73" t="s">
        <v>380</v>
      </c>
      <c r="I92" s="73" t="s">
        <v>119</v>
      </c>
      <c r="J92" s="73"/>
      <c r="K92" s="83">
        <v>5.3800000000002264</v>
      </c>
      <c r="L92" s="86" t="s">
        <v>121</v>
      </c>
      <c r="M92" s="87">
        <v>1.3300000000000001E-2</v>
      </c>
      <c r="N92" s="87">
        <v>3.6900000000001133E-2</v>
      </c>
      <c r="O92" s="83">
        <v>724483.84520900017</v>
      </c>
      <c r="P92" s="85">
        <v>97.7</v>
      </c>
      <c r="Q92" s="73"/>
      <c r="R92" s="83">
        <v>707.82069556800013</v>
      </c>
      <c r="S92" s="84">
        <v>6.1009165912336851E-4</v>
      </c>
      <c r="T92" s="84">
        <f t="shared" si="1"/>
        <v>9.6210321893911051E-3</v>
      </c>
      <c r="U92" s="84">
        <f>R92/'סכום נכסי הקרן'!$C$42</f>
        <v>2.7192011167869695E-3</v>
      </c>
    </row>
    <row r="93" spans="2:21">
      <c r="B93" s="76" t="s">
        <v>388</v>
      </c>
      <c r="C93" s="73">
        <v>1186188</v>
      </c>
      <c r="D93" s="86" t="s">
        <v>112</v>
      </c>
      <c r="E93" s="86" t="s">
        <v>293</v>
      </c>
      <c r="F93" s="73">
        <v>513623314</v>
      </c>
      <c r="G93" s="86" t="s">
        <v>306</v>
      </c>
      <c r="H93" s="73" t="s">
        <v>378</v>
      </c>
      <c r="I93" s="73" t="s">
        <v>303</v>
      </c>
      <c r="J93" s="73"/>
      <c r="K93" s="83">
        <v>6.0199999999964477</v>
      </c>
      <c r="L93" s="86" t="s">
        <v>121</v>
      </c>
      <c r="M93" s="87">
        <v>1.8700000000000001E-2</v>
      </c>
      <c r="N93" s="87">
        <v>3.7499999999981236E-2</v>
      </c>
      <c r="O93" s="83">
        <v>420171.778421</v>
      </c>
      <c r="P93" s="85">
        <v>95.12</v>
      </c>
      <c r="Q93" s="73"/>
      <c r="R93" s="83">
        <v>399.66739012100004</v>
      </c>
      <c r="S93" s="84">
        <v>7.5145419089219987E-4</v>
      </c>
      <c r="T93" s="84">
        <f t="shared" si="1"/>
        <v>5.4324673599977632E-3</v>
      </c>
      <c r="U93" s="84">
        <f>R93/'סכום נכסי הקרן'!$C$42</f>
        <v>1.5353832126768472E-3</v>
      </c>
    </row>
    <row r="94" spans="2:21">
      <c r="B94" s="76" t="s">
        <v>389</v>
      </c>
      <c r="C94" s="73">
        <v>1185537</v>
      </c>
      <c r="D94" s="86" t="s">
        <v>112</v>
      </c>
      <c r="E94" s="86" t="s">
        <v>293</v>
      </c>
      <c r="F94" s="73">
        <v>513141879</v>
      </c>
      <c r="G94" s="86" t="s">
        <v>295</v>
      </c>
      <c r="H94" s="73" t="s">
        <v>380</v>
      </c>
      <c r="I94" s="73" t="s">
        <v>119</v>
      </c>
      <c r="J94" s="73"/>
      <c r="K94" s="83">
        <v>4.640000000001236</v>
      </c>
      <c r="L94" s="86" t="s">
        <v>121</v>
      </c>
      <c r="M94" s="87">
        <v>1.09E-2</v>
      </c>
      <c r="N94" s="87">
        <v>3.4600000000018533E-2</v>
      </c>
      <c r="O94" s="83">
        <v>6.068296000000001</v>
      </c>
      <c r="P94" s="85">
        <v>4800000</v>
      </c>
      <c r="Q94" s="73"/>
      <c r="R94" s="83">
        <v>291.27820190100005</v>
      </c>
      <c r="S94" s="84">
        <v>3.3417567046643544E-4</v>
      </c>
      <c r="T94" s="84">
        <f t="shared" si="1"/>
        <v>3.959190475927893E-3</v>
      </c>
      <c r="U94" s="84">
        <f>R94/'סכום נכסי הקרן'!$C$42</f>
        <v>1.1189896210498809E-3</v>
      </c>
    </row>
    <row r="95" spans="2:21">
      <c r="B95" s="76" t="s">
        <v>390</v>
      </c>
      <c r="C95" s="73">
        <v>1151000</v>
      </c>
      <c r="D95" s="86" t="s">
        <v>112</v>
      </c>
      <c r="E95" s="86" t="s">
        <v>293</v>
      </c>
      <c r="F95" s="73">
        <v>513141879</v>
      </c>
      <c r="G95" s="86" t="s">
        <v>295</v>
      </c>
      <c r="H95" s="73" t="s">
        <v>380</v>
      </c>
      <c r="I95" s="73" t="s">
        <v>119</v>
      </c>
      <c r="J95" s="73"/>
      <c r="K95" s="83">
        <v>1.010000000006178</v>
      </c>
      <c r="L95" s="86" t="s">
        <v>121</v>
      </c>
      <c r="M95" s="87">
        <v>2.2000000000000002E-2</v>
      </c>
      <c r="N95" s="87">
        <v>2.6500000000055444E-2</v>
      </c>
      <c r="O95" s="83">
        <v>1.1243140000000003</v>
      </c>
      <c r="P95" s="85">
        <v>5614899</v>
      </c>
      <c r="Q95" s="73"/>
      <c r="R95" s="83">
        <v>63.129080861000013</v>
      </c>
      <c r="S95" s="84">
        <v>2.2334406038935245E-4</v>
      </c>
      <c r="T95" s="84">
        <f t="shared" si="1"/>
        <v>8.5808019298300598E-4</v>
      </c>
      <c r="U95" s="84">
        <f>R95/'סכום נכסי הקרן'!$C$42</f>
        <v>2.4251998882459172E-4</v>
      </c>
    </row>
    <row r="96" spans="2:21">
      <c r="B96" s="76" t="s">
        <v>391</v>
      </c>
      <c r="C96" s="73">
        <v>1167030</v>
      </c>
      <c r="D96" s="86" t="s">
        <v>112</v>
      </c>
      <c r="E96" s="86" t="s">
        <v>293</v>
      </c>
      <c r="F96" s="73">
        <v>513141879</v>
      </c>
      <c r="G96" s="86" t="s">
        <v>295</v>
      </c>
      <c r="H96" s="73" t="s">
        <v>380</v>
      </c>
      <c r="I96" s="73" t="s">
        <v>119</v>
      </c>
      <c r="J96" s="73"/>
      <c r="K96" s="83">
        <v>2.9199999999741664</v>
      </c>
      <c r="L96" s="86" t="s">
        <v>121</v>
      </c>
      <c r="M96" s="87">
        <v>2.3199999999999998E-2</v>
      </c>
      <c r="N96" s="87">
        <v>3.1499999999612498E-2</v>
      </c>
      <c r="O96" s="83">
        <v>0.71656300000000006</v>
      </c>
      <c r="P96" s="85">
        <v>5402041</v>
      </c>
      <c r="Q96" s="73"/>
      <c r="R96" s="83">
        <v>38.709004950000001</v>
      </c>
      <c r="S96" s="84">
        <v>1.1942716666666668E-4</v>
      </c>
      <c r="T96" s="84">
        <f t="shared" si="1"/>
        <v>5.2615102239190082E-4</v>
      </c>
      <c r="U96" s="84">
        <f>R96/'סכום נכסי הקרן'!$C$42</f>
        <v>1.4870654411324748E-4</v>
      </c>
    </row>
    <row r="97" spans="2:21">
      <c r="B97" s="76" t="s">
        <v>392</v>
      </c>
      <c r="C97" s="73">
        <v>1189497</v>
      </c>
      <c r="D97" s="86" t="s">
        <v>112</v>
      </c>
      <c r="E97" s="86" t="s">
        <v>293</v>
      </c>
      <c r="F97" s="73">
        <v>513141879</v>
      </c>
      <c r="G97" s="86" t="s">
        <v>295</v>
      </c>
      <c r="H97" s="73" t="s">
        <v>380</v>
      </c>
      <c r="I97" s="73" t="s">
        <v>119</v>
      </c>
      <c r="J97" s="73"/>
      <c r="K97" s="83">
        <v>5.28000000000175</v>
      </c>
      <c r="L97" s="86" t="s">
        <v>121</v>
      </c>
      <c r="M97" s="87">
        <v>2.9900000000000003E-2</v>
      </c>
      <c r="N97" s="87">
        <v>3.5500000000015908E-2</v>
      </c>
      <c r="O97" s="83">
        <v>4.9799600000000011</v>
      </c>
      <c r="P97" s="85">
        <v>5048968</v>
      </c>
      <c r="Q97" s="73"/>
      <c r="R97" s="83">
        <v>251.43660855200005</v>
      </c>
      <c r="S97" s="84">
        <v>3.1124750000000007E-4</v>
      </c>
      <c r="T97" s="84">
        <f t="shared" si="1"/>
        <v>3.417644778708965E-3</v>
      </c>
      <c r="U97" s="84">
        <f>R97/'סכום נכסי הקרן'!$C$42</f>
        <v>9.6593206592677692E-4</v>
      </c>
    </row>
    <row r="98" spans="2:21">
      <c r="B98" s="76" t="s">
        <v>393</v>
      </c>
      <c r="C98" s="73">
        <v>7480197</v>
      </c>
      <c r="D98" s="86" t="s">
        <v>112</v>
      </c>
      <c r="E98" s="86" t="s">
        <v>293</v>
      </c>
      <c r="F98" s="73">
        <v>520029935</v>
      </c>
      <c r="G98" s="86" t="s">
        <v>295</v>
      </c>
      <c r="H98" s="73" t="s">
        <v>380</v>
      </c>
      <c r="I98" s="73" t="s">
        <v>119</v>
      </c>
      <c r="J98" s="73"/>
      <c r="K98" s="83">
        <v>2.289999999999389</v>
      </c>
      <c r="L98" s="86" t="s">
        <v>121</v>
      </c>
      <c r="M98" s="87">
        <v>1.46E-2</v>
      </c>
      <c r="N98" s="87">
        <v>3.0199999999996945E-2</v>
      </c>
      <c r="O98" s="83">
        <v>7.3335240000000006</v>
      </c>
      <c r="P98" s="85">
        <v>5353345</v>
      </c>
      <c r="Q98" s="73"/>
      <c r="R98" s="83">
        <v>392.58883225600005</v>
      </c>
      <c r="S98" s="84">
        <v>2.7535478541658849E-4</v>
      </c>
      <c r="T98" s="84">
        <f t="shared" si="1"/>
        <v>5.3362522683791398E-3</v>
      </c>
      <c r="U98" s="84">
        <f>R98/'סכום נכסי הקרן'!$C$42</f>
        <v>1.508189853437325E-3</v>
      </c>
    </row>
    <row r="99" spans="2:21">
      <c r="B99" s="76" t="s">
        <v>394</v>
      </c>
      <c r="C99" s="73">
        <v>7480247</v>
      </c>
      <c r="D99" s="86" t="s">
        <v>112</v>
      </c>
      <c r="E99" s="86" t="s">
        <v>293</v>
      </c>
      <c r="F99" s="73">
        <v>520029935</v>
      </c>
      <c r="G99" s="86" t="s">
        <v>295</v>
      </c>
      <c r="H99" s="73" t="s">
        <v>380</v>
      </c>
      <c r="I99" s="73" t="s">
        <v>119</v>
      </c>
      <c r="J99" s="73"/>
      <c r="K99" s="83">
        <v>2.9300000000025901</v>
      </c>
      <c r="L99" s="86" t="s">
        <v>121</v>
      </c>
      <c r="M99" s="87">
        <v>2.4199999999999999E-2</v>
      </c>
      <c r="N99" s="87">
        <v>3.2700000000009999E-2</v>
      </c>
      <c r="O99" s="83">
        <v>7.0531950000000005</v>
      </c>
      <c r="P99" s="85">
        <v>5395500</v>
      </c>
      <c r="Q99" s="83">
        <v>9.4362972300000028</v>
      </c>
      <c r="R99" s="83">
        <v>389.99143014300006</v>
      </c>
      <c r="S99" s="84">
        <v>2.3290169726588298E-4</v>
      </c>
      <c r="T99" s="84">
        <f t="shared" si="1"/>
        <v>5.3009471558069345E-3</v>
      </c>
      <c r="U99" s="84">
        <f>R99/'סכום נכסי הקרן'!$C$42</f>
        <v>1.4982115372187709E-3</v>
      </c>
    </row>
    <row r="100" spans="2:21">
      <c r="B100" s="76" t="s">
        <v>395</v>
      </c>
      <c r="C100" s="73">
        <v>7480312</v>
      </c>
      <c r="D100" s="86" t="s">
        <v>112</v>
      </c>
      <c r="E100" s="86" t="s">
        <v>293</v>
      </c>
      <c r="F100" s="73">
        <v>520029935</v>
      </c>
      <c r="G100" s="86" t="s">
        <v>295</v>
      </c>
      <c r="H100" s="73" t="s">
        <v>380</v>
      </c>
      <c r="I100" s="73" t="s">
        <v>119</v>
      </c>
      <c r="J100" s="73"/>
      <c r="K100" s="83">
        <v>4.3199999999900971</v>
      </c>
      <c r="L100" s="86" t="s">
        <v>121</v>
      </c>
      <c r="M100" s="87">
        <v>2E-3</v>
      </c>
      <c r="N100" s="87">
        <v>3.4499999999919158E-2</v>
      </c>
      <c r="O100" s="83">
        <v>4.2109300000000012</v>
      </c>
      <c r="P100" s="85">
        <v>4700163</v>
      </c>
      <c r="Q100" s="73"/>
      <c r="R100" s="83">
        <v>197.92056762800001</v>
      </c>
      <c r="S100" s="84">
        <v>3.6738178328389473E-4</v>
      </c>
      <c r="T100" s="84">
        <f t="shared" si="1"/>
        <v>2.6902295510920272E-3</v>
      </c>
      <c r="U100" s="84">
        <f>R100/'סכום נכסי הקרן'!$C$42</f>
        <v>7.6034203562993336E-4</v>
      </c>
    </row>
    <row r="101" spans="2:21">
      <c r="B101" s="76" t="s">
        <v>396</v>
      </c>
      <c r="C101" s="73">
        <v>1191246</v>
      </c>
      <c r="D101" s="86" t="s">
        <v>112</v>
      </c>
      <c r="E101" s="86" t="s">
        <v>293</v>
      </c>
      <c r="F101" s="73">
        <v>520029935</v>
      </c>
      <c r="G101" s="86" t="s">
        <v>295</v>
      </c>
      <c r="H101" s="73" t="s">
        <v>380</v>
      </c>
      <c r="I101" s="73" t="s">
        <v>119</v>
      </c>
      <c r="J101" s="73"/>
      <c r="K101" s="83">
        <v>4.9700000000028801</v>
      </c>
      <c r="L101" s="86" t="s">
        <v>121</v>
      </c>
      <c r="M101" s="87">
        <v>3.1699999999999999E-2</v>
      </c>
      <c r="N101" s="87">
        <v>3.6500000000027434E-2</v>
      </c>
      <c r="O101" s="83">
        <v>5.7145120000000009</v>
      </c>
      <c r="P101" s="85">
        <v>5103222</v>
      </c>
      <c r="Q101" s="73"/>
      <c r="R101" s="83">
        <v>291.62424132800004</v>
      </c>
      <c r="S101" s="84">
        <v>3.3833700414446426E-4</v>
      </c>
      <c r="T101" s="84">
        <f t="shared" si="1"/>
        <v>3.9638940067610708E-3</v>
      </c>
      <c r="U101" s="84">
        <f>R101/'סכום נכסי הקרן'!$C$42</f>
        <v>1.1203189842660774E-3</v>
      </c>
    </row>
    <row r="102" spans="2:21">
      <c r="B102" s="76" t="s">
        <v>397</v>
      </c>
      <c r="C102" s="73">
        <v>7670284</v>
      </c>
      <c r="D102" s="86" t="s">
        <v>112</v>
      </c>
      <c r="E102" s="86" t="s">
        <v>293</v>
      </c>
      <c r="F102" s="73">
        <v>520017450</v>
      </c>
      <c r="G102" s="86" t="s">
        <v>398</v>
      </c>
      <c r="H102" s="73" t="s">
        <v>378</v>
      </c>
      <c r="I102" s="73" t="s">
        <v>303</v>
      </c>
      <c r="J102" s="73"/>
      <c r="K102" s="83">
        <v>5.5300000000005802</v>
      </c>
      <c r="L102" s="86" t="s">
        <v>121</v>
      </c>
      <c r="M102" s="87">
        <v>4.4000000000000003E-3</v>
      </c>
      <c r="N102" s="87">
        <v>2.5799999999976758E-2</v>
      </c>
      <c r="O102" s="83">
        <v>175376.05442700002</v>
      </c>
      <c r="P102" s="85">
        <v>98.15</v>
      </c>
      <c r="Q102" s="73"/>
      <c r="R102" s="83">
        <v>172.13159893000002</v>
      </c>
      <c r="S102" s="84">
        <v>2.317316294799814E-4</v>
      </c>
      <c r="T102" s="84">
        <f t="shared" si="1"/>
        <v>2.3396937451623159E-3</v>
      </c>
      <c r="U102" s="84">
        <f>R102/'סכום נכסי הקרן'!$C$42</f>
        <v>6.6126978057512355E-4</v>
      </c>
    </row>
    <row r="103" spans="2:21">
      <c r="B103" s="76" t="s">
        <v>399</v>
      </c>
      <c r="C103" s="73">
        <v>1126077</v>
      </c>
      <c r="D103" s="86" t="s">
        <v>112</v>
      </c>
      <c r="E103" s="86" t="s">
        <v>293</v>
      </c>
      <c r="F103" s="73">
        <v>513834200</v>
      </c>
      <c r="G103" s="86" t="s">
        <v>398</v>
      </c>
      <c r="H103" s="73" t="s">
        <v>378</v>
      </c>
      <c r="I103" s="73" t="s">
        <v>303</v>
      </c>
      <c r="J103" s="73"/>
      <c r="K103" s="83">
        <v>0.91000000000097525</v>
      </c>
      <c r="L103" s="86" t="s">
        <v>121</v>
      </c>
      <c r="M103" s="87">
        <v>3.85E-2</v>
      </c>
      <c r="N103" s="87">
        <v>2.4299999999961745E-2</v>
      </c>
      <c r="O103" s="83">
        <v>115020.62598500002</v>
      </c>
      <c r="P103" s="85">
        <v>115.9</v>
      </c>
      <c r="Q103" s="73"/>
      <c r="R103" s="83">
        <v>133.30890505700003</v>
      </c>
      <c r="S103" s="84">
        <v>4.6008250394000009E-4</v>
      </c>
      <c r="T103" s="84">
        <f t="shared" si="1"/>
        <v>1.8119974093957019E-3</v>
      </c>
      <c r="U103" s="84">
        <f>R103/'סכום נכסי הקרן'!$C$42</f>
        <v>5.1212648313109102E-4</v>
      </c>
    </row>
    <row r="104" spans="2:21">
      <c r="B104" s="76" t="s">
        <v>400</v>
      </c>
      <c r="C104" s="73">
        <v>6130223</v>
      </c>
      <c r="D104" s="86" t="s">
        <v>112</v>
      </c>
      <c r="E104" s="86" t="s">
        <v>293</v>
      </c>
      <c r="F104" s="73">
        <v>520017807</v>
      </c>
      <c r="G104" s="86" t="s">
        <v>306</v>
      </c>
      <c r="H104" s="73" t="s">
        <v>380</v>
      </c>
      <c r="I104" s="73" t="s">
        <v>119</v>
      </c>
      <c r="J104" s="73"/>
      <c r="K104" s="83">
        <v>4.3400000000003773</v>
      </c>
      <c r="L104" s="86" t="s">
        <v>121</v>
      </c>
      <c r="M104" s="87">
        <v>2.4E-2</v>
      </c>
      <c r="N104" s="87">
        <v>2.8100000000000267E-2</v>
      </c>
      <c r="O104" s="83">
        <v>335467.20193100005</v>
      </c>
      <c r="P104" s="85">
        <v>110.68</v>
      </c>
      <c r="Q104" s="73"/>
      <c r="R104" s="83">
        <v>371.29510797900008</v>
      </c>
      <c r="S104" s="84">
        <v>3.1126604644364573E-4</v>
      </c>
      <c r="T104" s="84">
        <f t="shared" si="1"/>
        <v>5.0468179413188999E-3</v>
      </c>
      <c r="U104" s="84">
        <f>R104/'סכום נכסי הקרן'!$C$42</f>
        <v>1.4263867651734138E-3</v>
      </c>
    </row>
    <row r="105" spans="2:21">
      <c r="B105" s="76" t="s">
        <v>401</v>
      </c>
      <c r="C105" s="73">
        <v>6130181</v>
      </c>
      <c r="D105" s="86" t="s">
        <v>112</v>
      </c>
      <c r="E105" s="86" t="s">
        <v>293</v>
      </c>
      <c r="F105" s="73">
        <v>520017807</v>
      </c>
      <c r="G105" s="86" t="s">
        <v>306</v>
      </c>
      <c r="H105" s="73" t="s">
        <v>380</v>
      </c>
      <c r="I105" s="73" t="s">
        <v>119</v>
      </c>
      <c r="J105" s="73"/>
      <c r="K105" s="83">
        <v>0.49999999978330278</v>
      </c>
      <c r="L105" s="86" t="s">
        <v>121</v>
      </c>
      <c r="M105" s="87">
        <v>3.4799999999999998E-2</v>
      </c>
      <c r="N105" s="87">
        <v>3.2799999996879554E-2</v>
      </c>
      <c r="O105" s="83">
        <v>2097.2247240000006</v>
      </c>
      <c r="P105" s="85">
        <v>110.02</v>
      </c>
      <c r="Q105" s="73"/>
      <c r="R105" s="83">
        <v>2.3073666490000004</v>
      </c>
      <c r="S105" s="84">
        <v>1.6106011293566022E-5</v>
      </c>
      <c r="T105" s="84">
        <f t="shared" si="1"/>
        <v>3.1362813975003105E-5</v>
      </c>
      <c r="U105" s="84">
        <f>R105/'סכום נכסי הקרן'!$C$42</f>
        <v>8.8641007646194879E-6</v>
      </c>
    </row>
    <row r="106" spans="2:21">
      <c r="B106" s="76" t="s">
        <v>402</v>
      </c>
      <c r="C106" s="73">
        <v>6130348</v>
      </c>
      <c r="D106" s="86" t="s">
        <v>112</v>
      </c>
      <c r="E106" s="86" t="s">
        <v>293</v>
      </c>
      <c r="F106" s="73">
        <v>520017807</v>
      </c>
      <c r="G106" s="86" t="s">
        <v>306</v>
      </c>
      <c r="H106" s="73" t="s">
        <v>380</v>
      </c>
      <c r="I106" s="73" t="s">
        <v>119</v>
      </c>
      <c r="J106" s="73"/>
      <c r="K106" s="83">
        <v>6.5199999999875837</v>
      </c>
      <c r="L106" s="86" t="s">
        <v>121</v>
      </c>
      <c r="M106" s="87">
        <v>1.4999999999999999E-2</v>
      </c>
      <c r="N106" s="87">
        <v>2.9999999999952252E-2</v>
      </c>
      <c r="O106" s="83">
        <v>215569.66857600003</v>
      </c>
      <c r="P106" s="85">
        <v>97.16</v>
      </c>
      <c r="Q106" s="73"/>
      <c r="R106" s="83">
        <v>209.44749085500007</v>
      </c>
      <c r="S106" s="84">
        <v>8.2348936084643406E-4</v>
      </c>
      <c r="T106" s="84">
        <f t="shared" si="1"/>
        <v>2.8469089193360053E-3</v>
      </c>
      <c r="U106" s="84">
        <f>R106/'סכום נכסי הקרן'!$C$42</f>
        <v>8.0462446860799679E-4</v>
      </c>
    </row>
    <row r="107" spans="2:21">
      <c r="B107" s="76" t="s">
        <v>403</v>
      </c>
      <c r="C107" s="73">
        <v>1136050</v>
      </c>
      <c r="D107" s="86" t="s">
        <v>112</v>
      </c>
      <c r="E107" s="86" t="s">
        <v>293</v>
      </c>
      <c r="F107" s="73">
        <v>513754069</v>
      </c>
      <c r="G107" s="86" t="s">
        <v>398</v>
      </c>
      <c r="H107" s="73" t="s">
        <v>380</v>
      </c>
      <c r="I107" s="73" t="s">
        <v>119</v>
      </c>
      <c r="J107" s="73"/>
      <c r="K107" s="83">
        <v>2.030000000002163</v>
      </c>
      <c r="L107" s="86" t="s">
        <v>121</v>
      </c>
      <c r="M107" s="87">
        <v>2.4799999999999999E-2</v>
      </c>
      <c r="N107" s="87">
        <v>2.3500000000012018E-2</v>
      </c>
      <c r="O107" s="83">
        <v>148469.97158100002</v>
      </c>
      <c r="P107" s="85">
        <v>112.11</v>
      </c>
      <c r="Q107" s="73"/>
      <c r="R107" s="83">
        <v>166.44969248800004</v>
      </c>
      <c r="S107" s="84">
        <v>3.5058986036501675E-4</v>
      </c>
      <c r="T107" s="84">
        <f t="shared" si="1"/>
        <v>2.2624625973336654E-3</v>
      </c>
      <c r="U107" s="84">
        <f>R107/'סכום נכסי הקרן'!$C$42</f>
        <v>6.3944187071135895E-4</v>
      </c>
    </row>
    <row r="108" spans="2:21">
      <c r="B108" s="76" t="s">
        <v>404</v>
      </c>
      <c r="C108" s="73">
        <v>1147602</v>
      </c>
      <c r="D108" s="86" t="s">
        <v>112</v>
      </c>
      <c r="E108" s="86" t="s">
        <v>293</v>
      </c>
      <c r="F108" s="73">
        <v>513257873</v>
      </c>
      <c r="G108" s="86" t="s">
        <v>306</v>
      </c>
      <c r="H108" s="73" t="s">
        <v>378</v>
      </c>
      <c r="I108" s="73" t="s">
        <v>303</v>
      </c>
      <c r="J108" s="73"/>
      <c r="K108" s="83">
        <v>2.4799999999986073</v>
      </c>
      <c r="L108" s="86" t="s">
        <v>121</v>
      </c>
      <c r="M108" s="87">
        <v>1.3999999999999999E-2</v>
      </c>
      <c r="N108" s="87">
        <v>2.9600000000015666E-2</v>
      </c>
      <c r="O108" s="83">
        <v>214219.91376000002</v>
      </c>
      <c r="P108" s="85">
        <v>107.24</v>
      </c>
      <c r="Q108" s="73"/>
      <c r="R108" s="83">
        <v>229.72943563400005</v>
      </c>
      <c r="S108" s="84">
        <v>2.4107575259959489E-4</v>
      </c>
      <c r="T108" s="84">
        <f t="shared" si="1"/>
        <v>3.1225906630375291E-3</v>
      </c>
      <c r="U108" s="84">
        <f>R108/'סכום נכסי הקרן'!$C$42</f>
        <v>8.8254065167383947E-4</v>
      </c>
    </row>
    <row r="109" spans="2:21">
      <c r="B109" s="76" t="s">
        <v>405</v>
      </c>
      <c r="C109" s="73">
        <v>2310399</v>
      </c>
      <c r="D109" s="86" t="s">
        <v>112</v>
      </c>
      <c r="E109" s="86" t="s">
        <v>293</v>
      </c>
      <c r="F109" s="73">
        <v>520032046</v>
      </c>
      <c r="G109" s="86" t="s">
        <v>295</v>
      </c>
      <c r="H109" s="73" t="s">
        <v>380</v>
      </c>
      <c r="I109" s="73" t="s">
        <v>119</v>
      </c>
      <c r="J109" s="73"/>
      <c r="K109" s="83">
        <v>2.929999999995331</v>
      </c>
      <c r="L109" s="86" t="s">
        <v>121</v>
      </c>
      <c r="M109" s="87">
        <v>1.89E-2</v>
      </c>
      <c r="N109" s="87">
        <v>3.3399999999935565E-2</v>
      </c>
      <c r="O109" s="83">
        <v>2.8692490000000004</v>
      </c>
      <c r="P109" s="85">
        <v>5300000</v>
      </c>
      <c r="Q109" s="73"/>
      <c r="R109" s="83">
        <v>152.070185847</v>
      </c>
      <c r="S109" s="84">
        <v>3.5865612500000005E-4</v>
      </c>
      <c r="T109" s="84">
        <f t="shared" si="1"/>
        <v>2.0670095721157362E-3</v>
      </c>
      <c r="U109" s="84">
        <f>R109/'סכום נכסי הקרן'!$C$42</f>
        <v>5.842008036418577E-4</v>
      </c>
    </row>
    <row r="110" spans="2:21">
      <c r="B110" s="76" t="s">
        <v>406</v>
      </c>
      <c r="C110" s="73">
        <v>1191675</v>
      </c>
      <c r="D110" s="86" t="s">
        <v>112</v>
      </c>
      <c r="E110" s="86" t="s">
        <v>293</v>
      </c>
      <c r="F110" s="73">
        <v>520032046</v>
      </c>
      <c r="G110" s="86" t="s">
        <v>295</v>
      </c>
      <c r="H110" s="73" t="s">
        <v>380</v>
      </c>
      <c r="I110" s="73" t="s">
        <v>119</v>
      </c>
      <c r="J110" s="73"/>
      <c r="K110" s="83">
        <v>4.6300000000008597</v>
      </c>
      <c r="L110" s="86" t="s">
        <v>121</v>
      </c>
      <c r="M110" s="87">
        <v>3.3099999999999997E-2</v>
      </c>
      <c r="N110" s="87">
        <v>3.5299999999995023E-2</v>
      </c>
      <c r="O110" s="83">
        <v>4.3458470000000009</v>
      </c>
      <c r="P110" s="85">
        <v>5086667</v>
      </c>
      <c r="Q110" s="73"/>
      <c r="R110" s="83">
        <v>221.05878968700003</v>
      </c>
      <c r="S110" s="84">
        <v>3.0977596407441734E-4</v>
      </c>
      <c r="T110" s="84">
        <f t="shared" si="1"/>
        <v>3.0047351605335245E-3</v>
      </c>
      <c r="U110" s="84">
        <f>R110/'סכום נכסי הקרן'!$C$42</f>
        <v>8.4923104333662204E-4</v>
      </c>
    </row>
    <row r="111" spans="2:21">
      <c r="B111" s="76" t="s">
        <v>407</v>
      </c>
      <c r="C111" s="73">
        <v>2310266</v>
      </c>
      <c r="D111" s="86" t="s">
        <v>112</v>
      </c>
      <c r="E111" s="86" t="s">
        <v>293</v>
      </c>
      <c r="F111" s="73">
        <v>520032046</v>
      </c>
      <c r="G111" s="86" t="s">
        <v>295</v>
      </c>
      <c r="H111" s="73" t="s">
        <v>380</v>
      </c>
      <c r="I111" s="73" t="s">
        <v>119</v>
      </c>
      <c r="J111" s="73"/>
      <c r="K111" s="83">
        <v>0.31000000000012512</v>
      </c>
      <c r="L111" s="86" t="s">
        <v>121</v>
      </c>
      <c r="M111" s="87">
        <v>1.8200000000000001E-2</v>
      </c>
      <c r="N111" s="87">
        <v>4.1000000000012519E-2</v>
      </c>
      <c r="O111" s="83">
        <v>2.8872380000000004</v>
      </c>
      <c r="P111" s="85">
        <v>5536999</v>
      </c>
      <c r="Q111" s="73"/>
      <c r="R111" s="83">
        <v>159.86633495800001</v>
      </c>
      <c r="S111" s="84">
        <v>2.0316923509957078E-4</v>
      </c>
      <c r="T111" s="84">
        <f t="shared" si="1"/>
        <v>2.1729785018459323E-3</v>
      </c>
      <c r="U111" s="84">
        <f>R111/'סכום נכסי הקרן'!$C$42</f>
        <v>6.1415089905727551E-4</v>
      </c>
    </row>
    <row r="112" spans="2:21">
      <c r="B112" s="76" t="s">
        <v>408</v>
      </c>
      <c r="C112" s="73">
        <v>2310290</v>
      </c>
      <c r="D112" s="86" t="s">
        <v>112</v>
      </c>
      <c r="E112" s="86" t="s">
        <v>293</v>
      </c>
      <c r="F112" s="73">
        <v>520032046</v>
      </c>
      <c r="G112" s="86" t="s">
        <v>295</v>
      </c>
      <c r="H112" s="73" t="s">
        <v>380</v>
      </c>
      <c r="I112" s="73" t="s">
        <v>119</v>
      </c>
      <c r="J112" s="73"/>
      <c r="K112" s="83">
        <v>1.470000000001167</v>
      </c>
      <c r="L112" s="86" t="s">
        <v>121</v>
      </c>
      <c r="M112" s="87">
        <v>1.89E-2</v>
      </c>
      <c r="N112" s="87">
        <v>3.2500000000024308E-2</v>
      </c>
      <c r="O112" s="83">
        <v>7.6333410000000006</v>
      </c>
      <c r="P112" s="85">
        <v>5388408</v>
      </c>
      <c r="Q112" s="73"/>
      <c r="R112" s="83">
        <v>411.31553231600009</v>
      </c>
      <c r="S112" s="84">
        <v>3.5018538398018167E-4</v>
      </c>
      <c r="T112" s="84">
        <f t="shared" si="1"/>
        <v>5.5907943935338067E-3</v>
      </c>
      <c r="U112" s="84">
        <f>R112/'סכום נכסי הקרן'!$C$42</f>
        <v>1.5801313268015982E-3</v>
      </c>
    </row>
    <row r="113" spans="2:21">
      <c r="B113" s="76" t="s">
        <v>409</v>
      </c>
      <c r="C113" s="73">
        <v>1132927</v>
      </c>
      <c r="D113" s="86" t="s">
        <v>112</v>
      </c>
      <c r="E113" s="86" t="s">
        <v>293</v>
      </c>
      <c r="F113" s="73">
        <v>513992529</v>
      </c>
      <c r="G113" s="86" t="s">
        <v>306</v>
      </c>
      <c r="H113" s="73" t="s">
        <v>380</v>
      </c>
      <c r="I113" s="73" t="s">
        <v>119</v>
      </c>
      <c r="J113" s="73"/>
      <c r="K113" s="83">
        <v>1.0300000000223253</v>
      </c>
      <c r="L113" s="86" t="s">
        <v>121</v>
      </c>
      <c r="M113" s="87">
        <v>2.75E-2</v>
      </c>
      <c r="N113" s="87">
        <v>2.6000000000381163E-2</v>
      </c>
      <c r="O113" s="83">
        <v>32859.032601000006</v>
      </c>
      <c r="P113" s="85">
        <v>111.78</v>
      </c>
      <c r="Q113" s="73"/>
      <c r="R113" s="83">
        <v>36.729827106000002</v>
      </c>
      <c r="S113" s="84">
        <v>1.1884670983993938E-4</v>
      </c>
      <c r="T113" s="84">
        <f t="shared" si="1"/>
        <v>4.9924910519043579E-4</v>
      </c>
      <c r="U113" s="84">
        <f>R113/'סכום נכסי הקרן'!$C$42</f>
        <v>1.411032306788951E-4</v>
      </c>
    </row>
    <row r="114" spans="2:21">
      <c r="B114" s="76" t="s">
        <v>410</v>
      </c>
      <c r="C114" s="73">
        <v>1138973</v>
      </c>
      <c r="D114" s="86" t="s">
        <v>112</v>
      </c>
      <c r="E114" s="86" t="s">
        <v>293</v>
      </c>
      <c r="F114" s="73">
        <v>513992529</v>
      </c>
      <c r="G114" s="86" t="s">
        <v>306</v>
      </c>
      <c r="H114" s="73" t="s">
        <v>380</v>
      </c>
      <c r="I114" s="73" t="s">
        <v>119</v>
      </c>
      <c r="J114" s="73"/>
      <c r="K114" s="83">
        <v>4.0899999999938661</v>
      </c>
      <c r="L114" s="86" t="s">
        <v>121</v>
      </c>
      <c r="M114" s="87">
        <v>1.9599999999999999E-2</v>
      </c>
      <c r="N114" s="87">
        <v>2.8499999999950773E-2</v>
      </c>
      <c r="O114" s="83">
        <v>245187.82350600002</v>
      </c>
      <c r="P114" s="85">
        <v>107.72</v>
      </c>
      <c r="Q114" s="73"/>
      <c r="R114" s="83">
        <v>264.11633371800002</v>
      </c>
      <c r="S114" s="84">
        <v>2.3328080874267777E-4</v>
      </c>
      <c r="T114" s="84">
        <f t="shared" si="1"/>
        <v>3.5899935737337047E-3</v>
      </c>
      <c r="U114" s="84">
        <f>R114/'סכום נכסי הקרן'!$C$42</f>
        <v>1.014643163310375E-3</v>
      </c>
    </row>
    <row r="115" spans="2:21">
      <c r="B115" s="76" t="s">
        <v>411</v>
      </c>
      <c r="C115" s="73">
        <v>1167147</v>
      </c>
      <c r="D115" s="86" t="s">
        <v>112</v>
      </c>
      <c r="E115" s="86" t="s">
        <v>293</v>
      </c>
      <c r="F115" s="73">
        <v>513992529</v>
      </c>
      <c r="G115" s="86" t="s">
        <v>306</v>
      </c>
      <c r="H115" s="73" t="s">
        <v>380</v>
      </c>
      <c r="I115" s="73" t="s">
        <v>119</v>
      </c>
      <c r="J115" s="73"/>
      <c r="K115" s="83">
        <v>6.2899999999983596</v>
      </c>
      <c r="L115" s="86" t="s">
        <v>121</v>
      </c>
      <c r="M115" s="87">
        <v>1.5800000000000002E-2</v>
      </c>
      <c r="N115" s="87">
        <v>2.9799999999999285E-2</v>
      </c>
      <c r="O115" s="83">
        <v>551391.32647400012</v>
      </c>
      <c r="P115" s="85">
        <v>101.77</v>
      </c>
      <c r="Q115" s="73"/>
      <c r="R115" s="83">
        <v>561.15092844800006</v>
      </c>
      <c r="S115" s="84">
        <v>4.6438827273891309E-4</v>
      </c>
      <c r="T115" s="84">
        <f t="shared" si="1"/>
        <v>7.6274276515361471E-3</v>
      </c>
      <c r="U115" s="84">
        <f>R115/'סכום נכסי הקרן'!$C$42</f>
        <v>2.1557468450359198E-3</v>
      </c>
    </row>
    <row r="116" spans="2:21">
      <c r="B116" s="76" t="s">
        <v>412</v>
      </c>
      <c r="C116" s="73">
        <v>1135417</v>
      </c>
      <c r="D116" s="86" t="s">
        <v>112</v>
      </c>
      <c r="E116" s="86" t="s">
        <v>293</v>
      </c>
      <c r="F116" s="73">
        <v>514290345</v>
      </c>
      <c r="G116" s="86" t="s">
        <v>398</v>
      </c>
      <c r="H116" s="73" t="s">
        <v>380</v>
      </c>
      <c r="I116" s="73" t="s">
        <v>119</v>
      </c>
      <c r="J116" s="73"/>
      <c r="K116" s="83">
        <v>3.2300000000104614</v>
      </c>
      <c r="L116" s="86" t="s">
        <v>121</v>
      </c>
      <c r="M116" s="87">
        <v>2.2499999999999999E-2</v>
      </c>
      <c r="N116" s="87">
        <v>2.1400000000063674E-2</v>
      </c>
      <c r="O116" s="83">
        <v>78018.28781400001</v>
      </c>
      <c r="P116" s="85">
        <v>112.72</v>
      </c>
      <c r="Q116" s="73"/>
      <c r="R116" s="83">
        <v>87.942214596000014</v>
      </c>
      <c r="S116" s="84">
        <v>1.9069961103831805E-4</v>
      </c>
      <c r="T116" s="84">
        <f t="shared" si="1"/>
        <v>1.1953519905991111E-3</v>
      </c>
      <c r="U116" s="84">
        <f>R116/'סכום נכסי הקרן'!$C$42</f>
        <v>3.3784342509266056E-4</v>
      </c>
    </row>
    <row r="117" spans="2:21">
      <c r="B117" s="76" t="s">
        <v>413</v>
      </c>
      <c r="C117" s="73">
        <v>1140607</v>
      </c>
      <c r="D117" s="86" t="s">
        <v>112</v>
      </c>
      <c r="E117" s="86" t="s">
        <v>293</v>
      </c>
      <c r="F117" s="73">
        <v>513765859</v>
      </c>
      <c r="G117" s="86" t="s">
        <v>306</v>
      </c>
      <c r="H117" s="73" t="s">
        <v>378</v>
      </c>
      <c r="I117" s="73" t="s">
        <v>303</v>
      </c>
      <c r="J117" s="73"/>
      <c r="K117" s="83">
        <v>2.4299999999992581</v>
      </c>
      <c r="L117" s="86" t="s">
        <v>121</v>
      </c>
      <c r="M117" s="87">
        <v>2.1499999999999998E-2</v>
      </c>
      <c r="N117" s="87">
        <v>2.9499999999988809E-2</v>
      </c>
      <c r="O117" s="83">
        <v>771324.614695</v>
      </c>
      <c r="P117" s="85">
        <v>110.12</v>
      </c>
      <c r="Q117" s="73"/>
      <c r="R117" s="83">
        <v>849.38261674100011</v>
      </c>
      <c r="S117" s="84">
        <v>3.9327228333902343E-4</v>
      </c>
      <c r="T117" s="84">
        <f t="shared" si="1"/>
        <v>1.1545208479976317E-2</v>
      </c>
      <c r="U117" s="84">
        <f>R117/'סכום נכסי הקרן'!$C$42</f>
        <v>3.2630328195873996E-3</v>
      </c>
    </row>
    <row r="118" spans="2:21">
      <c r="B118" s="76" t="s">
        <v>414</v>
      </c>
      <c r="C118" s="73">
        <v>1174556</v>
      </c>
      <c r="D118" s="86" t="s">
        <v>112</v>
      </c>
      <c r="E118" s="86" t="s">
        <v>293</v>
      </c>
      <c r="F118" s="73">
        <v>513765859</v>
      </c>
      <c r="G118" s="86" t="s">
        <v>306</v>
      </c>
      <c r="H118" s="73" t="s">
        <v>378</v>
      </c>
      <c r="I118" s="73" t="s">
        <v>303</v>
      </c>
      <c r="J118" s="73"/>
      <c r="K118" s="83">
        <v>7.4599999999940643</v>
      </c>
      <c r="L118" s="86" t="s">
        <v>121</v>
      </c>
      <c r="M118" s="87">
        <v>1.15E-2</v>
      </c>
      <c r="N118" s="87">
        <v>3.5199999999968416E-2</v>
      </c>
      <c r="O118" s="83">
        <v>396365.25644200004</v>
      </c>
      <c r="P118" s="85">
        <v>92.66</v>
      </c>
      <c r="Q118" s="73"/>
      <c r="R118" s="83">
        <v>367.2720461830001</v>
      </c>
      <c r="S118" s="84">
        <v>8.6210950836255909E-4</v>
      </c>
      <c r="T118" s="84">
        <f t="shared" si="1"/>
        <v>4.9921345910275304E-3</v>
      </c>
      <c r="U118" s="84">
        <f>R118/'סכום נכסי הקרן'!$C$42</f>
        <v>1.4109315599256955E-3</v>
      </c>
    </row>
    <row r="119" spans="2:21">
      <c r="B119" s="76" t="s">
        <v>415</v>
      </c>
      <c r="C119" s="73">
        <v>1158732</v>
      </c>
      <c r="D119" s="86" t="s">
        <v>112</v>
      </c>
      <c r="E119" s="86" t="s">
        <v>293</v>
      </c>
      <c r="F119" s="73">
        <v>512025891</v>
      </c>
      <c r="G119" s="86" t="s">
        <v>117</v>
      </c>
      <c r="H119" s="73" t="s">
        <v>416</v>
      </c>
      <c r="I119" s="73" t="s">
        <v>303</v>
      </c>
      <c r="J119" s="73"/>
      <c r="K119" s="83">
        <v>1.7499999999940672</v>
      </c>
      <c r="L119" s="86" t="s">
        <v>121</v>
      </c>
      <c r="M119" s="87">
        <v>1.8500000000000003E-2</v>
      </c>
      <c r="N119" s="87">
        <v>3.7699999999537243E-2</v>
      </c>
      <c r="O119" s="83">
        <v>39866.639718999999</v>
      </c>
      <c r="P119" s="85">
        <v>105.7</v>
      </c>
      <c r="Q119" s="73"/>
      <c r="R119" s="83">
        <v>42.139039835000013</v>
      </c>
      <c r="S119" s="84">
        <v>4.8033701472183785E-5</v>
      </c>
      <c r="T119" s="84">
        <f t="shared" si="1"/>
        <v>5.7277367166727676E-4</v>
      </c>
      <c r="U119" s="84">
        <f>R119/'סכום נכסי הקרן'!$C$42</f>
        <v>1.6188354606912526E-4</v>
      </c>
    </row>
    <row r="120" spans="2:21">
      <c r="B120" s="76" t="s">
        <v>417</v>
      </c>
      <c r="C120" s="73">
        <v>1191824</v>
      </c>
      <c r="D120" s="86" t="s">
        <v>112</v>
      </c>
      <c r="E120" s="86" t="s">
        <v>293</v>
      </c>
      <c r="F120" s="73">
        <v>512025891</v>
      </c>
      <c r="G120" s="86" t="s">
        <v>117</v>
      </c>
      <c r="H120" s="73" t="s">
        <v>416</v>
      </c>
      <c r="I120" s="73" t="s">
        <v>303</v>
      </c>
      <c r="J120" s="73"/>
      <c r="K120" s="83">
        <v>2.3699999999962702</v>
      </c>
      <c r="L120" s="86" t="s">
        <v>121</v>
      </c>
      <c r="M120" s="87">
        <v>3.2000000000000001E-2</v>
      </c>
      <c r="N120" s="87">
        <v>3.78999999999362E-2</v>
      </c>
      <c r="O120" s="83">
        <v>319165.18383800006</v>
      </c>
      <c r="P120" s="85">
        <v>101.66</v>
      </c>
      <c r="Q120" s="73"/>
      <c r="R120" s="83">
        <v>324.46332853300009</v>
      </c>
      <c r="S120" s="84">
        <v>8.7787170958310312E-4</v>
      </c>
      <c r="T120" s="84">
        <f t="shared" si="1"/>
        <v>4.4102583431640807E-3</v>
      </c>
      <c r="U120" s="84">
        <f>R120/'סכום נכסי הקרן'!$C$42</f>
        <v>1.2464753444307714E-3</v>
      </c>
    </row>
    <row r="121" spans="2:21">
      <c r="B121" s="76" t="s">
        <v>418</v>
      </c>
      <c r="C121" s="73">
        <v>1155357</v>
      </c>
      <c r="D121" s="86" t="s">
        <v>112</v>
      </c>
      <c r="E121" s="86" t="s">
        <v>293</v>
      </c>
      <c r="F121" s="73">
        <v>510454333</v>
      </c>
      <c r="G121" s="86" t="s">
        <v>117</v>
      </c>
      <c r="H121" s="73" t="s">
        <v>416</v>
      </c>
      <c r="I121" s="73" t="s">
        <v>303</v>
      </c>
      <c r="J121" s="73"/>
      <c r="K121" s="83">
        <v>0.75000000000181877</v>
      </c>
      <c r="L121" s="86" t="s">
        <v>121</v>
      </c>
      <c r="M121" s="87">
        <v>3.15E-2</v>
      </c>
      <c r="N121" s="87">
        <v>2.9700000000025466E-2</v>
      </c>
      <c r="O121" s="83">
        <v>123549.02472400002</v>
      </c>
      <c r="P121" s="85">
        <v>111.26</v>
      </c>
      <c r="Q121" s="73"/>
      <c r="R121" s="83">
        <v>137.46064974500004</v>
      </c>
      <c r="S121" s="84">
        <v>9.1117573959770932E-4</v>
      </c>
      <c r="T121" s="84">
        <f t="shared" si="1"/>
        <v>1.8684298781487213E-3</v>
      </c>
      <c r="U121" s="84">
        <f>R121/'סכום נכסי הקרן'!$C$42</f>
        <v>5.2807604332749734E-4</v>
      </c>
    </row>
    <row r="122" spans="2:21">
      <c r="B122" s="76" t="s">
        <v>419</v>
      </c>
      <c r="C122" s="73">
        <v>1184779</v>
      </c>
      <c r="D122" s="86" t="s">
        <v>112</v>
      </c>
      <c r="E122" s="86" t="s">
        <v>293</v>
      </c>
      <c r="F122" s="73">
        <v>510454333</v>
      </c>
      <c r="G122" s="86" t="s">
        <v>117</v>
      </c>
      <c r="H122" s="73" t="s">
        <v>416</v>
      </c>
      <c r="I122" s="73" t="s">
        <v>303</v>
      </c>
      <c r="J122" s="73"/>
      <c r="K122" s="83">
        <v>3.0799999999964109</v>
      </c>
      <c r="L122" s="86" t="s">
        <v>121</v>
      </c>
      <c r="M122" s="87">
        <v>0.01</v>
      </c>
      <c r="N122" s="87">
        <v>3.5099999999973076E-2</v>
      </c>
      <c r="O122" s="83">
        <v>280123.63818900008</v>
      </c>
      <c r="P122" s="85">
        <v>99.47</v>
      </c>
      <c r="Q122" s="73"/>
      <c r="R122" s="83">
        <v>278.63898762500008</v>
      </c>
      <c r="S122" s="84">
        <v>7.5858347827346799E-4</v>
      </c>
      <c r="T122" s="84">
        <f t="shared" si="1"/>
        <v>3.7873923239956078E-3</v>
      </c>
      <c r="U122" s="84">
        <f>R122/'סכום נכסי הקרן'!$C$42</f>
        <v>1.0704341524265322E-3</v>
      </c>
    </row>
    <row r="123" spans="2:21">
      <c r="B123" s="76" t="s">
        <v>420</v>
      </c>
      <c r="C123" s="73">
        <v>1192442</v>
      </c>
      <c r="D123" s="86" t="s">
        <v>112</v>
      </c>
      <c r="E123" s="86" t="s">
        <v>293</v>
      </c>
      <c r="F123" s="73">
        <v>510454333</v>
      </c>
      <c r="G123" s="86" t="s">
        <v>117</v>
      </c>
      <c r="H123" s="73" t="s">
        <v>416</v>
      </c>
      <c r="I123" s="73" t="s">
        <v>303</v>
      </c>
      <c r="J123" s="73"/>
      <c r="K123" s="83">
        <v>3.4499999999984712</v>
      </c>
      <c r="L123" s="86" t="s">
        <v>121</v>
      </c>
      <c r="M123" s="87">
        <v>3.2300000000000002E-2</v>
      </c>
      <c r="N123" s="87">
        <v>3.8499999999984713E-2</v>
      </c>
      <c r="O123" s="83">
        <v>321096.55628800008</v>
      </c>
      <c r="P123" s="85">
        <v>101.9</v>
      </c>
      <c r="Q123" s="73"/>
      <c r="R123" s="83">
        <v>327.19741713000008</v>
      </c>
      <c r="S123" s="84">
        <v>6.8330046877766444E-4</v>
      </c>
      <c r="T123" s="84">
        <f t="shared" si="1"/>
        <v>4.4474213627890939E-3</v>
      </c>
      <c r="U123" s="84">
        <f>R123/'סכום נכסי הקרן'!$C$42</f>
        <v>1.2569787626169138E-3</v>
      </c>
    </row>
    <row r="124" spans="2:21">
      <c r="B124" s="76" t="s">
        <v>421</v>
      </c>
      <c r="C124" s="73">
        <v>1139849</v>
      </c>
      <c r="D124" s="86" t="s">
        <v>112</v>
      </c>
      <c r="E124" s="86" t="s">
        <v>293</v>
      </c>
      <c r="F124" s="73">
        <v>520044520</v>
      </c>
      <c r="G124" s="86" t="s">
        <v>306</v>
      </c>
      <c r="H124" s="73" t="s">
        <v>422</v>
      </c>
      <c r="I124" s="73" t="s">
        <v>119</v>
      </c>
      <c r="J124" s="73"/>
      <c r="K124" s="83">
        <v>2.2399999999982572</v>
      </c>
      <c r="L124" s="86" t="s">
        <v>121</v>
      </c>
      <c r="M124" s="87">
        <v>2.5000000000000001E-2</v>
      </c>
      <c r="N124" s="87">
        <v>3.149999999993465E-2</v>
      </c>
      <c r="O124" s="83">
        <v>145752.22806700002</v>
      </c>
      <c r="P124" s="85">
        <v>110.23</v>
      </c>
      <c r="Q124" s="73"/>
      <c r="R124" s="83">
        <v>160.66268114700003</v>
      </c>
      <c r="S124" s="84">
        <v>4.0979162153674059E-4</v>
      </c>
      <c r="T124" s="84">
        <f t="shared" si="1"/>
        <v>2.1838028142265133E-3</v>
      </c>
      <c r="U124" s="84">
        <f>R124/'סכום נכסי הקרן'!$C$42</f>
        <v>6.1721018435373072E-4</v>
      </c>
    </row>
    <row r="125" spans="2:21">
      <c r="B125" s="76" t="s">
        <v>423</v>
      </c>
      <c r="C125" s="73">
        <v>1142629</v>
      </c>
      <c r="D125" s="86" t="s">
        <v>112</v>
      </c>
      <c r="E125" s="86" t="s">
        <v>293</v>
      </c>
      <c r="F125" s="73">
        <v>520044520</v>
      </c>
      <c r="G125" s="86" t="s">
        <v>306</v>
      </c>
      <c r="H125" s="73" t="s">
        <v>422</v>
      </c>
      <c r="I125" s="73" t="s">
        <v>119</v>
      </c>
      <c r="J125" s="73"/>
      <c r="K125" s="83">
        <v>5.2500000000128528</v>
      </c>
      <c r="L125" s="86" t="s">
        <v>121</v>
      </c>
      <c r="M125" s="87">
        <v>1.9E-2</v>
      </c>
      <c r="N125" s="87">
        <v>3.5600000000084543E-2</v>
      </c>
      <c r="O125" s="83">
        <v>171655.94537100001</v>
      </c>
      <c r="P125" s="85">
        <v>101.98</v>
      </c>
      <c r="Q125" s="73"/>
      <c r="R125" s="83">
        <v>175.05473266700002</v>
      </c>
      <c r="S125" s="84">
        <v>5.7115993121017029E-4</v>
      </c>
      <c r="T125" s="84">
        <f t="shared" si="1"/>
        <v>2.3794263553468826E-3</v>
      </c>
      <c r="U125" s="84">
        <f>R125/'סכום נכסי הקרן'!$C$42</f>
        <v>6.7249944448851003E-4</v>
      </c>
    </row>
    <row r="126" spans="2:21">
      <c r="B126" s="76" t="s">
        <v>424</v>
      </c>
      <c r="C126" s="73">
        <v>1183151</v>
      </c>
      <c r="D126" s="86" t="s">
        <v>112</v>
      </c>
      <c r="E126" s="86" t="s">
        <v>293</v>
      </c>
      <c r="F126" s="73">
        <v>520044520</v>
      </c>
      <c r="G126" s="86" t="s">
        <v>306</v>
      </c>
      <c r="H126" s="73" t="s">
        <v>422</v>
      </c>
      <c r="I126" s="73" t="s">
        <v>119</v>
      </c>
      <c r="J126" s="73"/>
      <c r="K126" s="83">
        <v>7.0300000000044056</v>
      </c>
      <c r="L126" s="86" t="s">
        <v>121</v>
      </c>
      <c r="M126" s="87">
        <v>3.9000000000000003E-3</v>
      </c>
      <c r="N126" s="87">
        <v>3.8200000000002669E-2</v>
      </c>
      <c r="O126" s="83">
        <v>177794.40590800002</v>
      </c>
      <c r="P126" s="85">
        <v>84.23</v>
      </c>
      <c r="Q126" s="73"/>
      <c r="R126" s="83">
        <v>149.75622837800003</v>
      </c>
      <c r="S126" s="84">
        <v>7.5657194003404262E-4</v>
      </c>
      <c r="T126" s="84">
        <f t="shared" si="1"/>
        <v>2.0355571726118397E-3</v>
      </c>
      <c r="U126" s="84">
        <f>R126/'סכום נכסי הקרן'!$C$42</f>
        <v>5.7531138323736806E-4</v>
      </c>
    </row>
    <row r="127" spans="2:21">
      <c r="B127" s="76" t="s">
        <v>425</v>
      </c>
      <c r="C127" s="73">
        <v>1177526</v>
      </c>
      <c r="D127" s="86" t="s">
        <v>112</v>
      </c>
      <c r="E127" s="86" t="s">
        <v>293</v>
      </c>
      <c r="F127" s="73">
        <v>515846558</v>
      </c>
      <c r="G127" s="86" t="s">
        <v>426</v>
      </c>
      <c r="H127" s="73" t="s">
        <v>416</v>
      </c>
      <c r="I127" s="73" t="s">
        <v>303</v>
      </c>
      <c r="J127" s="73"/>
      <c r="K127" s="83">
        <v>4.6700000000106705</v>
      </c>
      <c r="L127" s="86" t="s">
        <v>121</v>
      </c>
      <c r="M127" s="87">
        <v>7.4999999999999997E-3</v>
      </c>
      <c r="N127" s="87">
        <v>4.1100000000102568E-2</v>
      </c>
      <c r="O127" s="83">
        <v>103560.34072200001</v>
      </c>
      <c r="P127" s="85">
        <v>93.2</v>
      </c>
      <c r="Q127" s="73"/>
      <c r="R127" s="83">
        <v>96.51823639100003</v>
      </c>
      <c r="S127" s="84">
        <v>2.1188156702721197E-4</v>
      </c>
      <c r="T127" s="84">
        <f t="shared" si="1"/>
        <v>1.3119213170729627E-3</v>
      </c>
      <c r="U127" s="84">
        <f>R127/'סכום נכסי הקרן'!$C$42</f>
        <v>3.7078952032351567E-4</v>
      </c>
    </row>
    <row r="128" spans="2:21">
      <c r="B128" s="76" t="s">
        <v>427</v>
      </c>
      <c r="C128" s="73">
        <v>1184555</v>
      </c>
      <c r="D128" s="86" t="s">
        <v>112</v>
      </c>
      <c r="E128" s="86" t="s">
        <v>293</v>
      </c>
      <c r="F128" s="73">
        <v>515846558</v>
      </c>
      <c r="G128" s="86" t="s">
        <v>426</v>
      </c>
      <c r="H128" s="73" t="s">
        <v>416</v>
      </c>
      <c r="I128" s="73" t="s">
        <v>303</v>
      </c>
      <c r="J128" s="73"/>
      <c r="K128" s="83">
        <v>5.3200000000034544</v>
      </c>
      <c r="L128" s="86" t="s">
        <v>121</v>
      </c>
      <c r="M128" s="87">
        <v>7.4999999999999997E-3</v>
      </c>
      <c r="N128" s="87">
        <v>4.3100000000021198E-2</v>
      </c>
      <c r="O128" s="83">
        <v>572458.28693800012</v>
      </c>
      <c r="P128" s="85">
        <v>88.98</v>
      </c>
      <c r="Q128" s="73"/>
      <c r="R128" s="83">
        <v>509.37336503200009</v>
      </c>
      <c r="S128" s="84">
        <v>6.5969732026749373E-4</v>
      </c>
      <c r="T128" s="84">
        <f t="shared" si="1"/>
        <v>6.9236426288139382E-3</v>
      </c>
      <c r="U128" s="84">
        <f>R128/'סכום נכסי הקרן'!$C$42</f>
        <v>1.9568354411353692E-3</v>
      </c>
    </row>
    <row r="129" spans="2:21">
      <c r="B129" s="76" t="s">
        <v>428</v>
      </c>
      <c r="C129" s="73">
        <v>1130632</v>
      </c>
      <c r="D129" s="86" t="s">
        <v>112</v>
      </c>
      <c r="E129" s="86" t="s">
        <v>293</v>
      </c>
      <c r="F129" s="73">
        <v>513257873</v>
      </c>
      <c r="G129" s="86" t="s">
        <v>306</v>
      </c>
      <c r="H129" s="73" t="s">
        <v>416</v>
      </c>
      <c r="I129" s="73" t="s">
        <v>303</v>
      </c>
      <c r="J129" s="73"/>
      <c r="K129" s="83">
        <v>0.85000000026848777</v>
      </c>
      <c r="L129" s="86" t="s">
        <v>121</v>
      </c>
      <c r="M129" s="87">
        <v>3.4500000000000003E-2</v>
      </c>
      <c r="N129" s="87">
        <v>3.1200000006443709E-2</v>
      </c>
      <c r="O129" s="83">
        <v>1680.0014870000002</v>
      </c>
      <c r="P129" s="85">
        <v>110.85</v>
      </c>
      <c r="Q129" s="73"/>
      <c r="R129" s="83">
        <v>1.8622815900000005</v>
      </c>
      <c r="S129" s="84">
        <v>1.2999065398975205E-5</v>
      </c>
      <c r="T129" s="84">
        <f t="shared" si="1"/>
        <v>2.5313008273546822E-5</v>
      </c>
      <c r="U129" s="84">
        <f>R129/'סכום נכסי הקרן'!$C$42</f>
        <v>7.1542386525392644E-6</v>
      </c>
    </row>
    <row r="130" spans="2:21">
      <c r="B130" s="76" t="s">
        <v>429</v>
      </c>
      <c r="C130" s="73">
        <v>1138668</v>
      </c>
      <c r="D130" s="86" t="s">
        <v>112</v>
      </c>
      <c r="E130" s="86" t="s">
        <v>293</v>
      </c>
      <c r="F130" s="73">
        <v>513257873</v>
      </c>
      <c r="G130" s="86" t="s">
        <v>306</v>
      </c>
      <c r="H130" s="73" t="s">
        <v>416</v>
      </c>
      <c r="I130" s="73" t="s">
        <v>303</v>
      </c>
      <c r="J130" s="73"/>
      <c r="K130" s="83">
        <v>1.9600000000012905</v>
      </c>
      <c r="L130" s="86" t="s">
        <v>121</v>
      </c>
      <c r="M130" s="87">
        <v>2.0499999999999997E-2</v>
      </c>
      <c r="N130" s="87">
        <v>3.3799999999877414E-2</v>
      </c>
      <c r="O130" s="83">
        <v>28413.043422000002</v>
      </c>
      <c r="P130" s="85">
        <v>109.1</v>
      </c>
      <c r="Q130" s="73"/>
      <c r="R130" s="83">
        <v>30.998631001000007</v>
      </c>
      <c r="S130" s="84">
        <v>7.6792714911434325E-5</v>
      </c>
      <c r="T130" s="84">
        <f t="shared" si="1"/>
        <v>4.2134798905300782E-4</v>
      </c>
      <c r="U130" s="84">
        <f>R130/'סכום נכסי הקרן'!$C$42</f>
        <v>1.1908596705998479E-4</v>
      </c>
    </row>
    <row r="131" spans="2:21">
      <c r="B131" s="76" t="s">
        <v>430</v>
      </c>
      <c r="C131" s="73">
        <v>1141696</v>
      </c>
      <c r="D131" s="86" t="s">
        <v>112</v>
      </c>
      <c r="E131" s="86" t="s">
        <v>293</v>
      </c>
      <c r="F131" s="73">
        <v>513257873</v>
      </c>
      <c r="G131" s="86" t="s">
        <v>306</v>
      </c>
      <c r="H131" s="73" t="s">
        <v>416</v>
      </c>
      <c r="I131" s="73" t="s">
        <v>303</v>
      </c>
      <c r="J131" s="73"/>
      <c r="K131" s="83">
        <v>2.4300000000037296</v>
      </c>
      <c r="L131" s="86" t="s">
        <v>121</v>
      </c>
      <c r="M131" s="87">
        <v>2.0499999999999997E-2</v>
      </c>
      <c r="N131" s="87">
        <v>3.6500000000085679E-2</v>
      </c>
      <c r="O131" s="83">
        <v>182897.17706700004</v>
      </c>
      <c r="P131" s="85">
        <v>108.48</v>
      </c>
      <c r="Q131" s="73"/>
      <c r="R131" s="83">
        <v>198.40686378200002</v>
      </c>
      <c r="S131" s="84">
        <v>2.3874170598903771E-4</v>
      </c>
      <c r="T131" s="84">
        <f t="shared" si="1"/>
        <v>2.696839517402007E-3</v>
      </c>
      <c r="U131" s="84">
        <f>R131/'סכום נכסי הקרן'!$C$42</f>
        <v>7.6221021644652404E-4</v>
      </c>
    </row>
    <row r="132" spans="2:21">
      <c r="B132" s="76" t="s">
        <v>431</v>
      </c>
      <c r="C132" s="73">
        <v>1165141</v>
      </c>
      <c r="D132" s="86" t="s">
        <v>112</v>
      </c>
      <c r="E132" s="86" t="s">
        <v>293</v>
      </c>
      <c r="F132" s="73">
        <v>513257873</v>
      </c>
      <c r="G132" s="86" t="s">
        <v>306</v>
      </c>
      <c r="H132" s="73" t="s">
        <v>416</v>
      </c>
      <c r="I132" s="73" t="s">
        <v>303</v>
      </c>
      <c r="J132" s="73"/>
      <c r="K132" s="83">
        <v>5.4999999999982387</v>
      </c>
      <c r="L132" s="86" t="s">
        <v>121</v>
      </c>
      <c r="M132" s="87">
        <v>8.3999999999999995E-3</v>
      </c>
      <c r="N132" s="87">
        <v>3.8299999999970066E-2</v>
      </c>
      <c r="O132" s="83">
        <v>301809.72698300006</v>
      </c>
      <c r="P132" s="85">
        <v>94.09</v>
      </c>
      <c r="Q132" s="73"/>
      <c r="R132" s="83">
        <v>283.97276199500004</v>
      </c>
      <c r="S132" s="84">
        <v>4.4564067314172435E-4</v>
      </c>
      <c r="T132" s="84">
        <f t="shared" si="1"/>
        <v>3.8598914967748654E-3</v>
      </c>
      <c r="U132" s="84">
        <f>R132/'סכום נכסי הקרן'!$C$42</f>
        <v>1.0909246598592868E-3</v>
      </c>
    </row>
    <row r="133" spans="2:21">
      <c r="B133" s="76" t="s">
        <v>432</v>
      </c>
      <c r="C133" s="73">
        <v>1178367</v>
      </c>
      <c r="D133" s="86" t="s">
        <v>112</v>
      </c>
      <c r="E133" s="86" t="s">
        <v>293</v>
      </c>
      <c r="F133" s="73">
        <v>513257873</v>
      </c>
      <c r="G133" s="86" t="s">
        <v>306</v>
      </c>
      <c r="H133" s="73" t="s">
        <v>416</v>
      </c>
      <c r="I133" s="73" t="s">
        <v>303</v>
      </c>
      <c r="J133" s="73"/>
      <c r="K133" s="83">
        <v>6.3200000000521372</v>
      </c>
      <c r="L133" s="86" t="s">
        <v>121</v>
      </c>
      <c r="M133" s="87">
        <v>5.0000000000000001E-3</v>
      </c>
      <c r="N133" s="87">
        <v>3.410000000015885E-2</v>
      </c>
      <c r="O133" s="83">
        <v>54093.247200000005</v>
      </c>
      <c r="P133" s="85">
        <v>90.77</v>
      </c>
      <c r="Q133" s="73"/>
      <c r="R133" s="83">
        <v>49.10043914200002</v>
      </c>
      <c r="S133" s="84">
        <v>3.0029982212925277E-4</v>
      </c>
      <c r="T133" s="84">
        <f t="shared" si="1"/>
        <v>6.6739628899850124E-4</v>
      </c>
      <c r="U133" s="84">
        <f>R133/'סכום נכסי הקרן'!$C$42</f>
        <v>1.8862682284602743E-4</v>
      </c>
    </row>
    <row r="134" spans="2:21">
      <c r="B134" s="76" t="s">
        <v>433</v>
      </c>
      <c r="C134" s="73">
        <v>1178375</v>
      </c>
      <c r="D134" s="86" t="s">
        <v>112</v>
      </c>
      <c r="E134" s="86" t="s">
        <v>293</v>
      </c>
      <c r="F134" s="73">
        <v>513257873</v>
      </c>
      <c r="G134" s="86" t="s">
        <v>306</v>
      </c>
      <c r="H134" s="73" t="s">
        <v>416</v>
      </c>
      <c r="I134" s="73" t="s">
        <v>303</v>
      </c>
      <c r="J134" s="73"/>
      <c r="K134" s="83">
        <v>6.1899999999782711</v>
      </c>
      <c r="L134" s="86" t="s">
        <v>121</v>
      </c>
      <c r="M134" s="87">
        <v>9.7000000000000003E-3</v>
      </c>
      <c r="N134" s="87">
        <v>3.9799999999847221E-2</v>
      </c>
      <c r="O134" s="83">
        <v>148650.47621100003</v>
      </c>
      <c r="P134" s="85">
        <v>90.71</v>
      </c>
      <c r="Q134" s="73"/>
      <c r="R134" s="83">
        <v>134.84085444700003</v>
      </c>
      <c r="S134" s="84">
        <v>3.5642916478232181E-4</v>
      </c>
      <c r="T134" s="84">
        <f t="shared" si="1"/>
        <v>1.8328203868615989E-3</v>
      </c>
      <c r="U134" s="84">
        <f>R134/'סכום נכסי הקרן'!$C$42</f>
        <v>5.1801170027468738E-4</v>
      </c>
    </row>
    <row r="135" spans="2:21">
      <c r="B135" s="76" t="s">
        <v>434</v>
      </c>
      <c r="C135" s="73">
        <v>1171214</v>
      </c>
      <c r="D135" s="86" t="s">
        <v>112</v>
      </c>
      <c r="E135" s="86" t="s">
        <v>293</v>
      </c>
      <c r="F135" s="73">
        <v>513893123</v>
      </c>
      <c r="G135" s="86" t="s">
        <v>435</v>
      </c>
      <c r="H135" s="73" t="s">
        <v>422</v>
      </c>
      <c r="I135" s="73" t="s">
        <v>119</v>
      </c>
      <c r="J135" s="73"/>
      <c r="K135" s="83">
        <v>1.5399999999999188</v>
      </c>
      <c r="L135" s="86" t="s">
        <v>121</v>
      </c>
      <c r="M135" s="87">
        <v>1.8500000000000003E-2</v>
      </c>
      <c r="N135" s="87">
        <v>3.5099999999954154E-2</v>
      </c>
      <c r="O135" s="83">
        <v>228804.35702000002</v>
      </c>
      <c r="P135" s="85">
        <v>107.74</v>
      </c>
      <c r="Q135" s="73"/>
      <c r="R135" s="83">
        <v>246.51381436300008</v>
      </c>
      <c r="S135" s="84">
        <v>3.8775141848562911E-4</v>
      </c>
      <c r="T135" s="84">
        <f t="shared" si="1"/>
        <v>3.3507318420702452E-3</v>
      </c>
      <c r="U135" s="84">
        <f>R135/'סכום נכסי הקרן'!$C$42</f>
        <v>9.4702040151761562E-4</v>
      </c>
    </row>
    <row r="136" spans="2:21">
      <c r="B136" s="76" t="s">
        <v>436</v>
      </c>
      <c r="C136" s="73">
        <v>1175660</v>
      </c>
      <c r="D136" s="86" t="s">
        <v>112</v>
      </c>
      <c r="E136" s="86" t="s">
        <v>293</v>
      </c>
      <c r="F136" s="73">
        <v>513893123</v>
      </c>
      <c r="G136" s="86" t="s">
        <v>435</v>
      </c>
      <c r="H136" s="73" t="s">
        <v>422</v>
      </c>
      <c r="I136" s="73" t="s">
        <v>119</v>
      </c>
      <c r="J136" s="73"/>
      <c r="K136" s="83">
        <v>1.1300000000007675</v>
      </c>
      <c r="L136" s="86" t="s">
        <v>121</v>
      </c>
      <c r="M136" s="87">
        <v>0.01</v>
      </c>
      <c r="N136" s="87">
        <v>4.010000000003091E-2</v>
      </c>
      <c r="O136" s="83">
        <v>453993.16185800004</v>
      </c>
      <c r="P136" s="85">
        <v>106.2</v>
      </c>
      <c r="Q136" s="73"/>
      <c r="R136" s="83">
        <v>482.14074455100007</v>
      </c>
      <c r="S136" s="84">
        <v>4.7724240352153521E-4</v>
      </c>
      <c r="T136" s="84">
        <f t="shared" si="1"/>
        <v>6.5534840280698295E-3</v>
      </c>
      <c r="U136" s="84">
        <f>R136/'סכום נכסי הקרן'!$C$42</f>
        <v>1.8522171776561586E-3</v>
      </c>
    </row>
    <row r="137" spans="2:21">
      <c r="B137" s="76" t="s">
        <v>437</v>
      </c>
      <c r="C137" s="73">
        <v>1182831</v>
      </c>
      <c r="D137" s="86" t="s">
        <v>112</v>
      </c>
      <c r="E137" s="86" t="s">
        <v>293</v>
      </c>
      <c r="F137" s="73">
        <v>513893123</v>
      </c>
      <c r="G137" s="86" t="s">
        <v>435</v>
      </c>
      <c r="H137" s="73" t="s">
        <v>422</v>
      </c>
      <c r="I137" s="73" t="s">
        <v>119</v>
      </c>
      <c r="J137" s="73"/>
      <c r="K137" s="83">
        <v>4.1399999999995911</v>
      </c>
      <c r="L137" s="86" t="s">
        <v>121</v>
      </c>
      <c r="M137" s="87">
        <v>0.01</v>
      </c>
      <c r="N137" s="87">
        <v>4.6799999999988101E-2</v>
      </c>
      <c r="O137" s="83">
        <v>577930.80821000005</v>
      </c>
      <c r="P137" s="85">
        <v>93.07</v>
      </c>
      <c r="Q137" s="73"/>
      <c r="R137" s="83">
        <v>537.88018357300007</v>
      </c>
      <c r="S137" s="84">
        <v>4.8809332668669949E-4</v>
      </c>
      <c r="T137" s="84">
        <f t="shared" si="1"/>
        <v>7.3111207295778668E-3</v>
      </c>
      <c r="U137" s="84">
        <f>R137/'סכום נכסי הקרן'!$C$42</f>
        <v>2.06634873072706E-3</v>
      </c>
    </row>
    <row r="138" spans="2:21">
      <c r="B138" s="76" t="s">
        <v>438</v>
      </c>
      <c r="C138" s="73">
        <v>1191659</v>
      </c>
      <c r="D138" s="86" t="s">
        <v>112</v>
      </c>
      <c r="E138" s="86" t="s">
        <v>293</v>
      </c>
      <c r="F138" s="73">
        <v>513893123</v>
      </c>
      <c r="G138" s="86" t="s">
        <v>435</v>
      </c>
      <c r="H138" s="73" t="s">
        <v>422</v>
      </c>
      <c r="I138" s="73" t="s">
        <v>119</v>
      </c>
      <c r="J138" s="73"/>
      <c r="K138" s="83">
        <v>2.7999999999980245</v>
      </c>
      <c r="L138" s="86" t="s">
        <v>121</v>
      </c>
      <c r="M138" s="87">
        <v>3.5400000000000001E-2</v>
      </c>
      <c r="N138" s="87">
        <v>4.4099999999961476E-2</v>
      </c>
      <c r="O138" s="83">
        <v>400379.28000000009</v>
      </c>
      <c r="P138" s="85">
        <v>101.14</v>
      </c>
      <c r="Q138" s="73"/>
      <c r="R138" s="83">
        <v>404.94360371600004</v>
      </c>
      <c r="S138" s="84">
        <v>5.8278522874485102E-4</v>
      </c>
      <c r="T138" s="84">
        <f t="shared" si="1"/>
        <v>5.5041841396192785E-3</v>
      </c>
      <c r="U138" s="84">
        <f>R138/'סכום נכסי הקרן'!$C$42</f>
        <v>1.5556525916166895E-3</v>
      </c>
    </row>
    <row r="139" spans="2:21">
      <c r="B139" s="76" t="s">
        <v>439</v>
      </c>
      <c r="C139" s="73">
        <v>1139542</v>
      </c>
      <c r="D139" s="86" t="s">
        <v>112</v>
      </c>
      <c r="E139" s="86" t="s">
        <v>293</v>
      </c>
      <c r="F139" s="73">
        <v>510216054</v>
      </c>
      <c r="G139" s="86" t="s">
        <v>312</v>
      </c>
      <c r="H139" s="73" t="s">
        <v>416</v>
      </c>
      <c r="I139" s="73" t="s">
        <v>303</v>
      </c>
      <c r="J139" s="73"/>
      <c r="K139" s="83">
        <v>2.8100000000243837</v>
      </c>
      <c r="L139" s="86" t="s">
        <v>121</v>
      </c>
      <c r="M139" s="87">
        <v>1.9400000000000001E-2</v>
      </c>
      <c r="N139" s="87">
        <v>2.5500000000193701E-2</v>
      </c>
      <c r="O139" s="83">
        <v>40016.344087000005</v>
      </c>
      <c r="P139" s="85">
        <v>109.66</v>
      </c>
      <c r="Q139" s="73"/>
      <c r="R139" s="83">
        <v>43.88191955300001</v>
      </c>
      <c r="S139" s="84">
        <v>1.1071165929689501E-4</v>
      </c>
      <c r="T139" s="84">
        <f t="shared" si="1"/>
        <v>5.9646371347321593E-4</v>
      </c>
      <c r="U139" s="84">
        <f>R139/'סכום נכסי הקרן'!$C$42</f>
        <v>1.6857908422629637E-4</v>
      </c>
    </row>
    <row r="140" spans="2:21">
      <c r="B140" s="76" t="s">
        <v>440</v>
      </c>
      <c r="C140" s="73">
        <v>1142595</v>
      </c>
      <c r="D140" s="86" t="s">
        <v>112</v>
      </c>
      <c r="E140" s="86" t="s">
        <v>293</v>
      </c>
      <c r="F140" s="73">
        <v>510216054</v>
      </c>
      <c r="G140" s="86" t="s">
        <v>312</v>
      </c>
      <c r="H140" s="73" t="s">
        <v>416</v>
      </c>
      <c r="I140" s="73" t="s">
        <v>303</v>
      </c>
      <c r="J140" s="73"/>
      <c r="K140" s="83">
        <v>3.7800000000020213</v>
      </c>
      <c r="L140" s="86" t="s">
        <v>121</v>
      </c>
      <c r="M140" s="87">
        <v>1.23E-2</v>
      </c>
      <c r="N140" s="87">
        <v>2.5400000000026957E-2</v>
      </c>
      <c r="O140" s="83">
        <v>392382.66780500003</v>
      </c>
      <c r="P140" s="85">
        <v>105.9</v>
      </c>
      <c r="Q140" s="73"/>
      <c r="R140" s="83">
        <v>415.53323407200008</v>
      </c>
      <c r="S140" s="84">
        <v>3.0855640525883835E-4</v>
      </c>
      <c r="T140" s="84">
        <f t="shared" ref="T140:T202" si="2">IFERROR(R140/$R$11,0)</f>
        <v>5.6481233818126307E-3</v>
      </c>
      <c r="U140" s="84">
        <f>R140/'סכום נכסי הקרן'!$C$42</f>
        <v>1.5963342711305803E-3</v>
      </c>
    </row>
    <row r="141" spans="2:21">
      <c r="B141" s="76" t="s">
        <v>441</v>
      </c>
      <c r="C141" s="73">
        <v>1142231</v>
      </c>
      <c r="D141" s="86" t="s">
        <v>112</v>
      </c>
      <c r="E141" s="86" t="s">
        <v>293</v>
      </c>
      <c r="F141" s="73">
        <v>510560188</v>
      </c>
      <c r="G141" s="86" t="s">
        <v>442</v>
      </c>
      <c r="H141" s="73" t="s">
        <v>443</v>
      </c>
      <c r="I141" s="73" t="s">
        <v>119</v>
      </c>
      <c r="J141" s="73"/>
      <c r="K141" s="83">
        <v>2.6599999999987674</v>
      </c>
      <c r="L141" s="86" t="s">
        <v>121</v>
      </c>
      <c r="M141" s="87">
        <v>2.5699999999999997E-2</v>
      </c>
      <c r="N141" s="87">
        <v>3.9399999999983872E-2</v>
      </c>
      <c r="O141" s="83">
        <v>389719.88328700006</v>
      </c>
      <c r="P141" s="85">
        <v>108.2</v>
      </c>
      <c r="Q141" s="73"/>
      <c r="R141" s="83">
        <v>421.6768962220001</v>
      </c>
      <c r="S141" s="84">
        <v>3.0389555453742357E-4</v>
      </c>
      <c r="T141" s="84">
        <f t="shared" si="2"/>
        <v>5.7316309306537421E-3</v>
      </c>
      <c r="U141" s="84">
        <f>R141/'סכום נכסי הקרן'!$C$42</f>
        <v>1.6199360859461755E-3</v>
      </c>
    </row>
    <row r="142" spans="2:21">
      <c r="B142" s="76" t="s">
        <v>444</v>
      </c>
      <c r="C142" s="73">
        <v>1171628</v>
      </c>
      <c r="D142" s="86" t="s">
        <v>112</v>
      </c>
      <c r="E142" s="86" t="s">
        <v>293</v>
      </c>
      <c r="F142" s="73">
        <v>510560188</v>
      </c>
      <c r="G142" s="86" t="s">
        <v>442</v>
      </c>
      <c r="H142" s="73" t="s">
        <v>443</v>
      </c>
      <c r="I142" s="73" t="s">
        <v>119</v>
      </c>
      <c r="J142" s="73"/>
      <c r="K142" s="83">
        <v>1.4900000000024851</v>
      </c>
      <c r="L142" s="86" t="s">
        <v>121</v>
      </c>
      <c r="M142" s="87">
        <v>1.2199999999999999E-2</v>
      </c>
      <c r="N142" s="87">
        <v>3.6300000000008291E-2</v>
      </c>
      <c r="O142" s="83">
        <v>56584.50927200001</v>
      </c>
      <c r="P142" s="85">
        <v>106.66</v>
      </c>
      <c r="Q142" s="73"/>
      <c r="R142" s="83">
        <v>60.353039665000004</v>
      </c>
      <c r="S142" s="84">
        <v>1.2300980276521741E-4</v>
      </c>
      <c r="T142" s="84">
        <f t="shared" si="2"/>
        <v>8.2034693387794493E-4</v>
      </c>
      <c r="U142" s="84">
        <f>R142/'סכום נכסי הקרן'!$C$42</f>
        <v>2.3185540333327267E-4</v>
      </c>
    </row>
    <row r="143" spans="2:21">
      <c r="B143" s="76" t="s">
        <v>445</v>
      </c>
      <c r="C143" s="73">
        <v>1178292</v>
      </c>
      <c r="D143" s="86" t="s">
        <v>112</v>
      </c>
      <c r="E143" s="86" t="s">
        <v>293</v>
      </c>
      <c r="F143" s="73">
        <v>510560188</v>
      </c>
      <c r="G143" s="86" t="s">
        <v>442</v>
      </c>
      <c r="H143" s="73" t="s">
        <v>443</v>
      </c>
      <c r="I143" s="73" t="s">
        <v>119</v>
      </c>
      <c r="J143" s="73"/>
      <c r="K143" s="83">
        <v>5.3399999999807468</v>
      </c>
      <c r="L143" s="86" t="s">
        <v>121</v>
      </c>
      <c r="M143" s="87">
        <v>1.09E-2</v>
      </c>
      <c r="N143" s="87">
        <v>3.9899999999864093E-2</v>
      </c>
      <c r="O143" s="83">
        <v>150809.52880000003</v>
      </c>
      <c r="P143" s="85">
        <v>93.67</v>
      </c>
      <c r="Q143" s="73"/>
      <c r="R143" s="83">
        <v>141.26328520799999</v>
      </c>
      <c r="S143" s="84">
        <v>2.6993128427624328E-4</v>
      </c>
      <c r="T143" s="84">
        <f t="shared" si="2"/>
        <v>1.9201170899286542E-3</v>
      </c>
      <c r="U143" s="84">
        <f>R143/'סכום נכסי הקרן'!$C$42</f>
        <v>5.426844472106667E-4</v>
      </c>
    </row>
    <row r="144" spans="2:21">
      <c r="B144" s="76" t="s">
        <v>446</v>
      </c>
      <c r="C144" s="73">
        <v>1184530</v>
      </c>
      <c r="D144" s="86" t="s">
        <v>112</v>
      </c>
      <c r="E144" s="86" t="s">
        <v>293</v>
      </c>
      <c r="F144" s="73">
        <v>510560188</v>
      </c>
      <c r="G144" s="86" t="s">
        <v>442</v>
      </c>
      <c r="H144" s="73" t="s">
        <v>443</v>
      </c>
      <c r="I144" s="73" t="s">
        <v>119</v>
      </c>
      <c r="J144" s="73"/>
      <c r="K144" s="83">
        <v>6.2600000000162606</v>
      </c>
      <c r="L144" s="86" t="s">
        <v>121</v>
      </c>
      <c r="M144" s="87">
        <v>1.54E-2</v>
      </c>
      <c r="N144" s="87">
        <v>4.1700000000118732E-2</v>
      </c>
      <c r="O144" s="83">
        <v>168901.913462</v>
      </c>
      <c r="P144" s="85">
        <v>91.75</v>
      </c>
      <c r="Q144" s="73"/>
      <c r="R144" s="83">
        <v>154.96750464800004</v>
      </c>
      <c r="S144" s="84">
        <v>4.8257689560571429E-4</v>
      </c>
      <c r="T144" s="84">
        <f t="shared" si="2"/>
        <v>2.1063912935345773E-3</v>
      </c>
      <c r="U144" s="84">
        <f>R144/'סכום נכסי הקרן'!$C$42</f>
        <v>5.9533129554283993E-4</v>
      </c>
    </row>
    <row r="145" spans="2:21">
      <c r="B145" s="76" t="s">
        <v>447</v>
      </c>
      <c r="C145" s="73">
        <v>1182989</v>
      </c>
      <c r="D145" s="86" t="s">
        <v>112</v>
      </c>
      <c r="E145" s="86" t="s">
        <v>293</v>
      </c>
      <c r="F145" s="73">
        <v>510381601</v>
      </c>
      <c r="G145" s="86" t="s">
        <v>448</v>
      </c>
      <c r="H145" s="73" t="s">
        <v>449</v>
      </c>
      <c r="I145" s="73" t="s">
        <v>303</v>
      </c>
      <c r="J145" s="73"/>
      <c r="K145" s="83">
        <v>4.479999999997589</v>
      </c>
      <c r="L145" s="86" t="s">
        <v>121</v>
      </c>
      <c r="M145" s="87">
        <v>7.4999999999999997E-3</v>
      </c>
      <c r="N145" s="87">
        <v>3.7899999999978132E-2</v>
      </c>
      <c r="O145" s="83">
        <v>756348.10894900013</v>
      </c>
      <c r="P145" s="85">
        <v>94.32</v>
      </c>
      <c r="Q145" s="73"/>
      <c r="R145" s="83">
        <v>713.38753956400012</v>
      </c>
      <c r="S145" s="84">
        <v>4.9146735484766014E-4</v>
      </c>
      <c r="T145" s="84">
        <f t="shared" si="2"/>
        <v>9.696699354273669E-3</v>
      </c>
      <c r="U145" s="84">
        <f>R145/'סכום נכסי הקרן'!$C$42</f>
        <v>2.7405869967219365E-3</v>
      </c>
    </row>
    <row r="146" spans="2:21">
      <c r="B146" s="76" t="s">
        <v>450</v>
      </c>
      <c r="C146" s="73">
        <v>1260769</v>
      </c>
      <c r="D146" s="86" t="s">
        <v>112</v>
      </c>
      <c r="E146" s="86" t="s">
        <v>293</v>
      </c>
      <c r="F146" s="73">
        <v>520033234</v>
      </c>
      <c r="G146" s="86" t="s">
        <v>442</v>
      </c>
      <c r="H146" s="73" t="s">
        <v>443</v>
      </c>
      <c r="I146" s="73" t="s">
        <v>119</v>
      </c>
      <c r="J146" s="73"/>
      <c r="K146" s="83">
        <v>3.5400000000085283</v>
      </c>
      <c r="L146" s="86" t="s">
        <v>121</v>
      </c>
      <c r="M146" s="87">
        <v>1.3300000000000001E-2</v>
      </c>
      <c r="N146" s="87">
        <v>3.5500000000051463E-2</v>
      </c>
      <c r="O146" s="83">
        <v>198649.13305600002</v>
      </c>
      <c r="P146" s="85">
        <v>102.71</v>
      </c>
      <c r="Q146" s="73"/>
      <c r="R146" s="83">
        <v>204.03253256900001</v>
      </c>
      <c r="S146" s="84">
        <v>6.0563760078048787E-4</v>
      </c>
      <c r="T146" s="84">
        <f t="shared" si="2"/>
        <v>2.7733062565429793E-3</v>
      </c>
      <c r="U146" s="84">
        <f>R146/'סכום נכסי הקרן'!$C$42</f>
        <v>7.8382208078457986E-4</v>
      </c>
    </row>
    <row r="147" spans="2:21">
      <c r="B147" s="76" t="s">
        <v>451</v>
      </c>
      <c r="C147" s="73">
        <v>6120224</v>
      </c>
      <c r="D147" s="86" t="s">
        <v>112</v>
      </c>
      <c r="E147" s="86" t="s">
        <v>293</v>
      </c>
      <c r="F147" s="73">
        <v>520020116</v>
      </c>
      <c r="G147" s="86" t="s">
        <v>306</v>
      </c>
      <c r="H147" s="73" t="s">
        <v>449</v>
      </c>
      <c r="I147" s="73" t="s">
        <v>303</v>
      </c>
      <c r="J147" s="73"/>
      <c r="K147" s="83">
        <v>3.7600000000437466</v>
      </c>
      <c r="L147" s="86" t="s">
        <v>121</v>
      </c>
      <c r="M147" s="87">
        <v>1.8000000000000002E-2</v>
      </c>
      <c r="N147" s="87">
        <v>3.2900000000698267E-2</v>
      </c>
      <c r="O147" s="83">
        <v>22523.244996000001</v>
      </c>
      <c r="P147" s="85">
        <v>105.55</v>
      </c>
      <c r="Q147" s="73"/>
      <c r="R147" s="83">
        <v>23.773285046000005</v>
      </c>
      <c r="S147" s="84">
        <v>2.6876802299074156E-5</v>
      </c>
      <c r="T147" s="84">
        <f t="shared" si="2"/>
        <v>3.2313768459622957E-4</v>
      </c>
      <c r="U147" s="84">
        <f>R147/'סכום נכסי הקרן'!$C$42</f>
        <v>9.1328698993328324E-5</v>
      </c>
    </row>
    <row r="148" spans="2:21">
      <c r="B148" s="76" t="s">
        <v>452</v>
      </c>
      <c r="C148" s="73">
        <v>1193630</v>
      </c>
      <c r="D148" s="86" t="s">
        <v>112</v>
      </c>
      <c r="E148" s="86" t="s">
        <v>293</v>
      </c>
      <c r="F148" s="73">
        <v>520025438</v>
      </c>
      <c r="G148" s="86" t="s">
        <v>306</v>
      </c>
      <c r="H148" s="73" t="s">
        <v>449</v>
      </c>
      <c r="I148" s="73" t="s">
        <v>303</v>
      </c>
      <c r="J148" s="73"/>
      <c r="K148" s="83">
        <v>5.0000000000032516</v>
      </c>
      <c r="L148" s="86" t="s">
        <v>121</v>
      </c>
      <c r="M148" s="87">
        <v>3.6200000000000003E-2</v>
      </c>
      <c r="N148" s="87">
        <v>4.1300000000024061E-2</v>
      </c>
      <c r="O148" s="83">
        <v>618092.26183600014</v>
      </c>
      <c r="P148" s="85">
        <v>99.51</v>
      </c>
      <c r="Q148" s="73"/>
      <c r="R148" s="83">
        <v>615.06360680400007</v>
      </c>
      <c r="S148" s="84">
        <v>3.4778998576136396E-4</v>
      </c>
      <c r="T148" s="84">
        <f t="shared" si="2"/>
        <v>8.3602341618955692E-3</v>
      </c>
      <c r="U148" s="84">
        <f>R148/'סכום נכסי הקרן'!$C$42</f>
        <v>2.362860618499369E-3</v>
      </c>
    </row>
    <row r="149" spans="2:21">
      <c r="B149" s="76" t="s">
        <v>453</v>
      </c>
      <c r="C149" s="73">
        <v>1132828</v>
      </c>
      <c r="D149" s="86" t="s">
        <v>112</v>
      </c>
      <c r="E149" s="86" t="s">
        <v>293</v>
      </c>
      <c r="F149" s="73">
        <v>511930125</v>
      </c>
      <c r="G149" s="86" t="s">
        <v>142</v>
      </c>
      <c r="H149" s="73" t="s">
        <v>449</v>
      </c>
      <c r="I149" s="73" t="s">
        <v>303</v>
      </c>
      <c r="J149" s="73"/>
      <c r="K149" s="83">
        <v>1.010000000001688</v>
      </c>
      <c r="L149" s="86" t="s">
        <v>121</v>
      </c>
      <c r="M149" s="87">
        <v>1.9799999999999998E-2</v>
      </c>
      <c r="N149" s="87">
        <v>2.9799999999966239E-2</v>
      </c>
      <c r="O149" s="83">
        <v>82656.497293000008</v>
      </c>
      <c r="P149" s="85">
        <v>109.45</v>
      </c>
      <c r="Q149" s="83">
        <v>93.191058683000023</v>
      </c>
      <c r="R149" s="83">
        <v>183.65859496900003</v>
      </c>
      <c r="S149" s="84">
        <v>1.0880164743218351E-3</v>
      </c>
      <c r="T149" s="84">
        <f t="shared" si="2"/>
        <v>2.4963741031012831E-3</v>
      </c>
      <c r="U149" s="84">
        <f>R149/'סכום נכסי הקרן'!$C$42</f>
        <v>7.0555249327158571E-4</v>
      </c>
    </row>
    <row r="150" spans="2:21">
      <c r="B150" s="76" t="s">
        <v>454</v>
      </c>
      <c r="C150" s="73">
        <v>1166057</v>
      </c>
      <c r="D150" s="86" t="s">
        <v>112</v>
      </c>
      <c r="E150" s="86" t="s">
        <v>293</v>
      </c>
      <c r="F150" s="73">
        <v>514401702</v>
      </c>
      <c r="G150" s="86" t="s">
        <v>312</v>
      </c>
      <c r="H150" s="73" t="s">
        <v>455</v>
      </c>
      <c r="I150" s="73" t="s">
        <v>303</v>
      </c>
      <c r="J150" s="73"/>
      <c r="K150" s="83">
        <v>3.7199999999998199</v>
      </c>
      <c r="L150" s="86" t="s">
        <v>121</v>
      </c>
      <c r="M150" s="87">
        <v>2.75E-2</v>
      </c>
      <c r="N150" s="87">
        <v>3.5800000000019705E-2</v>
      </c>
      <c r="O150" s="83">
        <v>415440.13323000004</v>
      </c>
      <c r="P150" s="85">
        <v>107.45</v>
      </c>
      <c r="Q150" s="73"/>
      <c r="R150" s="83">
        <v>446.39041126400014</v>
      </c>
      <c r="S150" s="84">
        <v>4.6006686020498523E-4</v>
      </c>
      <c r="T150" s="84">
        <f t="shared" si="2"/>
        <v>6.0675486640866172E-3</v>
      </c>
      <c r="U150" s="84">
        <f>R150/'סכום נכסי הקרן'!$C$42</f>
        <v>1.7148768218171601E-3</v>
      </c>
    </row>
    <row r="151" spans="2:21">
      <c r="B151" s="76" t="s">
        <v>456</v>
      </c>
      <c r="C151" s="73">
        <v>1180355</v>
      </c>
      <c r="D151" s="86" t="s">
        <v>112</v>
      </c>
      <c r="E151" s="86" t="s">
        <v>293</v>
      </c>
      <c r="F151" s="73">
        <v>514401702</v>
      </c>
      <c r="G151" s="86" t="s">
        <v>312</v>
      </c>
      <c r="H151" s="73" t="s">
        <v>455</v>
      </c>
      <c r="I151" s="73" t="s">
        <v>303</v>
      </c>
      <c r="J151" s="73"/>
      <c r="K151" s="83">
        <v>3.9700000000050983</v>
      </c>
      <c r="L151" s="86" t="s">
        <v>121</v>
      </c>
      <c r="M151" s="87">
        <v>2.5000000000000001E-2</v>
      </c>
      <c r="N151" s="87">
        <v>5.969999999976771E-2</v>
      </c>
      <c r="O151" s="83">
        <v>40043.819295000008</v>
      </c>
      <c r="P151" s="85">
        <v>88.16</v>
      </c>
      <c r="Q151" s="73"/>
      <c r="R151" s="83">
        <v>35.302630206000011</v>
      </c>
      <c r="S151" s="84">
        <v>4.7067903779765797E-5</v>
      </c>
      <c r="T151" s="84">
        <f t="shared" si="2"/>
        <v>4.7984997289397141E-4</v>
      </c>
      <c r="U151" s="84">
        <f>R151/'סכום נכסי הקרן'!$C$42</f>
        <v>1.3562043619626041E-4</v>
      </c>
    </row>
    <row r="152" spans="2:21">
      <c r="B152" s="76" t="s">
        <v>457</v>
      </c>
      <c r="C152" s="73">
        <v>1260603</v>
      </c>
      <c r="D152" s="86" t="s">
        <v>112</v>
      </c>
      <c r="E152" s="86" t="s">
        <v>293</v>
      </c>
      <c r="F152" s="73">
        <v>520033234</v>
      </c>
      <c r="G152" s="86" t="s">
        <v>442</v>
      </c>
      <c r="H152" s="73" t="s">
        <v>458</v>
      </c>
      <c r="I152" s="73" t="s">
        <v>119</v>
      </c>
      <c r="J152" s="73"/>
      <c r="K152" s="83">
        <v>2.6299999999956611</v>
      </c>
      <c r="L152" s="86" t="s">
        <v>121</v>
      </c>
      <c r="M152" s="87">
        <v>0.04</v>
      </c>
      <c r="N152" s="87">
        <v>9.3299999999904557E-2</v>
      </c>
      <c r="O152" s="83">
        <v>298233.38672900008</v>
      </c>
      <c r="P152" s="85">
        <v>96.6</v>
      </c>
      <c r="Q152" s="73"/>
      <c r="R152" s="83">
        <v>288.09344697500001</v>
      </c>
      <c r="S152" s="84">
        <v>1.1490392457655346E-4</v>
      </c>
      <c r="T152" s="84">
        <f t="shared" si="2"/>
        <v>3.9159017873515011E-3</v>
      </c>
      <c r="U152" s="84">
        <f>R152/'סכום נכסי הקרן'!$C$42</f>
        <v>1.1067548994520295E-3</v>
      </c>
    </row>
    <row r="153" spans="2:21">
      <c r="B153" s="76" t="s">
        <v>459</v>
      </c>
      <c r="C153" s="73">
        <v>1260652</v>
      </c>
      <c r="D153" s="86" t="s">
        <v>112</v>
      </c>
      <c r="E153" s="86" t="s">
        <v>293</v>
      </c>
      <c r="F153" s="73">
        <v>520033234</v>
      </c>
      <c r="G153" s="86" t="s">
        <v>442</v>
      </c>
      <c r="H153" s="73" t="s">
        <v>458</v>
      </c>
      <c r="I153" s="73" t="s">
        <v>119</v>
      </c>
      <c r="J153" s="73"/>
      <c r="K153" s="83">
        <v>3.2999999999955332</v>
      </c>
      <c r="L153" s="86" t="s">
        <v>121</v>
      </c>
      <c r="M153" s="87">
        <v>3.2799999999999996E-2</v>
      </c>
      <c r="N153" s="87">
        <v>9.429999999990249E-2</v>
      </c>
      <c r="O153" s="83">
        <v>291433.89386200008</v>
      </c>
      <c r="P153" s="85">
        <v>92.19</v>
      </c>
      <c r="Q153" s="73"/>
      <c r="R153" s="83">
        <v>268.67290643400008</v>
      </c>
      <c r="S153" s="84">
        <v>2.0696939311774345E-4</v>
      </c>
      <c r="T153" s="84">
        <f t="shared" si="2"/>
        <v>3.6519286556667909E-3</v>
      </c>
      <c r="U153" s="84">
        <f>R153/'סכום נכסי הקרן'!$C$42</f>
        <v>1.0321479320966644E-3</v>
      </c>
    </row>
    <row r="154" spans="2:21">
      <c r="B154" s="76" t="s">
        <v>460</v>
      </c>
      <c r="C154" s="73">
        <v>1260736</v>
      </c>
      <c r="D154" s="86" t="s">
        <v>112</v>
      </c>
      <c r="E154" s="86" t="s">
        <v>293</v>
      </c>
      <c r="F154" s="73">
        <v>520033234</v>
      </c>
      <c r="G154" s="86" t="s">
        <v>442</v>
      </c>
      <c r="H154" s="73" t="s">
        <v>458</v>
      </c>
      <c r="I154" s="73" t="s">
        <v>119</v>
      </c>
      <c r="J154" s="73"/>
      <c r="K154" s="83">
        <v>3.9100000000014026</v>
      </c>
      <c r="L154" s="86" t="s">
        <v>121</v>
      </c>
      <c r="M154" s="87">
        <v>1.7899999999999999E-2</v>
      </c>
      <c r="N154" s="87">
        <v>8.500000000008763E-2</v>
      </c>
      <c r="O154" s="83">
        <v>135651.95476500003</v>
      </c>
      <c r="P154" s="85">
        <v>84.13</v>
      </c>
      <c r="Q154" s="73"/>
      <c r="R154" s="83">
        <v>114.12398482400002</v>
      </c>
      <c r="S154" s="84">
        <v>1.3189023143842088E-4</v>
      </c>
      <c r="T154" s="84">
        <f t="shared" si="2"/>
        <v>1.551226939885092E-3</v>
      </c>
      <c r="U154" s="84">
        <f>R154/'סכום נכסי הקרן'!$C$42</f>
        <v>4.3842468711171933E-4</v>
      </c>
    </row>
    <row r="155" spans="2:21">
      <c r="B155" s="76" t="s">
        <v>461</v>
      </c>
      <c r="C155" s="73">
        <v>6120323</v>
      </c>
      <c r="D155" s="86" t="s">
        <v>112</v>
      </c>
      <c r="E155" s="86" t="s">
        <v>293</v>
      </c>
      <c r="F155" s="73">
        <v>520020116</v>
      </c>
      <c r="G155" s="86" t="s">
        <v>306</v>
      </c>
      <c r="H155" s="73" t="s">
        <v>455</v>
      </c>
      <c r="I155" s="73" t="s">
        <v>303</v>
      </c>
      <c r="J155" s="73"/>
      <c r="K155" s="83">
        <v>3.0100000000027265</v>
      </c>
      <c r="L155" s="86" t="s">
        <v>121</v>
      </c>
      <c r="M155" s="87">
        <v>3.3000000000000002E-2</v>
      </c>
      <c r="N155" s="87">
        <v>4.9800000000053447E-2</v>
      </c>
      <c r="O155" s="83">
        <v>352667.400547</v>
      </c>
      <c r="P155" s="85">
        <v>105.04</v>
      </c>
      <c r="Q155" s="73"/>
      <c r="R155" s="83">
        <v>370.4418387990001</v>
      </c>
      <c r="S155" s="84">
        <v>5.5855361398271129E-4</v>
      </c>
      <c r="T155" s="84">
        <f t="shared" si="2"/>
        <v>5.0352199048410212E-3</v>
      </c>
      <c r="U155" s="84">
        <f>R155/'סכום נכסי הקרן'!$C$42</f>
        <v>1.4231088015285193E-3</v>
      </c>
    </row>
    <row r="156" spans="2:21">
      <c r="B156" s="76" t="s">
        <v>462</v>
      </c>
      <c r="C156" s="73">
        <v>1168350</v>
      </c>
      <c r="D156" s="86" t="s">
        <v>112</v>
      </c>
      <c r="E156" s="86" t="s">
        <v>293</v>
      </c>
      <c r="F156" s="73">
        <v>515434074</v>
      </c>
      <c r="G156" s="86" t="s">
        <v>306</v>
      </c>
      <c r="H156" s="73" t="s">
        <v>455</v>
      </c>
      <c r="I156" s="73" t="s">
        <v>303</v>
      </c>
      <c r="J156" s="73"/>
      <c r="K156" s="83">
        <v>2.4999999999999996</v>
      </c>
      <c r="L156" s="86" t="s">
        <v>121</v>
      </c>
      <c r="M156" s="87">
        <v>1E-3</v>
      </c>
      <c r="N156" s="87">
        <v>2.7499999999986983E-2</v>
      </c>
      <c r="O156" s="83">
        <v>371262.17350400006</v>
      </c>
      <c r="P156" s="85">
        <v>103.46</v>
      </c>
      <c r="Q156" s="73"/>
      <c r="R156" s="83">
        <v>384.10784318200012</v>
      </c>
      <c r="S156" s="84">
        <v>6.5558117198001109E-4</v>
      </c>
      <c r="T156" s="84">
        <f t="shared" si="2"/>
        <v>5.2209746713976759E-3</v>
      </c>
      <c r="U156" s="84">
        <f>R156/'סכום נכסי הקרן'!$C$42</f>
        <v>1.4756088408929367E-3</v>
      </c>
    </row>
    <row r="157" spans="2:21">
      <c r="B157" s="76" t="s">
        <v>463</v>
      </c>
      <c r="C157" s="73">
        <v>1175975</v>
      </c>
      <c r="D157" s="86" t="s">
        <v>112</v>
      </c>
      <c r="E157" s="86" t="s">
        <v>293</v>
      </c>
      <c r="F157" s="73">
        <v>515434074</v>
      </c>
      <c r="G157" s="86" t="s">
        <v>306</v>
      </c>
      <c r="H157" s="73" t="s">
        <v>455</v>
      </c>
      <c r="I157" s="73" t="s">
        <v>303</v>
      </c>
      <c r="J157" s="73"/>
      <c r="K157" s="83">
        <v>5.2100000000121165</v>
      </c>
      <c r="L157" s="86" t="s">
        <v>121</v>
      </c>
      <c r="M157" s="87">
        <v>3.0000000000000001E-3</v>
      </c>
      <c r="N157" s="87">
        <v>3.7300000000067085E-2</v>
      </c>
      <c r="O157" s="83">
        <v>209367.87741800002</v>
      </c>
      <c r="P157" s="85">
        <v>91.84</v>
      </c>
      <c r="Q157" s="73"/>
      <c r="R157" s="83">
        <v>192.28346402700004</v>
      </c>
      <c r="S157" s="84">
        <v>5.7869361409531401E-4</v>
      </c>
      <c r="T157" s="84">
        <f t="shared" si="2"/>
        <v>2.6136073845747965E-3</v>
      </c>
      <c r="U157" s="84">
        <f>R157/'סכום נכסי הקרן'!$C$42</f>
        <v>7.3868624271053798E-4</v>
      </c>
    </row>
    <row r="158" spans="2:21">
      <c r="B158" s="76" t="s">
        <v>464</v>
      </c>
      <c r="C158" s="73">
        <v>1185834</v>
      </c>
      <c r="D158" s="86" t="s">
        <v>112</v>
      </c>
      <c r="E158" s="86" t="s">
        <v>293</v>
      </c>
      <c r="F158" s="73">
        <v>515434074</v>
      </c>
      <c r="G158" s="86" t="s">
        <v>306</v>
      </c>
      <c r="H158" s="73" t="s">
        <v>455</v>
      </c>
      <c r="I158" s="73" t="s">
        <v>303</v>
      </c>
      <c r="J158" s="73"/>
      <c r="K158" s="83">
        <v>3.7300000000019149</v>
      </c>
      <c r="L158" s="86" t="s">
        <v>121</v>
      </c>
      <c r="M158" s="87">
        <v>3.0000000000000001E-3</v>
      </c>
      <c r="N158" s="87">
        <v>3.6200000000024365E-2</v>
      </c>
      <c r="O158" s="83">
        <v>304089.96972800005</v>
      </c>
      <c r="P158" s="85">
        <v>94.5</v>
      </c>
      <c r="Q158" s="73"/>
      <c r="R158" s="83">
        <v>287.36502726499998</v>
      </c>
      <c r="S158" s="84">
        <v>5.9789612608729858E-4</v>
      </c>
      <c r="T158" s="84">
        <f t="shared" si="2"/>
        <v>3.9060007636583845E-3</v>
      </c>
      <c r="U158" s="84">
        <f>R158/'סכום נכסי הקרן'!$C$42</f>
        <v>1.103956564080764E-3</v>
      </c>
    </row>
    <row r="159" spans="2:21">
      <c r="B159" s="76" t="s">
        <v>465</v>
      </c>
      <c r="C159" s="73">
        <v>1192129</v>
      </c>
      <c r="D159" s="86" t="s">
        <v>112</v>
      </c>
      <c r="E159" s="86" t="s">
        <v>293</v>
      </c>
      <c r="F159" s="73">
        <v>515434074</v>
      </c>
      <c r="G159" s="86" t="s">
        <v>306</v>
      </c>
      <c r="H159" s="73" t="s">
        <v>455</v>
      </c>
      <c r="I159" s="73" t="s">
        <v>303</v>
      </c>
      <c r="J159" s="73"/>
      <c r="K159" s="83">
        <v>3.2400000000051743</v>
      </c>
      <c r="L159" s="86" t="s">
        <v>121</v>
      </c>
      <c r="M159" s="87">
        <v>3.0000000000000001E-3</v>
      </c>
      <c r="N159" s="87">
        <v>3.5500000000064674E-2</v>
      </c>
      <c r="O159" s="83">
        <v>117048.02265600002</v>
      </c>
      <c r="P159" s="85">
        <v>92.47</v>
      </c>
      <c r="Q159" s="73"/>
      <c r="R159" s="83">
        <v>108.23431070600002</v>
      </c>
      <c r="S159" s="84">
        <v>4.6819209062400004E-4</v>
      </c>
      <c r="T159" s="84">
        <f t="shared" si="2"/>
        <v>1.4711717159715976E-3</v>
      </c>
      <c r="U159" s="84">
        <f>R159/'סכום נכסי הקרן'!$C$42</f>
        <v>4.1579860604421779E-4</v>
      </c>
    </row>
    <row r="160" spans="2:21">
      <c r="B160" s="76" t="s">
        <v>466</v>
      </c>
      <c r="C160" s="73">
        <v>1188192</v>
      </c>
      <c r="D160" s="86" t="s">
        <v>112</v>
      </c>
      <c r="E160" s="86" t="s">
        <v>293</v>
      </c>
      <c r="F160" s="73">
        <v>512607888</v>
      </c>
      <c r="G160" s="86" t="s">
        <v>467</v>
      </c>
      <c r="H160" s="73" t="s">
        <v>458</v>
      </c>
      <c r="I160" s="73" t="s">
        <v>119</v>
      </c>
      <c r="J160" s="73"/>
      <c r="K160" s="83">
        <v>4.2699999999912261</v>
      </c>
      <c r="L160" s="86" t="s">
        <v>121</v>
      </c>
      <c r="M160" s="87">
        <v>3.2500000000000001E-2</v>
      </c>
      <c r="N160" s="87">
        <v>4.9399999999920494E-2</v>
      </c>
      <c r="O160" s="83">
        <v>150023.45462700003</v>
      </c>
      <c r="P160" s="85">
        <v>97.23</v>
      </c>
      <c r="Q160" s="73"/>
      <c r="R160" s="83">
        <v>145.867800864</v>
      </c>
      <c r="S160" s="84">
        <v>5.770132870269232E-4</v>
      </c>
      <c r="T160" s="84">
        <f t="shared" si="2"/>
        <v>1.9827038348773623E-3</v>
      </c>
      <c r="U160" s="84">
        <f>R160/'סכום נכסי הקרן'!$C$42</f>
        <v>5.6037339611037494E-4</v>
      </c>
    </row>
    <row r="161" spans="2:21">
      <c r="B161" s="76" t="s">
        <v>472</v>
      </c>
      <c r="C161" s="73">
        <v>3660156</v>
      </c>
      <c r="D161" s="86" t="s">
        <v>112</v>
      </c>
      <c r="E161" s="86" t="s">
        <v>293</v>
      </c>
      <c r="F161" s="73">
        <v>520038332</v>
      </c>
      <c r="G161" s="86" t="s">
        <v>306</v>
      </c>
      <c r="H161" s="73" t="s">
        <v>471</v>
      </c>
      <c r="I161" s="73"/>
      <c r="J161" s="73"/>
      <c r="K161" s="83">
        <v>3.420000000002402</v>
      </c>
      <c r="L161" s="86" t="s">
        <v>121</v>
      </c>
      <c r="M161" s="87">
        <v>1.9E-2</v>
      </c>
      <c r="N161" s="87">
        <v>3.500000000001622E-2</v>
      </c>
      <c r="O161" s="83">
        <v>305050.88000000006</v>
      </c>
      <c r="P161" s="85">
        <v>101</v>
      </c>
      <c r="Q161" s="73"/>
      <c r="R161" s="83">
        <v>308.10138220300007</v>
      </c>
      <c r="S161" s="84">
        <v>5.609501830599235E-4</v>
      </c>
      <c r="T161" s="84">
        <f t="shared" si="2"/>
        <v>4.1878590642115245E-3</v>
      </c>
      <c r="U161" s="84">
        <f>R161/'סכום נכסי הקרן'!$C$42</f>
        <v>1.1836184330520476E-3</v>
      </c>
    </row>
    <row r="162" spans="2:21">
      <c r="B162" s="76" t="s">
        <v>473</v>
      </c>
      <c r="C162" s="73">
        <v>1155928</v>
      </c>
      <c r="D162" s="86" t="s">
        <v>112</v>
      </c>
      <c r="E162" s="86" t="s">
        <v>293</v>
      </c>
      <c r="F162" s="73">
        <v>515327120</v>
      </c>
      <c r="G162" s="86" t="s">
        <v>306</v>
      </c>
      <c r="H162" s="73" t="s">
        <v>471</v>
      </c>
      <c r="I162" s="73"/>
      <c r="J162" s="73"/>
      <c r="K162" s="83">
        <v>3.7499999999971392</v>
      </c>
      <c r="L162" s="86" t="s">
        <v>121</v>
      </c>
      <c r="M162" s="87">
        <v>2.75E-2</v>
      </c>
      <c r="N162" s="87">
        <v>2.8599999999981689E-2</v>
      </c>
      <c r="O162" s="83">
        <v>319500.04097300005</v>
      </c>
      <c r="P162" s="85">
        <v>109.41</v>
      </c>
      <c r="Q162" s="73"/>
      <c r="R162" s="83">
        <v>349.56499012400008</v>
      </c>
      <c r="S162" s="84">
        <v>6.2552304531542492E-4</v>
      </c>
      <c r="T162" s="84">
        <f t="shared" si="2"/>
        <v>4.7514519472595575E-3</v>
      </c>
      <c r="U162" s="84">
        <f>R162/'סכום נכסי הקרן'!$C$42</f>
        <v>1.3429072044467921E-3</v>
      </c>
    </row>
    <row r="163" spans="2:21">
      <c r="B163" s="76" t="s">
        <v>474</v>
      </c>
      <c r="C163" s="73">
        <v>1177658</v>
      </c>
      <c r="D163" s="86" t="s">
        <v>112</v>
      </c>
      <c r="E163" s="86" t="s">
        <v>293</v>
      </c>
      <c r="F163" s="73">
        <v>515327120</v>
      </c>
      <c r="G163" s="86" t="s">
        <v>306</v>
      </c>
      <c r="H163" s="73" t="s">
        <v>471</v>
      </c>
      <c r="I163" s="73"/>
      <c r="J163" s="73"/>
      <c r="K163" s="83">
        <v>5.4100000000007933</v>
      </c>
      <c r="L163" s="86" t="s">
        <v>121</v>
      </c>
      <c r="M163" s="87">
        <v>8.5000000000000006E-3</v>
      </c>
      <c r="N163" s="87">
        <v>3.0200000000007513E-2</v>
      </c>
      <c r="O163" s="83">
        <v>245802.75033200003</v>
      </c>
      <c r="P163" s="85">
        <v>97.44</v>
      </c>
      <c r="Q163" s="73"/>
      <c r="R163" s="83">
        <v>239.51022034100004</v>
      </c>
      <c r="S163" s="84">
        <v>4.7534490224790377E-4</v>
      </c>
      <c r="T163" s="84">
        <f t="shared" si="2"/>
        <v>3.2555356943042941E-3</v>
      </c>
      <c r="U163" s="84">
        <f>R163/'סכום נכסי הקרן'!$C$42</f>
        <v>9.2011502731000961E-4</v>
      </c>
    </row>
    <row r="164" spans="2:21">
      <c r="B164" s="76" t="s">
        <v>475</v>
      </c>
      <c r="C164" s="73">
        <v>1193929</v>
      </c>
      <c r="D164" s="86" t="s">
        <v>112</v>
      </c>
      <c r="E164" s="86" t="s">
        <v>293</v>
      </c>
      <c r="F164" s="73">
        <v>515327120</v>
      </c>
      <c r="G164" s="86" t="s">
        <v>306</v>
      </c>
      <c r="H164" s="73" t="s">
        <v>471</v>
      </c>
      <c r="I164" s="73"/>
      <c r="J164" s="73"/>
      <c r="K164" s="83">
        <v>6.7299999999765845</v>
      </c>
      <c r="L164" s="86" t="s">
        <v>121</v>
      </c>
      <c r="M164" s="87">
        <v>3.1800000000000002E-2</v>
      </c>
      <c r="N164" s="87">
        <v>3.6099999999842307E-2</v>
      </c>
      <c r="O164" s="83">
        <v>104468.48699200002</v>
      </c>
      <c r="P164" s="85">
        <v>100.16</v>
      </c>
      <c r="Q164" s="73"/>
      <c r="R164" s="83">
        <v>104.63563466500004</v>
      </c>
      <c r="S164" s="84">
        <v>5.3338347284795275E-4</v>
      </c>
      <c r="T164" s="84">
        <f t="shared" si="2"/>
        <v>1.4222568166949274E-3</v>
      </c>
      <c r="U164" s="84">
        <f>R164/'סכום נכסי הקרן'!$C$42</f>
        <v>4.0197374337643563E-4</v>
      </c>
    </row>
    <row r="165" spans="2:21">
      <c r="B165" s="76" t="s">
        <v>476</v>
      </c>
      <c r="C165" s="73">
        <v>1169531</v>
      </c>
      <c r="D165" s="86" t="s">
        <v>112</v>
      </c>
      <c r="E165" s="86" t="s">
        <v>293</v>
      </c>
      <c r="F165" s="73">
        <v>516167343</v>
      </c>
      <c r="G165" s="86" t="s">
        <v>312</v>
      </c>
      <c r="H165" s="73" t="s">
        <v>471</v>
      </c>
      <c r="I165" s="73"/>
      <c r="J165" s="73"/>
      <c r="K165" s="83">
        <v>2.5099999999993869</v>
      </c>
      <c r="L165" s="86" t="s">
        <v>121</v>
      </c>
      <c r="M165" s="87">
        <v>1.6399999999999998E-2</v>
      </c>
      <c r="N165" s="87">
        <v>2.8800000000005443E-2</v>
      </c>
      <c r="O165" s="83">
        <v>136275.27281600001</v>
      </c>
      <c r="P165" s="85">
        <v>107.69</v>
      </c>
      <c r="Q165" s="73"/>
      <c r="R165" s="83">
        <v>146.75483665900003</v>
      </c>
      <c r="S165" s="84">
        <v>5.2259427487316267E-4</v>
      </c>
      <c r="T165" s="84">
        <f t="shared" si="2"/>
        <v>1.9947608430861841E-3</v>
      </c>
      <c r="U165" s="84">
        <f>R165/'סכום נכסי הקרן'!$C$42</f>
        <v>5.6378107935487029E-4</v>
      </c>
    </row>
    <row r="166" spans="2:21">
      <c r="B166" s="76" t="s">
        <v>477</v>
      </c>
      <c r="C166" s="73">
        <v>1179340</v>
      </c>
      <c r="D166" s="86" t="s">
        <v>112</v>
      </c>
      <c r="E166" s="86" t="s">
        <v>293</v>
      </c>
      <c r="F166" s="73">
        <v>514599943</v>
      </c>
      <c r="G166" s="86" t="s">
        <v>478</v>
      </c>
      <c r="H166" s="73" t="s">
        <v>471</v>
      </c>
      <c r="I166" s="73"/>
      <c r="J166" s="73"/>
      <c r="K166" s="83">
        <v>3.2699999999998695</v>
      </c>
      <c r="L166" s="86" t="s">
        <v>121</v>
      </c>
      <c r="M166" s="87">
        <v>1.4800000000000001E-2</v>
      </c>
      <c r="N166" s="87">
        <v>4.2999999999996735E-2</v>
      </c>
      <c r="O166" s="83">
        <v>618589.41942200006</v>
      </c>
      <c r="P166" s="85">
        <v>99.03</v>
      </c>
      <c r="Q166" s="73"/>
      <c r="R166" s="83">
        <v>612.58907940400013</v>
      </c>
      <c r="S166" s="84">
        <v>7.1077355043206152E-4</v>
      </c>
      <c r="T166" s="84">
        <f t="shared" si="2"/>
        <v>8.3265992202811185E-3</v>
      </c>
      <c r="U166" s="84">
        <f>R166/'סכום נכסי הקרן'!$C$42</f>
        <v>2.3533543442243563E-3</v>
      </c>
    </row>
    <row r="167" spans="2:21">
      <c r="B167" s="76" t="s">
        <v>479</v>
      </c>
      <c r="C167" s="73">
        <v>1113034</v>
      </c>
      <c r="D167" s="86" t="s">
        <v>112</v>
      </c>
      <c r="E167" s="86" t="s">
        <v>293</v>
      </c>
      <c r="F167" s="73" t="s">
        <v>480</v>
      </c>
      <c r="G167" s="86" t="s">
        <v>426</v>
      </c>
      <c r="H167" s="73" t="s">
        <v>471</v>
      </c>
      <c r="I167" s="73"/>
      <c r="J167" s="73"/>
      <c r="K167" s="83">
        <v>0</v>
      </c>
      <c r="L167" s="86" t="s">
        <v>121</v>
      </c>
      <c r="M167" s="87">
        <v>4.9000000000000002E-2</v>
      </c>
      <c r="N167" s="118">
        <v>0</v>
      </c>
      <c r="O167" s="83">
        <v>102437.235927</v>
      </c>
      <c r="P167" s="85">
        <v>23.05</v>
      </c>
      <c r="Q167" s="73"/>
      <c r="R167" s="83">
        <v>23.611778337000004</v>
      </c>
      <c r="S167" s="84">
        <v>2.25560498893658E-4</v>
      </c>
      <c r="T167" s="84">
        <f t="shared" si="2"/>
        <v>3.2094240935799325E-4</v>
      </c>
      <c r="U167" s="84">
        <f>R167/'סכום נכסי הקרן'!$C$42</f>
        <v>9.0708246347296308E-5</v>
      </c>
    </row>
    <row r="168" spans="2:21">
      <c r="B168" s="72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83"/>
      <c r="P168" s="85"/>
      <c r="Q168" s="73"/>
      <c r="R168" s="73"/>
      <c r="S168" s="73"/>
      <c r="T168" s="84"/>
      <c r="U168" s="73"/>
    </row>
    <row r="169" spans="2:21">
      <c r="B169" s="89" t="s">
        <v>43</v>
      </c>
      <c r="C169" s="71"/>
      <c r="D169" s="71"/>
      <c r="E169" s="71"/>
      <c r="F169" s="71"/>
      <c r="G169" s="71"/>
      <c r="H169" s="71"/>
      <c r="I169" s="71"/>
      <c r="J169" s="71"/>
      <c r="K169" s="80">
        <v>4.0009711223194699</v>
      </c>
      <c r="L169" s="71"/>
      <c r="M169" s="71"/>
      <c r="N169" s="91">
        <v>5.6734226340564235E-2</v>
      </c>
      <c r="O169" s="80"/>
      <c r="P169" s="82"/>
      <c r="Q169" s="80">
        <v>45.210775677000008</v>
      </c>
      <c r="R169" s="80">
        <f>SUM(R170:R249)</f>
        <v>10255.699328816001</v>
      </c>
      <c r="S169" s="71"/>
      <c r="T169" s="81">
        <f t="shared" si="2"/>
        <v>0.13940029443201871</v>
      </c>
      <c r="U169" s="81">
        <f>R169/'סכום נכסי הקרן'!$C$42</f>
        <v>3.9398832561640909E-2</v>
      </c>
    </row>
    <row r="170" spans="2:21">
      <c r="B170" s="76" t="s">
        <v>481</v>
      </c>
      <c r="C170" s="73">
        <v>7480163</v>
      </c>
      <c r="D170" s="86" t="s">
        <v>112</v>
      </c>
      <c r="E170" s="86" t="s">
        <v>293</v>
      </c>
      <c r="F170" s="73">
        <v>520029935</v>
      </c>
      <c r="G170" s="86" t="s">
        <v>295</v>
      </c>
      <c r="H170" s="73" t="s">
        <v>296</v>
      </c>
      <c r="I170" s="73" t="s">
        <v>119</v>
      </c>
      <c r="J170" s="73"/>
      <c r="K170" s="73">
        <v>3.58</v>
      </c>
      <c r="L170" s="86" t="s">
        <v>121</v>
      </c>
      <c r="M170" s="87">
        <v>2.6800000000000001E-2</v>
      </c>
      <c r="N170" s="87">
        <v>4.5698979591836733E-2</v>
      </c>
      <c r="O170" s="83">
        <v>1.0334000000000001E-2</v>
      </c>
      <c r="P170" s="85">
        <v>95.02</v>
      </c>
      <c r="Q170" s="73"/>
      <c r="R170" s="83">
        <v>9.800000000000001E-6</v>
      </c>
      <c r="S170" s="84">
        <v>3.9600670335192963E-12</v>
      </c>
      <c r="T170" s="84">
        <f t="shared" si="2"/>
        <v>1.3320621457722664E-10</v>
      </c>
      <c r="U170" s="84">
        <f>R170/'סכום נכסי הקרן'!$C$42</f>
        <v>3.7648194113804657E-11</v>
      </c>
    </row>
    <row r="171" spans="2:21">
      <c r="B171" s="76" t="s">
        <v>482</v>
      </c>
      <c r="C171" s="73">
        <v>6620488</v>
      </c>
      <c r="D171" s="86" t="s">
        <v>112</v>
      </c>
      <c r="E171" s="86" t="s">
        <v>293</v>
      </c>
      <c r="F171" s="73">
        <v>520000118</v>
      </c>
      <c r="G171" s="86" t="s">
        <v>295</v>
      </c>
      <c r="H171" s="73" t="s">
        <v>296</v>
      </c>
      <c r="I171" s="73" t="s">
        <v>119</v>
      </c>
      <c r="J171" s="73"/>
      <c r="K171" s="73">
        <v>4.01</v>
      </c>
      <c r="L171" s="86" t="s">
        <v>121</v>
      </c>
      <c r="M171" s="87">
        <v>2.5000000000000001E-2</v>
      </c>
      <c r="N171" s="87">
        <v>4.5007025761124114E-2</v>
      </c>
      <c r="O171" s="83">
        <v>2.2880000000000001E-3</v>
      </c>
      <c r="P171" s="85">
        <v>93.69</v>
      </c>
      <c r="Q171" s="73"/>
      <c r="R171" s="83">
        <v>2.1350000000000007E-6</v>
      </c>
      <c r="S171" s="84">
        <v>7.7114712583894275E-13</v>
      </c>
      <c r="T171" s="84">
        <f t="shared" si="2"/>
        <v>2.9019925318610096E-11</v>
      </c>
      <c r="U171" s="84">
        <f>R171/'סכום נכסי הקרן'!$C$42</f>
        <v>8.2019280033645891E-12</v>
      </c>
    </row>
    <row r="172" spans="2:21">
      <c r="B172" s="76" t="s">
        <v>483</v>
      </c>
      <c r="C172" s="73">
        <v>1133131</v>
      </c>
      <c r="D172" s="86" t="s">
        <v>112</v>
      </c>
      <c r="E172" s="86" t="s">
        <v>293</v>
      </c>
      <c r="F172" s="73">
        <v>520027194</v>
      </c>
      <c r="G172" s="86" t="s">
        <v>484</v>
      </c>
      <c r="H172" s="73" t="s">
        <v>322</v>
      </c>
      <c r="I172" s="73" t="s">
        <v>303</v>
      </c>
      <c r="J172" s="73"/>
      <c r="K172" s="73">
        <v>0.42</v>
      </c>
      <c r="L172" s="86" t="s">
        <v>121</v>
      </c>
      <c r="M172" s="87">
        <v>5.7000000000000002E-2</v>
      </c>
      <c r="N172" s="87">
        <v>4.8399360190454939E-2</v>
      </c>
      <c r="O172" s="83">
        <v>2.6692000000000004E-2</v>
      </c>
      <c r="P172" s="85">
        <v>100.82</v>
      </c>
      <c r="Q172" s="73"/>
      <c r="R172" s="83">
        <v>2.6883000000000003E-5</v>
      </c>
      <c r="S172" s="84">
        <v>1.7281921055547523E-10</v>
      </c>
      <c r="T172" s="84">
        <f t="shared" si="2"/>
        <v>3.6540639453873307E-10</v>
      </c>
      <c r="U172" s="84">
        <f>R172/'סכום נכסי הקרן'!$C$42</f>
        <v>1.0327514309810313E-10</v>
      </c>
    </row>
    <row r="173" spans="2:21">
      <c r="B173" s="76" t="s">
        <v>485</v>
      </c>
      <c r="C173" s="73">
        <v>2810372</v>
      </c>
      <c r="D173" s="86" t="s">
        <v>112</v>
      </c>
      <c r="E173" s="86" t="s">
        <v>293</v>
      </c>
      <c r="F173" s="73">
        <v>520027830</v>
      </c>
      <c r="G173" s="86" t="s">
        <v>377</v>
      </c>
      <c r="H173" s="73" t="s">
        <v>333</v>
      </c>
      <c r="I173" s="73" t="s">
        <v>303</v>
      </c>
      <c r="J173" s="73"/>
      <c r="K173" s="73">
        <v>8.4700000000000006</v>
      </c>
      <c r="L173" s="86" t="s">
        <v>121</v>
      </c>
      <c r="M173" s="87">
        <v>2.4E-2</v>
      </c>
      <c r="N173" s="87">
        <v>5.0301352011728293E-2</v>
      </c>
      <c r="O173" s="83">
        <v>1.5253000000000001E-2</v>
      </c>
      <c r="P173" s="85">
        <v>80.430000000000007</v>
      </c>
      <c r="Q173" s="73"/>
      <c r="R173" s="83">
        <v>1.2278000000000002E-5</v>
      </c>
      <c r="S173" s="84">
        <v>2.0309100975097818E-11</v>
      </c>
      <c r="T173" s="84">
        <f t="shared" si="2"/>
        <v>1.6688835740603968E-10</v>
      </c>
      <c r="U173" s="84">
        <f>R173/'סכום נכסי הקרן'!$C$42</f>
        <v>4.7167808911152413E-11</v>
      </c>
    </row>
    <row r="174" spans="2:21">
      <c r="B174" s="76" t="s">
        <v>486</v>
      </c>
      <c r="C174" s="73">
        <v>1138114</v>
      </c>
      <c r="D174" s="86" t="s">
        <v>112</v>
      </c>
      <c r="E174" s="86" t="s">
        <v>293</v>
      </c>
      <c r="F174" s="73">
        <v>520026683</v>
      </c>
      <c r="G174" s="86" t="s">
        <v>306</v>
      </c>
      <c r="H174" s="73" t="s">
        <v>329</v>
      </c>
      <c r="I174" s="73" t="s">
        <v>119</v>
      </c>
      <c r="J174" s="73"/>
      <c r="K174" s="73">
        <v>1.46</v>
      </c>
      <c r="L174" s="86" t="s">
        <v>121</v>
      </c>
      <c r="M174" s="87">
        <v>3.39E-2</v>
      </c>
      <c r="N174" s="87">
        <v>5.1095890410958911E-2</v>
      </c>
      <c r="O174" s="83">
        <v>5.1480000000000007E-3</v>
      </c>
      <c r="P174" s="85">
        <v>99.19</v>
      </c>
      <c r="Q174" s="73"/>
      <c r="R174" s="83">
        <v>5.110000000000001E-6</v>
      </c>
      <c r="S174" s="84">
        <v>7.9062827211139867E-12</v>
      </c>
      <c r="T174" s="84">
        <f t="shared" si="2"/>
        <v>6.9457526172411044E-11</v>
      </c>
      <c r="U174" s="84">
        <f>R174/'סכום נכסי הקרן'!$C$42</f>
        <v>1.9630844073626717E-11</v>
      </c>
    </row>
    <row r="175" spans="2:21">
      <c r="B175" s="76" t="s">
        <v>487</v>
      </c>
      <c r="C175" s="73">
        <v>1162866</v>
      </c>
      <c r="D175" s="86" t="s">
        <v>112</v>
      </c>
      <c r="E175" s="86" t="s">
        <v>293</v>
      </c>
      <c r="F175" s="73">
        <v>520026683</v>
      </c>
      <c r="G175" s="86" t="s">
        <v>306</v>
      </c>
      <c r="H175" s="73" t="s">
        <v>329</v>
      </c>
      <c r="I175" s="73" t="s">
        <v>119</v>
      </c>
      <c r="J175" s="73"/>
      <c r="K175" s="73">
        <v>6.36</v>
      </c>
      <c r="L175" s="86" t="s">
        <v>121</v>
      </c>
      <c r="M175" s="87">
        <v>2.4399999999999998E-2</v>
      </c>
      <c r="N175" s="87">
        <v>5.2099515496423894E-2</v>
      </c>
      <c r="O175" s="83">
        <v>1.5253000000000001E-2</v>
      </c>
      <c r="P175" s="85">
        <v>85.25</v>
      </c>
      <c r="Q175" s="73"/>
      <c r="R175" s="83">
        <v>1.3003000000000002E-5</v>
      </c>
      <c r="S175" s="84">
        <v>1.3884817821504582E-11</v>
      </c>
      <c r="T175" s="84">
        <f t="shared" si="2"/>
        <v>1.767428987905794E-10</v>
      </c>
      <c r="U175" s="84">
        <f>R175/'סכום נכסי הקרן'!$C$42</f>
        <v>4.9953006945081841E-11</v>
      </c>
    </row>
    <row r="176" spans="2:21">
      <c r="B176" s="76" t="s">
        <v>488</v>
      </c>
      <c r="C176" s="73">
        <v>1132521</v>
      </c>
      <c r="D176" s="86" t="s">
        <v>112</v>
      </c>
      <c r="E176" s="86" t="s">
        <v>293</v>
      </c>
      <c r="F176" s="73">
        <v>513623314</v>
      </c>
      <c r="G176" s="86" t="s">
        <v>306</v>
      </c>
      <c r="H176" s="73" t="s">
        <v>329</v>
      </c>
      <c r="I176" s="73" t="s">
        <v>119</v>
      </c>
      <c r="J176" s="73"/>
      <c r="K176" s="83">
        <v>9.9999999986415383E-3</v>
      </c>
      <c r="L176" s="86" t="s">
        <v>121</v>
      </c>
      <c r="M176" s="87">
        <v>3.5000000000000003E-2</v>
      </c>
      <c r="N176" s="87">
        <v>0.14069999999908986</v>
      </c>
      <c r="O176" s="83">
        <v>72425.000560000015</v>
      </c>
      <c r="P176" s="85">
        <v>101.64</v>
      </c>
      <c r="Q176" s="73"/>
      <c r="R176" s="83">
        <v>73.612767410000018</v>
      </c>
      <c r="S176" s="84">
        <v>6.3526801477102298E-4</v>
      </c>
      <c r="T176" s="84">
        <f t="shared" si="2"/>
        <v>1.0005793970652998E-3</v>
      </c>
      <c r="U176" s="84">
        <f>R176/'סכום נכסי הקרן'!$C$42</f>
        <v>2.8279466905163609E-4</v>
      </c>
    </row>
    <row r="177" spans="2:21">
      <c r="B177" s="76" t="s">
        <v>489</v>
      </c>
      <c r="C177" s="73">
        <v>7590151</v>
      </c>
      <c r="D177" s="86" t="s">
        <v>112</v>
      </c>
      <c r="E177" s="86" t="s">
        <v>293</v>
      </c>
      <c r="F177" s="73">
        <v>520001736</v>
      </c>
      <c r="G177" s="86" t="s">
        <v>306</v>
      </c>
      <c r="H177" s="73" t="s">
        <v>333</v>
      </c>
      <c r="I177" s="73" t="s">
        <v>303</v>
      </c>
      <c r="J177" s="73"/>
      <c r="K177" s="83">
        <v>6.060000000000672</v>
      </c>
      <c r="L177" s="86" t="s">
        <v>121</v>
      </c>
      <c r="M177" s="87">
        <v>2.5499999999999998E-2</v>
      </c>
      <c r="N177" s="87">
        <v>5.2400000000005879E-2</v>
      </c>
      <c r="O177" s="83">
        <v>558068.37668400013</v>
      </c>
      <c r="P177" s="85">
        <v>85.31</v>
      </c>
      <c r="Q177" s="73"/>
      <c r="R177" s="83">
        <v>476.08815072800002</v>
      </c>
      <c r="S177" s="84">
        <v>4.0947899959523125E-4</v>
      </c>
      <c r="T177" s="84">
        <f t="shared" si="2"/>
        <v>6.471214322811121E-3</v>
      </c>
      <c r="U177" s="84">
        <f>R177/'סכום נכסי הקרן'!$C$42</f>
        <v>1.8289652157030647E-3</v>
      </c>
    </row>
    <row r="178" spans="2:21">
      <c r="B178" s="76" t="s">
        <v>490</v>
      </c>
      <c r="C178" s="73">
        <v>5850110</v>
      </c>
      <c r="D178" s="86" t="s">
        <v>112</v>
      </c>
      <c r="E178" s="86" t="s">
        <v>293</v>
      </c>
      <c r="F178" s="73">
        <v>520033986</v>
      </c>
      <c r="G178" s="86" t="s">
        <v>398</v>
      </c>
      <c r="H178" s="73" t="s">
        <v>329</v>
      </c>
      <c r="I178" s="73" t="s">
        <v>119</v>
      </c>
      <c r="J178" s="73"/>
      <c r="K178" s="83">
        <v>5.629999999699784</v>
      </c>
      <c r="L178" s="86" t="s">
        <v>121</v>
      </c>
      <c r="M178" s="87">
        <v>1.95E-2</v>
      </c>
      <c r="N178" s="87">
        <v>5.2299999997502414E-2</v>
      </c>
      <c r="O178" s="83">
        <v>4766.5021349999997</v>
      </c>
      <c r="P178" s="85">
        <v>83.16</v>
      </c>
      <c r="Q178" s="73"/>
      <c r="R178" s="83">
        <v>3.9638230130000007</v>
      </c>
      <c r="S178" s="84">
        <v>4.1808374406347878E-6</v>
      </c>
      <c r="T178" s="84">
        <f t="shared" si="2"/>
        <v>5.3878148858757868E-5</v>
      </c>
      <c r="U178" s="84">
        <f>R178/'סכום נכסי הקרן'!$C$42</f>
        <v>1.5227630431243884E-5</v>
      </c>
    </row>
    <row r="179" spans="2:21">
      <c r="B179" s="76" t="s">
        <v>491</v>
      </c>
      <c r="C179" s="73">
        <v>4160156</v>
      </c>
      <c r="D179" s="86" t="s">
        <v>112</v>
      </c>
      <c r="E179" s="86" t="s">
        <v>293</v>
      </c>
      <c r="F179" s="73">
        <v>520038910</v>
      </c>
      <c r="G179" s="86" t="s">
        <v>306</v>
      </c>
      <c r="H179" s="73" t="s">
        <v>333</v>
      </c>
      <c r="I179" s="73" t="s">
        <v>303</v>
      </c>
      <c r="J179" s="73"/>
      <c r="K179" s="83">
        <v>1.310000000003062</v>
      </c>
      <c r="L179" s="86" t="s">
        <v>121</v>
      </c>
      <c r="M179" s="87">
        <v>2.5499999999999998E-2</v>
      </c>
      <c r="N179" s="87">
        <v>4.9400000000014405E-2</v>
      </c>
      <c r="O179" s="83">
        <v>114394.08003800001</v>
      </c>
      <c r="P179" s="85">
        <v>97.06</v>
      </c>
      <c r="Q179" s="73"/>
      <c r="R179" s="83">
        <v>111.03089408600003</v>
      </c>
      <c r="S179" s="84">
        <v>5.6820885755299927E-4</v>
      </c>
      <c r="T179" s="84">
        <f t="shared" si="2"/>
        <v>1.5091841941143921E-3</v>
      </c>
      <c r="U179" s="84">
        <f>R179/'סכום נכסי הקרן'!$C$42</f>
        <v>4.2654210746724639E-4</v>
      </c>
    </row>
    <row r="180" spans="2:21">
      <c r="B180" s="76" t="s">
        <v>492</v>
      </c>
      <c r="C180" s="73">
        <v>2320232</v>
      </c>
      <c r="D180" s="86" t="s">
        <v>112</v>
      </c>
      <c r="E180" s="86" t="s">
        <v>293</v>
      </c>
      <c r="F180" s="73">
        <v>550010003</v>
      </c>
      <c r="G180" s="86" t="s">
        <v>115</v>
      </c>
      <c r="H180" s="73" t="s">
        <v>333</v>
      </c>
      <c r="I180" s="73" t="s">
        <v>303</v>
      </c>
      <c r="J180" s="73"/>
      <c r="K180" s="73">
        <v>4.05</v>
      </c>
      <c r="L180" s="86" t="s">
        <v>121</v>
      </c>
      <c r="M180" s="87">
        <v>2.2400000000000003E-2</v>
      </c>
      <c r="N180" s="87">
        <v>5.0199344378488532E-2</v>
      </c>
      <c r="O180" s="83">
        <v>1.2507000000000001E-2</v>
      </c>
      <c r="P180" s="85">
        <v>90.04</v>
      </c>
      <c r="Q180" s="73"/>
      <c r="R180" s="83">
        <v>1.1287000000000002E-5</v>
      </c>
      <c r="S180" s="84">
        <v>1.9480340462833702E-11</v>
      </c>
      <c r="T180" s="84">
        <f t="shared" si="2"/>
        <v>1.5341821876868952E-10</v>
      </c>
      <c r="U180" s="84">
        <f>R180/'סכום נכסי הקרן'!$C$42</f>
        <v>4.3360731322705434E-11</v>
      </c>
    </row>
    <row r="181" spans="2:21">
      <c r="B181" s="76" t="s">
        <v>493</v>
      </c>
      <c r="C181" s="73">
        <v>1135920</v>
      </c>
      <c r="D181" s="86" t="s">
        <v>112</v>
      </c>
      <c r="E181" s="86" t="s">
        <v>293</v>
      </c>
      <c r="F181" s="73">
        <v>513937714</v>
      </c>
      <c r="G181" s="86" t="s">
        <v>398</v>
      </c>
      <c r="H181" s="73" t="s">
        <v>329</v>
      </c>
      <c r="I181" s="73" t="s">
        <v>119</v>
      </c>
      <c r="J181" s="73"/>
      <c r="K181" s="83">
        <v>1</v>
      </c>
      <c r="L181" s="86" t="s">
        <v>121</v>
      </c>
      <c r="M181" s="87">
        <v>4.0999999999999995E-2</v>
      </c>
      <c r="N181" s="87">
        <v>5.5000000000124914E-2</v>
      </c>
      <c r="O181" s="83">
        <v>79449.20904300001</v>
      </c>
      <c r="P181" s="85">
        <v>98.7</v>
      </c>
      <c r="Q181" s="83">
        <v>1.6287087830000004</v>
      </c>
      <c r="R181" s="83">
        <v>80.045078120000014</v>
      </c>
      <c r="S181" s="84">
        <v>2.6483069681000002E-4</v>
      </c>
      <c r="T181" s="84">
        <f t="shared" si="2"/>
        <v>1.0880103930513867E-3</v>
      </c>
      <c r="U181" s="84">
        <f>R181/'סכום נכסי הקרן'!$C$42</f>
        <v>3.0750537131800186E-4</v>
      </c>
    </row>
    <row r="182" spans="2:21">
      <c r="B182" s="76" t="s">
        <v>494</v>
      </c>
      <c r="C182" s="73">
        <v>7770258</v>
      </c>
      <c r="D182" s="86" t="s">
        <v>112</v>
      </c>
      <c r="E182" s="86" t="s">
        <v>293</v>
      </c>
      <c r="F182" s="73">
        <v>520022732</v>
      </c>
      <c r="G182" s="86" t="s">
        <v>495</v>
      </c>
      <c r="H182" s="73" t="s">
        <v>333</v>
      </c>
      <c r="I182" s="73" t="s">
        <v>303</v>
      </c>
      <c r="J182" s="73"/>
      <c r="K182" s="73">
        <v>4.18</v>
      </c>
      <c r="L182" s="86" t="s">
        <v>121</v>
      </c>
      <c r="M182" s="87">
        <v>3.5200000000000002E-2</v>
      </c>
      <c r="N182" s="87">
        <v>4.7499881869300202E-2</v>
      </c>
      <c r="O182" s="83">
        <v>2.1964000000000004E-2</v>
      </c>
      <c r="P182" s="85">
        <v>96.46</v>
      </c>
      <c r="Q182" s="73"/>
      <c r="R182" s="83">
        <v>2.1163E-5</v>
      </c>
      <c r="S182" s="84">
        <v>2.733052313239352E-11</v>
      </c>
      <c r="T182" s="84">
        <f t="shared" si="2"/>
        <v>2.8765746113243339E-10</v>
      </c>
      <c r="U182" s="84">
        <f>R182/'סכום נכסי הקרן'!$C$42</f>
        <v>8.13008910235151E-11</v>
      </c>
    </row>
    <row r="183" spans="2:21">
      <c r="B183" s="76" t="s">
        <v>496</v>
      </c>
      <c r="C183" s="73">
        <v>1410299</v>
      </c>
      <c r="D183" s="86" t="s">
        <v>112</v>
      </c>
      <c r="E183" s="86" t="s">
        <v>293</v>
      </c>
      <c r="F183" s="73">
        <v>520034372</v>
      </c>
      <c r="G183" s="86" t="s">
        <v>117</v>
      </c>
      <c r="H183" s="73" t="s">
        <v>333</v>
      </c>
      <c r="I183" s="73" t="s">
        <v>303</v>
      </c>
      <c r="J183" s="73"/>
      <c r="K183" s="83">
        <v>1.5400000000711864</v>
      </c>
      <c r="L183" s="86" t="s">
        <v>121</v>
      </c>
      <c r="M183" s="87">
        <v>2.7000000000000003E-2</v>
      </c>
      <c r="N183" s="87">
        <v>5.0500000006822025E-2</v>
      </c>
      <c r="O183" s="83">
        <v>3488.2870890000004</v>
      </c>
      <c r="P183" s="85">
        <v>96.65</v>
      </c>
      <c r="Q183" s="73"/>
      <c r="R183" s="83">
        <v>3.3714294940000005</v>
      </c>
      <c r="S183" s="84">
        <v>1.858746017186444E-5</v>
      </c>
      <c r="T183" s="84">
        <f t="shared" si="2"/>
        <v>4.5826057205077004E-5</v>
      </c>
      <c r="U183" s="84">
        <f>R183/'סכום נכסי הקרן'!$C$42</f>
        <v>1.2951860411338594E-5</v>
      </c>
    </row>
    <row r="184" spans="2:21">
      <c r="B184" s="76" t="s">
        <v>497</v>
      </c>
      <c r="C184" s="73">
        <v>1192731</v>
      </c>
      <c r="D184" s="86" t="s">
        <v>112</v>
      </c>
      <c r="E184" s="86" t="s">
        <v>293</v>
      </c>
      <c r="F184" s="73">
        <v>520034372</v>
      </c>
      <c r="G184" s="86" t="s">
        <v>117</v>
      </c>
      <c r="H184" s="73" t="s">
        <v>333</v>
      </c>
      <c r="I184" s="73" t="s">
        <v>303</v>
      </c>
      <c r="J184" s="73"/>
      <c r="K184" s="83">
        <v>3.8200000000008694</v>
      </c>
      <c r="L184" s="86" t="s">
        <v>121</v>
      </c>
      <c r="M184" s="87">
        <v>4.5599999999999995E-2</v>
      </c>
      <c r="N184" s="87">
        <v>5.2600000000011596E-2</v>
      </c>
      <c r="O184" s="83">
        <v>140940.30869900002</v>
      </c>
      <c r="P184" s="85">
        <v>97.85</v>
      </c>
      <c r="Q184" s="73"/>
      <c r="R184" s="83">
        <v>137.91008738400004</v>
      </c>
      <c r="S184" s="84">
        <v>5.0183910489945763E-4</v>
      </c>
      <c r="T184" s="84">
        <f t="shared" si="2"/>
        <v>1.8745388461670596E-3</v>
      </c>
      <c r="U184" s="84">
        <f>R184/'סכום נכסי הקרן'!$C$42</f>
        <v>5.2980262653924443E-4</v>
      </c>
    </row>
    <row r="185" spans="2:21">
      <c r="B185" s="76" t="s">
        <v>498</v>
      </c>
      <c r="C185" s="73">
        <v>2300309</v>
      </c>
      <c r="D185" s="86" t="s">
        <v>112</v>
      </c>
      <c r="E185" s="86" t="s">
        <v>293</v>
      </c>
      <c r="F185" s="73">
        <v>520031931</v>
      </c>
      <c r="G185" s="86" t="s">
        <v>142</v>
      </c>
      <c r="H185" s="73" t="s">
        <v>380</v>
      </c>
      <c r="I185" s="73" t="s">
        <v>119</v>
      </c>
      <c r="J185" s="73"/>
      <c r="K185" s="83">
        <v>8.8699999999992709</v>
      </c>
      <c r="L185" s="86" t="s">
        <v>121</v>
      </c>
      <c r="M185" s="87">
        <v>2.7900000000000001E-2</v>
      </c>
      <c r="N185" s="87">
        <v>5.1199999999992703E-2</v>
      </c>
      <c r="O185" s="83">
        <v>133459.76000000004</v>
      </c>
      <c r="P185" s="85">
        <v>82.09</v>
      </c>
      <c r="Q185" s="73"/>
      <c r="R185" s="83">
        <v>109.557116984</v>
      </c>
      <c r="S185" s="84">
        <v>3.1034266579853048E-4</v>
      </c>
      <c r="T185" s="84">
        <f t="shared" si="2"/>
        <v>1.48915192177888E-3</v>
      </c>
      <c r="U185" s="84">
        <f>R185/'סכום נכסי הקרן'!$C$42</f>
        <v>4.2088036803698337E-4</v>
      </c>
    </row>
    <row r="186" spans="2:21">
      <c r="B186" s="76" t="s">
        <v>499</v>
      </c>
      <c r="C186" s="73">
        <v>2300176</v>
      </c>
      <c r="D186" s="86" t="s">
        <v>112</v>
      </c>
      <c r="E186" s="86" t="s">
        <v>293</v>
      </c>
      <c r="F186" s="73">
        <v>520031931</v>
      </c>
      <c r="G186" s="86" t="s">
        <v>142</v>
      </c>
      <c r="H186" s="73" t="s">
        <v>380</v>
      </c>
      <c r="I186" s="73" t="s">
        <v>119</v>
      </c>
      <c r="J186" s="73"/>
      <c r="K186" s="73">
        <v>1.38</v>
      </c>
      <c r="L186" s="86" t="s">
        <v>121</v>
      </c>
      <c r="M186" s="87">
        <v>3.6499999999999998E-2</v>
      </c>
      <c r="N186" s="87">
        <v>5.0302612019537056E-2</v>
      </c>
      <c r="O186" s="83">
        <v>9.5710000000000014E-3</v>
      </c>
      <c r="P186" s="85">
        <v>98.51</v>
      </c>
      <c r="Q186" s="73"/>
      <c r="R186" s="83">
        <v>9.4180000000000003E-6</v>
      </c>
      <c r="S186" s="84">
        <v>5.9913437458680999E-12</v>
      </c>
      <c r="T186" s="84">
        <f t="shared" si="2"/>
        <v>1.2801389070288984E-10</v>
      </c>
      <c r="U186" s="84">
        <f>R186/'סכום נכסי הקרן'!$C$42</f>
        <v>3.6180682873858393E-11</v>
      </c>
    </row>
    <row r="187" spans="2:21">
      <c r="B187" s="76" t="s">
        <v>500</v>
      </c>
      <c r="C187" s="73">
        <v>1185941</v>
      </c>
      <c r="D187" s="86" t="s">
        <v>112</v>
      </c>
      <c r="E187" s="86" t="s">
        <v>293</v>
      </c>
      <c r="F187" s="73">
        <v>512711789</v>
      </c>
      <c r="G187" s="86" t="s">
        <v>118</v>
      </c>
      <c r="H187" s="73" t="s">
        <v>380</v>
      </c>
      <c r="I187" s="73" t="s">
        <v>119</v>
      </c>
      <c r="J187" s="73"/>
      <c r="K187" s="83">
        <v>1.7600000000030513</v>
      </c>
      <c r="L187" s="86" t="s">
        <v>121</v>
      </c>
      <c r="M187" s="87">
        <v>6.0999999999999999E-2</v>
      </c>
      <c r="N187" s="87">
        <v>6.4000000000041593E-2</v>
      </c>
      <c r="O187" s="83">
        <v>285985.2</v>
      </c>
      <c r="P187" s="85">
        <v>100.83</v>
      </c>
      <c r="Q187" s="73"/>
      <c r="R187" s="83">
        <v>288.3588644620001</v>
      </c>
      <c r="S187" s="84">
        <v>7.4241374834505859E-4</v>
      </c>
      <c r="T187" s="84">
        <f t="shared" si="2"/>
        <v>3.9195094668133257E-3</v>
      </c>
      <c r="U187" s="84">
        <f>R187/'סכום נכסי הקרן'!$C$42</f>
        <v>1.1077745411940476E-3</v>
      </c>
    </row>
    <row r="188" spans="2:21">
      <c r="B188" s="76" t="s">
        <v>501</v>
      </c>
      <c r="C188" s="73">
        <v>1143130</v>
      </c>
      <c r="D188" s="86" t="s">
        <v>112</v>
      </c>
      <c r="E188" s="86" t="s">
        <v>293</v>
      </c>
      <c r="F188" s="73">
        <v>513834200</v>
      </c>
      <c r="G188" s="86" t="s">
        <v>398</v>
      </c>
      <c r="H188" s="73" t="s">
        <v>380</v>
      </c>
      <c r="I188" s="73" t="s">
        <v>119</v>
      </c>
      <c r="J188" s="73"/>
      <c r="K188" s="83">
        <v>7.4599999999917319</v>
      </c>
      <c r="L188" s="86" t="s">
        <v>121</v>
      </c>
      <c r="M188" s="87">
        <v>3.0499999999999999E-2</v>
      </c>
      <c r="N188" s="87">
        <v>5.2299999999934059E-2</v>
      </c>
      <c r="O188" s="83">
        <v>237568.54243400003</v>
      </c>
      <c r="P188" s="85">
        <v>85.55</v>
      </c>
      <c r="Q188" s="73"/>
      <c r="R188" s="83">
        <v>203.23988805800008</v>
      </c>
      <c r="S188" s="84">
        <v>3.480024088500411E-4</v>
      </c>
      <c r="T188" s="84">
        <f t="shared" si="2"/>
        <v>2.762532259112804E-3</v>
      </c>
      <c r="U188" s="84">
        <f>R188/'סכום נכסי הקרן'!$C$42</f>
        <v>7.8077701604852196E-4</v>
      </c>
    </row>
    <row r="189" spans="2:21">
      <c r="B189" s="76" t="s">
        <v>502</v>
      </c>
      <c r="C189" s="73">
        <v>1157601</v>
      </c>
      <c r="D189" s="86" t="s">
        <v>112</v>
      </c>
      <c r="E189" s="86" t="s">
        <v>293</v>
      </c>
      <c r="F189" s="73">
        <v>513834200</v>
      </c>
      <c r="G189" s="86" t="s">
        <v>398</v>
      </c>
      <c r="H189" s="73" t="s">
        <v>380</v>
      </c>
      <c r="I189" s="73" t="s">
        <v>119</v>
      </c>
      <c r="J189" s="73"/>
      <c r="K189" s="83">
        <v>2.8899999999897918</v>
      </c>
      <c r="L189" s="86" t="s">
        <v>121</v>
      </c>
      <c r="M189" s="87">
        <v>2.9100000000000001E-2</v>
      </c>
      <c r="N189" s="87">
        <v>5.0399999999757902E-2</v>
      </c>
      <c r="O189" s="83">
        <v>117413.17999900001</v>
      </c>
      <c r="P189" s="85">
        <v>94.28</v>
      </c>
      <c r="Q189" s="73"/>
      <c r="R189" s="83">
        <v>110.69714611700003</v>
      </c>
      <c r="S189" s="84">
        <v>1.9568863333166669E-4</v>
      </c>
      <c r="T189" s="84">
        <f t="shared" si="2"/>
        <v>1.5046477345660935E-3</v>
      </c>
      <c r="U189" s="84">
        <f>R189/'סכום נכסי הקרן'!$C$42</f>
        <v>4.2525996376091985E-4</v>
      </c>
    </row>
    <row r="190" spans="2:21">
      <c r="B190" s="76" t="s">
        <v>503</v>
      </c>
      <c r="C190" s="73">
        <v>1138163</v>
      </c>
      <c r="D190" s="86" t="s">
        <v>112</v>
      </c>
      <c r="E190" s="86" t="s">
        <v>293</v>
      </c>
      <c r="F190" s="73">
        <v>513834200</v>
      </c>
      <c r="G190" s="86" t="s">
        <v>398</v>
      </c>
      <c r="H190" s="73" t="s">
        <v>380</v>
      </c>
      <c r="I190" s="73" t="s">
        <v>119</v>
      </c>
      <c r="J190" s="73"/>
      <c r="K190" s="73">
        <v>4.99</v>
      </c>
      <c r="L190" s="86" t="s">
        <v>121</v>
      </c>
      <c r="M190" s="87">
        <v>3.95E-2</v>
      </c>
      <c r="N190" s="87">
        <v>4.7802690582959641E-2</v>
      </c>
      <c r="O190" s="83">
        <v>7.6260000000000008E-3</v>
      </c>
      <c r="P190" s="85">
        <v>96.27</v>
      </c>
      <c r="Q190" s="73"/>
      <c r="R190" s="83">
        <v>7.359000000000001E-6</v>
      </c>
      <c r="S190" s="84">
        <v>3.1773679671219335E-11</v>
      </c>
      <c r="T190" s="84">
        <f t="shared" si="2"/>
        <v>1.0002699317079703E-10</v>
      </c>
      <c r="U190" s="84">
        <f>R190/'סכום נכסי הקרן'!$C$42</f>
        <v>2.8270720457498826E-11</v>
      </c>
    </row>
    <row r="191" spans="2:21">
      <c r="B191" s="76" t="s">
        <v>504</v>
      </c>
      <c r="C191" s="73">
        <v>1143122</v>
      </c>
      <c r="D191" s="86" t="s">
        <v>112</v>
      </c>
      <c r="E191" s="86" t="s">
        <v>293</v>
      </c>
      <c r="F191" s="73">
        <v>513834200</v>
      </c>
      <c r="G191" s="86" t="s">
        <v>398</v>
      </c>
      <c r="H191" s="73" t="s">
        <v>380</v>
      </c>
      <c r="I191" s="73" t="s">
        <v>119</v>
      </c>
      <c r="J191" s="73"/>
      <c r="K191" s="83">
        <v>6.6999999999974928</v>
      </c>
      <c r="L191" s="86" t="s">
        <v>121</v>
      </c>
      <c r="M191" s="87">
        <v>3.0499999999999999E-2</v>
      </c>
      <c r="N191" s="87">
        <v>5.1499999999976717E-2</v>
      </c>
      <c r="O191" s="83">
        <v>319398.53250900004</v>
      </c>
      <c r="P191" s="85">
        <v>87.42</v>
      </c>
      <c r="Q191" s="73"/>
      <c r="R191" s="83">
        <v>279.21819711100005</v>
      </c>
      <c r="S191" s="84">
        <v>4.3820966042574041E-4</v>
      </c>
      <c r="T191" s="84">
        <f t="shared" si="2"/>
        <v>3.7952652120647177E-3</v>
      </c>
      <c r="U191" s="84">
        <f>R191/'סכום נכסי הקרן'!$C$42</f>
        <v>1.0726592739736225E-3</v>
      </c>
    </row>
    <row r="192" spans="2:21">
      <c r="B192" s="76" t="s">
        <v>505</v>
      </c>
      <c r="C192" s="73">
        <v>1182666</v>
      </c>
      <c r="D192" s="86" t="s">
        <v>112</v>
      </c>
      <c r="E192" s="86" t="s">
        <v>293</v>
      </c>
      <c r="F192" s="73">
        <v>513834200</v>
      </c>
      <c r="G192" s="86" t="s">
        <v>398</v>
      </c>
      <c r="H192" s="73" t="s">
        <v>380</v>
      </c>
      <c r="I192" s="73" t="s">
        <v>119</v>
      </c>
      <c r="J192" s="73"/>
      <c r="K192" s="83">
        <v>8.3300000000005774</v>
      </c>
      <c r="L192" s="86" t="s">
        <v>121</v>
      </c>
      <c r="M192" s="87">
        <v>2.63E-2</v>
      </c>
      <c r="N192" s="87">
        <v>5.2799999999984124E-2</v>
      </c>
      <c r="O192" s="83">
        <v>343182.24000000005</v>
      </c>
      <c r="P192" s="85">
        <v>80.77</v>
      </c>
      <c r="Q192" s="73"/>
      <c r="R192" s="83">
        <v>277.18829524800009</v>
      </c>
      <c r="S192" s="84">
        <v>4.9471846294897451E-4</v>
      </c>
      <c r="T192" s="84">
        <f t="shared" si="2"/>
        <v>3.7676738301123214E-3</v>
      </c>
      <c r="U192" s="84">
        <f>R192/'סכום נכסי הקרן'!$C$42</f>
        <v>1.0648610964868678E-3</v>
      </c>
    </row>
    <row r="193" spans="2:21">
      <c r="B193" s="76" t="s">
        <v>506</v>
      </c>
      <c r="C193" s="73">
        <v>1141647</v>
      </c>
      <c r="D193" s="86" t="s">
        <v>112</v>
      </c>
      <c r="E193" s="86" t="s">
        <v>293</v>
      </c>
      <c r="F193" s="73">
        <v>511809071</v>
      </c>
      <c r="G193" s="86" t="s">
        <v>116</v>
      </c>
      <c r="H193" s="73" t="s">
        <v>378</v>
      </c>
      <c r="I193" s="73" t="s">
        <v>303</v>
      </c>
      <c r="J193" s="73"/>
      <c r="K193" s="83">
        <v>0.10999999960119188</v>
      </c>
      <c r="L193" s="86" t="s">
        <v>121</v>
      </c>
      <c r="M193" s="87">
        <v>3.4000000000000002E-2</v>
      </c>
      <c r="N193" s="87">
        <v>6.590000002107986E-2</v>
      </c>
      <c r="O193" s="83">
        <v>876.47562000000016</v>
      </c>
      <c r="P193" s="85">
        <v>100.13</v>
      </c>
      <c r="Q193" s="73"/>
      <c r="R193" s="83">
        <v>0.87761498500000013</v>
      </c>
      <c r="S193" s="84">
        <v>2.5036175494846708E-5</v>
      </c>
      <c r="T193" s="84">
        <f t="shared" si="2"/>
        <v>1.1928956123275464E-5</v>
      </c>
      <c r="U193" s="84">
        <f>R193/'סכום נכסי הקרן'!$C$42</f>
        <v>3.3714917665779355E-6</v>
      </c>
    </row>
    <row r="194" spans="2:21">
      <c r="B194" s="76" t="s">
        <v>507</v>
      </c>
      <c r="C194" s="73">
        <v>1193481</v>
      </c>
      <c r="D194" s="86" t="s">
        <v>112</v>
      </c>
      <c r="E194" s="86" t="s">
        <v>293</v>
      </c>
      <c r="F194" s="73">
        <v>520036120</v>
      </c>
      <c r="G194" s="86" t="s">
        <v>398</v>
      </c>
      <c r="H194" s="73" t="s">
        <v>378</v>
      </c>
      <c r="I194" s="73" t="s">
        <v>303</v>
      </c>
      <c r="J194" s="73"/>
      <c r="K194" s="83">
        <v>4.2299999999959761</v>
      </c>
      <c r="L194" s="86" t="s">
        <v>121</v>
      </c>
      <c r="M194" s="87">
        <v>4.7E-2</v>
      </c>
      <c r="N194" s="87">
        <v>4.9799999999973928E-2</v>
      </c>
      <c r="O194" s="83">
        <v>175404.25600000002</v>
      </c>
      <c r="P194" s="85">
        <v>100.57</v>
      </c>
      <c r="Q194" s="73"/>
      <c r="R194" s="83">
        <v>176.40405377700003</v>
      </c>
      <c r="S194" s="84">
        <v>3.5144110599078345E-4</v>
      </c>
      <c r="T194" s="84">
        <f t="shared" si="2"/>
        <v>2.3977669632358868E-3</v>
      </c>
      <c r="U194" s="84">
        <f>R194/'סכום נכסי הקרן'!$C$42</f>
        <v>6.7768306725087067E-4</v>
      </c>
    </row>
    <row r="195" spans="2:21">
      <c r="B195" s="76" t="s">
        <v>508</v>
      </c>
      <c r="C195" s="73">
        <v>1136068</v>
      </c>
      <c r="D195" s="86" t="s">
        <v>112</v>
      </c>
      <c r="E195" s="86" t="s">
        <v>293</v>
      </c>
      <c r="F195" s="73">
        <v>513754069</v>
      </c>
      <c r="G195" s="86" t="s">
        <v>398</v>
      </c>
      <c r="H195" s="73" t="s">
        <v>380</v>
      </c>
      <c r="I195" s="73" t="s">
        <v>119</v>
      </c>
      <c r="J195" s="73"/>
      <c r="K195" s="73">
        <v>1.06</v>
      </c>
      <c r="L195" s="86" t="s">
        <v>121</v>
      </c>
      <c r="M195" s="87">
        <v>3.9199999999999999E-2</v>
      </c>
      <c r="N195" s="87">
        <v>5.5399135446685885E-2</v>
      </c>
      <c r="O195" s="83">
        <v>1.3880000000000002E-2</v>
      </c>
      <c r="P195" s="85">
        <v>100</v>
      </c>
      <c r="Q195" s="73"/>
      <c r="R195" s="83">
        <v>1.3880000000000001E-5</v>
      </c>
      <c r="S195" s="84">
        <v>1.4460532539323691E-11</v>
      </c>
      <c r="T195" s="84">
        <f t="shared" si="2"/>
        <v>1.8866349574815364E-10</v>
      </c>
      <c r="U195" s="84">
        <f>R195/'סכום נכסי הקרן'!$C$42</f>
        <v>5.3322136153021294E-11</v>
      </c>
    </row>
    <row r="196" spans="2:21">
      <c r="B196" s="76" t="s">
        <v>509</v>
      </c>
      <c r="C196" s="73">
        <v>1160647</v>
      </c>
      <c r="D196" s="86" t="s">
        <v>112</v>
      </c>
      <c r="E196" s="86" t="s">
        <v>293</v>
      </c>
      <c r="F196" s="73">
        <v>513754069</v>
      </c>
      <c r="G196" s="86" t="s">
        <v>398</v>
      </c>
      <c r="H196" s="73" t="s">
        <v>380</v>
      </c>
      <c r="I196" s="73" t="s">
        <v>119</v>
      </c>
      <c r="J196" s="73"/>
      <c r="K196" s="83">
        <v>6.1300000000018171</v>
      </c>
      <c r="L196" s="86" t="s">
        <v>121</v>
      </c>
      <c r="M196" s="87">
        <v>2.64E-2</v>
      </c>
      <c r="N196" s="87">
        <v>5.2200000000009482E-2</v>
      </c>
      <c r="O196" s="83">
        <v>585402.6594890001</v>
      </c>
      <c r="P196" s="85">
        <v>86.46</v>
      </c>
      <c r="Q196" s="73"/>
      <c r="R196" s="83">
        <v>506.13913941600009</v>
      </c>
      <c r="S196" s="84">
        <v>3.5778791465401798E-4</v>
      </c>
      <c r="T196" s="84">
        <f t="shared" si="2"/>
        <v>6.8796815113245438E-3</v>
      </c>
      <c r="U196" s="84">
        <f>R196/'סכום נכסי הקרן'!$C$42</f>
        <v>1.9444106703395518E-3</v>
      </c>
    </row>
    <row r="197" spans="2:21">
      <c r="B197" s="76" t="s">
        <v>510</v>
      </c>
      <c r="C197" s="73">
        <v>1179928</v>
      </c>
      <c r="D197" s="86" t="s">
        <v>112</v>
      </c>
      <c r="E197" s="86" t="s">
        <v>293</v>
      </c>
      <c r="F197" s="73">
        <v>513754069</v>
      </c>
      <c r="G197" s="86" t="s">
        <v>398</v>
      </c>
      <c r="H197" s="73" t="s">
        <v>380</v>
      </c>
      <c r="I197" s="73" t="s">
        <v>119</v>
      </c>
      <c r="J197" s="73"/>
      <c r="K197" s="83">
        <v>7.740000000000153</v>
      </c>
      <c r="L197" s="86" t="s">
        <v>121</v>
      </c>
      <c r="M197" s="87">
        <v>2.5000000000000001E-2</v>
      </c>
      <c r="N197" s="87">
        <v>5.4400000000009129E-2</v>
      </c>
      <c r="O197" s="83">
        <v>325730.66809500003</v>
      </c>
      <c r="P197" s="85">
        <v>80.78</v>
      </c>
      <c r="Q197" s="73"/>
      <c r="R197" s="83">
        <v>263.12523370400004</v>
      </c>
      <c r="S197" s="84">
        <v>2.4424049073985745E-4</v>
      </c>
      <c r="T197" s="84">
        <f t="shared" si="2"/>
        <v>3.576522075658973E-3</v>
      </c>
      <c r="U197" s="84">
        <f>R197/'סכום נכסי הקרן'!$C$42</f>
        <v>1.0108357015028988E-3</v>
      </c>
    </row>
    <row r="198" spans="2:21">
      <c r="B198" s="76" t="s">
        <v>511</v>
      </c>
      <c r="C198" s="73">
        <v>1143411</v>
      </c>
      <c r="D198" s="86" t="s">
        <v>112</v>
      </c>
      <c r="E198" s="86" t="s">
        <v>293</v>
      </c>
      <c r="F198" s="73">
        <v>513937714</v>
      </c>
      <c r="G198" s="86" t="s">
        <v>398</v>
      </c>
      <c r="H198" s="73" t="s">
        <v>380</v>
      </c>
      <c r="I198" s="73" t="s">
        <v>119</v>
      </c>
      <c r="J198" s="73"/>
      <c r="K198" s="83">
        <v>5.4500000000030049</v>
      </c>
      <c r="L198" s="86" t="s">
        <v>121</v>
      </c>
      <c r="M198" s="87">
        <v>3.4300000000000004E-2</v>
      </c>
      <c r="N198" s="87">
        <v>5.0100000000017096E-2</v>
      </c>
      <c r="O198" s="83">
        <v>234796.94928000003</v>
      </c>
      <c r="P198" s="85">
        <v>92.15</v>
      </c>
      <c r="Q198" s="73"/>
      <c r="R198" s="83">
        <v>216.36538876300003</v>
      </c>
      <c r="S198" s="84">
        <v>7.7266338449387927E-4</v>
      </c>
      <c r="T198" s="84">
        <f t="shared" si="2"/>
        <v>2.9409402451682897E-3</v>
      </c>
      <c r="U198" s="84">
        <f>R198/'סכום נכסי הקרן'!$C$42</f>
        <v>8.3120062812839113E-4</v>
      </c>
    </row>
    <row r="199" spans="2:21">
      <c r="B199" s="76" t="s">
        <v>512</v>
      </c>
      <c r="C199" s="73">
        <v>1184191</v>
      </c>
      <c r="D199" s="86" t="s">
        <v>112</v>
      </c>
      <c r="E199" s="86" t="s">
        <v>293</v>
      </c>
      <c r="F199" s="73">
        <v>513937714</v>
      </c>
      <c r="G199" s="86" t="s">
        <v>398</v>
      </c>
      <c r="H199" s="73" t="s">
        <v>380</v>
      </c>
      <c r="I199" s="73" t="s">
        <v>119</v>
      </c>
      <c r="J199" s="73"/>
      <c r="K199" s="83">
        <v>6.7099999999900817</v>
      </c>
      <c r="L199" s="86" t="s">
        <v>121</v>
      </c>
      <c r="M199" s="87">
        <v>2.98E-2</v>
      </c>
      <c r="N199" s="87">
        <v>5.3099999999938231E-2</v>
      </c>
      <c r="O199" s="83">
        <v>186229.74910400005</v>
      </c>
      <c r="P199" s="85">
        <v>86.08</v>
      </c>
      <c r="Q199" s="73"/>
      <c r="R199" s="83">
        <v>160.306568029</v>
      </c>
      <c r="S199" s="84">
        <v>4.7441972452325466E-4</v>
      </c>
      <c r="T199" s="84">
        <f t="shared" si="2"/>
        <v>2.1789623570418115E-3</v>
      </c>
      <c r="U199" s="84">
        <f>R199/'סכום נכסי הקרן'!$C$42</f>
        <v>6.158421215177167E-4</v>
      </c>
    </row>
    <row r="200" spans="2:21">
      <c r="B200" s="76" t="s">
        <v>513</v>
      </c>
      <c r="C200" s="73">
        <v>1139815</v>
      </c>
      <c r="D200" s="86" t="s">
        <v>112</v>
      </c>
      <c r="E200" s="86" t="s">
        <v>293</v>
      </c>
      <c r="F200" s="73">
        <v>514290345</v>
      </c>
      <c r="G200" s="86" t="s">
        <v>398</v>
      </c>
      <c r="H200" s="73" t="s">
        <v>380</v>
      </c>
      <c r="I200" s="73" t="s">
        <v>119</v>
      </c>
      <c r="J200" s="73"/>
      <c r="K200" s="83">
        <v>2</v>
      </c>
      <c r="L200" s="86" t="s">
        <v>121</v>
      </c>
      <c r="M200" s="87">
        <v>3.61E-2</v>
      </c>
      <c r="N200" s="87">
        <v>4.9400000000000839E-2</v>
      </c>
      <c r="O200" s="83">
        <v>483276.26179100008</v>
      </c>
      <c r="P200" s="85">
        <v>98.99</v>
      </c>
      <c r="Q200" s="73"/>
      <c r="R200" s="83">
        <v>478.39515543400012</v>
      </c>
      <c r="S200" s="84">
        <v>6.2967591112833891E-4</v>
      </c>
      <c r="T200" s="84">
        <f t="shared" si="2"/>
        <v>6.502572217086439E-3</v>
      </c>
      <c r="U200" s="84">
        <f>R200/'סכום נכסי הקרן'!$C$42</f>
        <v>1.837827926008468E-3</v>
      </c>
    </row>
    <row r="201" spans="2:21">
      <c r="B201" s="76" t="s">
        <v>514</v>
      </c>
      <c r="C201" s="73">
        <v>1155522</v>
      </c>
      <c r="D201" s="86" t="s">
        <v>112</v>
      </c>
      <c r="E201" s="86" t="s">
        <v>293</v>
      </c>
      <c r="F201" s="73">
        <v>514290345</v>
      </c>
      <c r="G201" s="86" t="s">
        <v>398</v>
      </c>
      <c r="H201" s="73" t="s">
        <v>380</v>
      </c>
      <c r="I201" s="73" t="s">
        <v>119</v>
      </c>
      <c r="J201" s="73"/>
      <c r="K201" s="83">
        <v>3.0000000000000009</v>
      </c>
      <c r="L201" s="86" t="s">
        <v>121</v>
      </c>
      <c r="M201" s="87">
        <v>3.3000000000000002E-2</v>
      </c>
      <c r="N201" s="87">
        <v>4.4900000000013519E-2</v>
      </c>
      <c r="O201" s="83">
        <v>159056.14083000002</v>
      </c>
      <c r="P201" s="85">
        <v>97.75</v>
      </c>
      <c r="Q201" s="73"/>
      <c r="R201" s="83">
        <v>155.477377671</v>
      </c>
      <c r="S201" s="84">
        <v>5.1583823583972504E-4</v>
      </c>
      <c r="T201" s="84">
        <f t="shared" si="2"/>
        <v>2.1133217277497685E-3</v>
      </c>
      <c r="U201" s="84">
        <f>R201/'סכום נכסי הקרן'!$C$42</f>
        <v>5.9729005049623729E-4</v>
      </c>
    </row>
    <row r="202" spans="2:21">
      <c r="B202" s="76" t="s">
        <v>515</v>
      </c>
      <c r="C202" s="73">
        <v>1159359</v>
      </c>
      <c r="D202" s="86" t="s">
        <v>112</v>
      </c>
      <c r="E202" s="86" t="s">
        <v>293</v>
      </c>
      <c r="F202" s="73">
        <v>514290345</v>
      </c>
      <c r="G202" s="86" t="s">
        <v>398</v>
      </c>
      <c r="H202" s="73" t="s">
        <v>380</v>
      </c>
      <c r="I202" s="73" t="s">
        <v>119</v>
      </c>
      <c r="J202" s="73"/>
      <c r="K202" s="83">
        <v>5.3900000000068502</v>
      </c>
      <c r="L202" s="86" t="s">
        <v>121</v>
      </c>
      <c r="M202" s="87">
        <v>2.6200000000000001E-2</v>
      </c>
      <c r="N202" s="87">
        <v>5.1100000000066349E-2</v>
      </c>
      <c r="O202" s="83">
        <v>419905.76985900005</v>
      </c>
      <c r="P202" s="85">
        <v>88.3</v>
      </c>
      <c r="Q202" s="73"/>
      <c r="R202" s="83">
        <v>370.77678081400006</v>
      </c>
      <c r="S202" s="84">
        <v>3.2466246458568029E-4</v>
      </c>
      <c r="T202" s="84">
        <f t="shared" si="2"/>
        <v>5.0397725944247981E-3</v>
      </c>
      <c r="U202" s="84">
        <f>R202/'סכום נכסי הקרן'!$C$42</f>
        <v>1.4243955323445996E-3</v>
      </c>
    </row>
    <row r="203" spans="2:21">
      <c r="B203" s="76" t="s">
        <v>516</v>
      </c>
      <c r="C203" s="73">
        <v>1141829</v>
      </c>
      <c r="D203" s="86" t="s">
        <v>112</v>
      </c>
      <c r="E203" s="86" t="s">
        <v>293</v>
      </c>
      <c r="F203" s="73">
        <v>514065283</v>
      </c>
      <c r="G203" s="86" t="s">
        <v>116</v>
      </c>
      <c r="H203" s="73" t="s">
        <v>378</v>
      </c>
      <c r="I203" s="73" t="s">
        <v>303</v>
      </c>
      <c r="J203" s="73"/>
      <c r="K203" s="83">
        <v>2.3000000000030179</v>
      </c>
      <c r="L203" s="86" t="s">
        <v>121</v>
      </c>
      <c r="M203" s="87">
        <v>2.3E-2</v>
      </c>
      <c r="N203" s="87">
        <v>5.8100000000147867E-2</v>
      </c>
      <c r="O203" s="83">
        <v>177922.18215000004</v>
      </c>
      <c r="P203" s="85">
        <v>93.13</v>
      </c>
      <c r="Q203" s="73"/>
      <c r="R203" s="83">
        <v>165.69892425500001</v>
      </c>
      <c r="S203" s="84">
        <v>2.1794261035352659E-4</v>
      </c>
      <c r="T203" s="84">
        <f t="shared" ref="T203:T266" si="3">IFERROR(R203/$R$11,0)</f>
        <v>2.2522578019925667E-3</v>
      </c>
      <c r="U203" s="84">
        <f>R203/'סכום נכסי הקרן'!$C$42</f>
        <v>6.3655768008171983E-4</v>
      </c>
    </row>
    <row r="204" spans="2:21">
      <c r="B204" s="76" t="s">
        <v>517</v>
      </c>
      <c r="C204" s="73">
        <v>1173566</v>
      </c>
      <c r="D204" s="86" t="s">
        <v>112</v>
      </c>
      <c r="E204" s="86" t="s">
        <v>293</v>
      </c>
      <c r="F204" s="73">
        <v>514065283</v>
      </c>
      <c r="G204" s="86" t="s">
        <v>116</v>
      </c>
      <c r="H204" s="73" t="s">
        <v>378</v>
      </c>
      <c r="I204" s="73" t="s">
        <v>303</v>
      </c>
      <c r="J204" s="73"/>
      <c r="K204" s="83">
        <v>2.5899999999961181</v>
      </c>
      <c r="L204" s="86" t="s">
        <v>121</v>
      </c>
      <c r="M204" s="87">
        <v>2.1499999999999998E-2</v>
      </c>
      <c r="N204" s="87">
        <v>5.8299999999822667E-2</v>
      </c>
      <c r="O204" s="83">
        <v>98774.216418000025</v>
      </c>
      <c r="P204" s="85">
        <v>91.16</v>
      </c>
      <c r="Q204" s="83">
        <v>5.2529739420000015</v>
      </c>
      <c r="R204" s="83">
        <v>95.295549643000001</v>
      </c>
      <c r="S204" s="84">
        <v>1.8476010583400271E-4</v>
      </c>
      <c r="T204" s="84">
        <f t="shared" si="3"/>
        <v>1.2953019830612459E-3</v>
      </c>
      <c r="U204" s="84">
        <f>R204/'סכום נכסי הקרן'!$C$42</f>
        <v>3.6609238276952776E-4</v>
      </c>
    </row>
    <row r="205" spans="2:21">
      <c r="B205" s="76" t="s">
        <v>518</v>
      </c>
      <c r="C205" s="73">
        <v>1136464</v>
      </c>
      <c r="D205" s="86" t="s">
        <v>112</v>
      </c>
      <c r="E205" s="86" t="s">
        <v>293</v>
      </c>
      <c r="F205" s="73">
        <v>514065283</v>
      </c>
      <c r="G205" s="86" t="s">
        <v>116</v>
      </c>
      <c r="H205" s="73" t="s">
        <v>378</v>
      </c>
      <c r="I205" s="73" t="s">
        <v>303</v>
      </c>
      <c r="J205" s="73"/>
      <c r="K205" s="83">
        <v>1.5999999999959875</v>
      </c>
      <c r="L205" s="86" t="s">
        <v>121</v>
      </c>
      <c r="M205" s="87">
        <v>2.75E-2</v>
      </c>
      <c r="N205" s="87">
        <v>5.5899999999778328E-2</v>
      </c>
      <c r="O205" s="83">
        <v>103218.18932600002</v>
      </c>
      <c r="P205" s="85">
        <v>96.59</v>
      </c>
      <c r="Q205" s="73"/>
      <c r="R205" s="83">
        <v>99.69844561900004</v>
      </c>
      <c r="S205" s="84">
        <v>3.2789718526206232E-4</v>
      </c>
      <c r="T205" s="84">
        <f t="shared" si="3"/>
        <v>1.3551482183816817E-3</v>
      </c>
      <c r="U205" s="84">
        <f>R205/'סכום נכסי הקרן'!$C$42</f>
        <v>3.8300677892946029E-4</v>
      </c>
    </row>
    <row r="206" spans="2:21">
      <c r="B206" s="76" t="s">
        <v>519</v>
      </c>
      <c r="C206" s="73">
        <v>1139591</v>
      </c>
      <c r="D206" s="86" t="s">
        <v>112</v>
      </c>
      <c r="E206" s="86" t="s">
        <v>293</v>
      </c>
      <c r="F206" s="73">
        <v>514065283</v>
      </c>
      <c r="G206" s="86" t="s">
        <v>116</v>
      </c>
      <c r="H206" s="73" t="s">
        <v>378</v>
      </c>
      <c r="I206" s="73" t="s">
        <v>303</v>
      </c>
      <c r="J206" s="73"/>
      <c r="K206" s="83">
        <v>0.54000000003830229</v>
      </c>
      <c r="L206" s="86" t="s">
        <v>121</v>
      </c>
      <c r="M206" s="87">
        <v>2.4E-2</v>
      </c>
      <c r="N206" s="87">
        <v>5.9500000001633475E-2</v>
      </c>
      <c r="O206" s="83">
        <v>18051.396577</v>
      </c>
      <c r="P206" s="85">
        <v>98.35</v>
      </c>
      <c r="Q206" s="73"/>
      <c r="R206" s="83">
        <v>17.753548557999999</v>
      </c>
      <c r="S206" s="84">
        <v>1.9357065071659243E-4</v>
      </c>
      <c r="T206" s="84">
        <f t="shared" si="3"/>
        <v>2.4131459170654697E-4</v>
      </c>
      <c r="U206" s="84">
        <f>R206/'סכום נכסי הקרן'!$C$42</f>
        <v>6.8202963502085782E-5</v>
      </c>
    </row>
    <row r="207" spans="2:21">
      <c r="B207" s="76" t="s">
        <v>520</v>
      </c>
      <c r="C207" s="73">
        <v>1158740</v>
      </c>
      <c r="D207" s="86" t="s">
        <v>112</v>
      </c>
      <c r="E207" s="86" t="s">
        <v>293</v>
      </c>
      <c r="F207" s="73">
        <v>512025891</v>
      </c>
      <c r="G207" s="86" t="s">
        <v>117</v>
      </c>
      <c r="H207" s="73" t="s">
        <v>416</v>
      </c>
      <c r="I207" s="73" t="s">
        <v>303</v>
      </c>
      <c r="J207" s="73"/>
      <c r="K207" s="83">
        <v>1.6899999996612005</v>
      </c>
      <c r="L207" s="86" t="s">
        <v>121</v>
      </c>
      <c r="M207" s="87">
        <v>3.2500000000000001E-2</v>
      </c>
      <c r="N207" s="87">
        <v>6.0499999994184789E-2</v>
      </c>
      <c r="O207" s="83">
        <v>2054.6199450000004</v>
      </c>
      <c r="P207" s="85">
        <v>96.25</v>
      </c>
      <c r="Q207" s="73"/>
      <c r="R207" s="83">
        <v>1.9775716430000003</v>
      </c>
      <c r="S207" s="84">
        <v>5.2878796856548968E-6</v>
      </c>
      <c r="T207" s="84">
        <f t="shared" si="3"/>
        <v>2.688008496115272E-5</v>
      </c>
      <c r="U207" s="84">
        <f>R207/'סכום נכסי הקרן'!$C$42</f>
        <v>7.5971429683285324E-6</v>
      </c>
    </row>
    <row r="208" spans="2:21">
      <c r="B208" s="76" t="s">
        <v>521</v>
      </c>
      <c r="C208" s="73">
        <v>1191832</v>
      </c>
      <c r="D208" s="86" t="s">
        <v>112</v>
      </c>
      <c r="E208" s="86" t="s">
        <v>293</v>
      </c>
      <c r="F208" s="73">
        <v>512025891</v>
      </c>
      <c r="G208" s="86" t="s">
        <v>117</v>
      </c>
      <c r="H208" s="73" t="s">
        <v>416</v>
      </c>
      <c r="I208" s="73" t="s">
        <v>303</v>
      </c>
      <c r="J208" s="73"/>
      <c r="K208" s="83">
        <v>2.3699999999980599</v>
      </c>
      <c r="L208" s="86" t="s">
        <v>121</v>
      </c>
      <c r="M208" s="87">
        <v>5.7000000000000002E-2</v>
      </c>
      <c r="N208" s="87">
        <v>6.3899999999935245E-2</v>
      </c>
      <c r="O208" s="83">
        <v>370030.38186400005</v>
      </c>
      <c r="P208" s="85">
        <v>98.88</v>
      </c>
      <c r="Q208" s="73"/>
      <c r="R208" s="83">
        <v>365.88602928299997</v>
      </c>
      <c r="S208" s="84">
        <v>9.3315474183745795E-4</v>
      </c>
      <c r="T208" s="84">
        <f t="shared" si="3"/>
        <v>4.9732951966817065E-3</v>
      </c>
      <c r="U208" s="84">
        <f>R208/'סכום נכסי הקרן'!$C$42</f>
        <v>1.4056069646913875E-3</v>
      </c>
    </row>
    <row r="209" spans="2:21">
      <c r="B209" s="76" t="s">
        <v>522</v>
      </c>
      <c r="C209" s="73">
        <v>1161678</v>
      </c>
      <c r="D209" s="86" t="s">
        <v>112</v>
      </c>
      <c r="E209" s="86" t="s">
        <v>293</v>
      </c>
      <c r="F209" s="73">
        <v>510454333</v>
      </c>
      <c r="G209" s="86" t="s">
        <v>117</v>
      </c>
      <c r="H209" s="73" t="s">
        <v>416</v>
      </c>
      <c r="I209" s="73" t="s">
        <v>303</v>
      </c>
      <c r="J209" s="73"/>
      <c r="K209" s="83">
        <v>1.9099999999924295</v>
      </c>
      <c r="L209" s="86" t="s">
        <v>121</v>
      </c>
      <c r="M209" s="87">
        <v>2.7999999999999997E-2</v>
      </c>
      <c r="N209" s="87">
        <v>5.839999999969718E-2</v>
      </c>
      <c r="O209" s="83">
        <v>111752.48092300001</v>
      </c>
      <c r="P209" s="85">
        <v>94.56</v>
      </c>
      <c r="Q209" s="73"/>
      <c r="R209" s="83">
        <v>105.67314348000001</v>
      </c>
      <c r="S209" s="84">
        <v>3.214155475410311E-4</v>
      </c>
      <c r="T209" s="84">
        <f t="shared" si="3"/>
        <v>1.4363591250456059E-3</v>
      </c>
      <c r="U209" s="84">
        <f>R209/'סכום נכסי הקרן'!$C$42</f>
        <v>4.0595949166846642E-4</v>
      </c>
    </row>
    <row r="210" spans="2:21">
      <c r="B210" s="76" t="s">
        <v>523</v>
      </c>
      <c r="C210" s="73">
        <v>1192459</v>
      </c>
      <c r="D210" s="86" t="s">
        <v>112</v>
      </c>
      <c r="E210" s="86" t="s">
        <v>293</v>
      </c>
      <c r="F210" s="73">
        <v>510454333</v>
      </c>
      <c r="G210" s="86" t="s">
        <v>117</v>
      </c>
      <c r="H210" s="73" t="s">
        <v>416</v>
      </c>
      <c r="I210" s="73" t="s">
        <v>303</v>
      </c>
      <c r="J210" s="73"/>
      <c r="K210" s="83">
        <v>3.4900000000044882</v>
      </c>
      <c r="L210" s="86" t="s">
        <v>121</v>
      </c>
      <c r="M210" s="87">
        <v>5.6500000000000002E-2</v>
      </c>
      <c r="N210" s="87">
        <v>6.25000000000724E-2</v>
      </c>
      <c r="O210" s="83">
        <v>274125.82464000006</v>
      </c>
      <c r="P210" s="85">
        <v>100.78</v>
      </c>
      <c r="Q210" s="73"/>
      <c r="R210" s="83">
        <v>276.26399592400003</v>
      </c>
      <c r="S210" s="84">
        <v>6.3619992721871538E-4</v>
      </c>
      <c r="T210" s="84">
        <f t="shared" si="3"/>
        <v>3.7551103184708581E-3</v>
      </c>
      <c r="U210" s="84">
        <f>R210/'סכום נכסי הקרן'!$C$42</f>
        <v>1.061310259714499E-3</v>
      </c>
    </row>
    <row r="211" spans="2:21">
      <c r="B211" s="76" t="s">
        <v>524</v>
      </c>
      <c r="C211" s="73">
        <v>7390149</v>
      </c>
      <c r="D211" s="86" t="s">
        <v>112</v>
      </c>
      <c r="E211" s="86" t="s">
        <v>293</v>
      </c>
      <c r="F211" s="73">
        <v>520028911</v>
      </c>
      <c r="G211" s="86" t="s">
        <v>426</v>
      </c>
      <c r="H211" s="73" t="s">
        <v>422</v>
      </c>
      <c r="I211" s="73" t="s">
        <v>119</v>
      </c>
      <c r="J211" s="73"/>
      <c r="K211" s="83">
        <v>1.9300000001231672</v>
      </c>
      <c r="L211" s="86" t="s">
        <v>121</v>
      </c>
      <c r="M211" s="87">
        <v>0.04</v>
      </c>
      <c r="N211" s="87">
        <v>4.9300000004310854E-2</v>
      </c>
      <c r="O211" s="83">
        <v>3301.7652540000004</v>
      </c>
      <c r="P211" s="85">
        <v>98.36</v>
      </c>
      <c r="Q211" s="73"/>
      <c r="R211" s="83">
        <v>3.2476163200000006</v>
      </c>
      <c r="S211" s="84">
        <v>1.6706254352024298E-5</v>
      </c>
      <c r="T211" s="84">
        <f t="shared" si="3"/>
        <v>4.414313024351257E-5</v>
      </c>
      <c r="U211" s="84">
        <f>R211/'סכום נכסי הקרן'!$C$42</f>
        <v>1.247621322678775E-5</v>
      </c>
    </row>
    <row r="212" spans="2:21">
      <c r="B212" s="76" t="s">
        <v>525</v>
      </c>
      <c r="C212" s="73">
        <v>7390222</v>
      </c>
      <c r="D212" s="86" t="s">
        <v>112</v>
      </c>
      <c r="E212" s="86" t="s">
        <v>293</v>
      </c>
      <c r="F212" s="73">
        <v>520028911</v>
      </c>
      <c r="G212" s="86" t="s">
        <v>426</v>
      </c>
      <c r="H212" s="73" t="s">
        <v>416</v>
      </c>
      <c r="I212" s="73" t="s">
        <v>303</v>
      </c>
      <c r="J212" s="73"/>
      <c r="K212" s="83">
        <v>3.5500000000484806</v>
      </c>
      <c r="L212" s="86" t="s">
        <v>121</v>
      </c>
      <c r="M212" s="87">
        <v>0.04</v>
      </c>
      <c r="N212" s="87">
        <v>5.1300000000793627E-2</v>
      </c>
      <c r="O212" s="83">
        <v>28376.904082000005</v>
      </c>
      <c r="P212" s="85">
        <v>98.13</v>
      </c>
      <c r="Q212" s="73"/>
      <c r="R212" s="83">
        <v>27.846255683000003</v>
      </c>
      <c r="S212" s="84">
        <v>3.6650215690483733E-5</v>
      </c>
      <c r="T212" s="84">
        <f t="shared" si="3"/>
        <v>3.7849941935530766E-4</v>
      </c>
      <c r="U212" s="84">
        <f>R212/'סכום נכסי הקרן'!$C$42</f>
        <v>1.069756366628796E-4</v>
      </c>
    </row>
    <row r="213" spans="2:21">
      <c r="B213" s="76" t="s">
        <v>526</v>
      </c>
      <c r="C213" s="73">
        <v>2590388</v>
      </c>
      <c r="D213" s="86" t="s">
        <v>112</v>
      </c>
      <c r="E213" s="86" t="s">
        <v>293</v>
      </c>
      <c r="F213" s="73">
        <v>520036658</v>
      </c>
      <c r="G213" s="86" t="s">
        <v>312</v>
      </c>
      <c r="H213" s="73" t="s">
        <v>416</v>
      </c>
      <c r="I213" s="73" t="s">
        <v>303</v>
      </c>
      <c r="J213" s="73"/>
      <c r="K213" s="83">
        <v>0.99000000001963695</v>
      </c>
      <c r="L213" s="86" t="s">
        <v>121</v>
      </c>
      <c r="M213" s="87">
        <v>5.9000000000000004E-2</v>
      </c>
      <c r="N213" s="87">
        <v>5.4499999999890886E-2</v>
      </c>
      <c r="O213" s="83">
        <v>4560.7841720000006</v>
      </c>
      <c r="P213" s="85">
        <v>100.49</v>
      </c>
      <c r="Q213" s="73"/>
      <c r="R213" s="83">
        <v>4.5831320090000007</v>
      </c>
      <c r="S213" s="84">
        <v>1.7333032996424313E-5</v>
      </c>
      <c r="T213" s="84">
        <f t="shared" si="3"/>
        <v>6.2296088349654064E-5</v>
      </c>
      <c r="U213" s="84">
        <f>R213/'סכום נכסי הקרן'!$C$42</f>
        <v>1.7606800359594237E-5</v>
      </c>
    </row>
    <row r="214" spans="2:21">
      <c r="B214" s="76" t="s">
        <v>527</v>
      </c>
      <c r="C214" s="73">
        <v>2590511</v>
      </c>
      <c r="D214" s="86" t="s">
        <v>112</v>
      </c>
      <c r="E214" s="86" t="s">
        <v>293</v>
      </c>
      <c r="F214" s="73">
        <v>520036658</v>
      </c>
      <c r="G214" s="86" t="s">
        <v>312</v>
      </c>
      <c r="H214" s="73" t="s">
        <v>416</v>
      </c>
      <c r="I214" s="73" t="s">
        <v>303</v>
      </c>
      <c r="J214" s="73"/>
      <c r="K214" s="73">
        <v>3.2</v>
      </c>
      <c r="L214" s="86" t="s">
        <v>121</v>
      </c>
      <c r="M214" s="87">
        <v>2.7000000000000003E-2</v>
      </c>
      <c r="N214" s="87">
        <v>5.6999600707318458E-2</v>
      </c>
      <c r="O214" s="83">
        <v>7.6453000000000007E-2</v>
      </c>
      <c r="P214" s="85">
        <v>91.75</v>
      </c>
      <c r="Q214" s="73"/>
      <c r="R214" s="83">
        <v>7.0124000000000022E-5</v>
      </c>
      <c r="S214" s="84">
        <v>1.0224980122756602E-10</v>
      </c>
      <c r="T214" s="84">
        <f t="shared" si="3"/>
        <v>9.5315842765443288E-10</v>
      </c>
      <c r="U214" s="84">
        <f>R214/'סכום נכסי הקרן'!$C$42</f>
        <v>2.6939203714657536E-10</v>
      </c>
    </row>
    <row r="215" spans="2:21">
      <c r="B215" s="76" t="s">
        <v>528</v>
      </c>
      <c r="C215" s="73">
        <v>1141191</v>
      </c>
      <c r="D215" s="86" t="s">
        <v>112</v>
      </c>
      <c r="E215" s="86" t="s">
        <v>293</v>
      </c>
      <c r="F215" s="73">
        <v>511399388</v>
      </c>
      <c r="G215" s="86" t="s">
        <v>448</v>
      </c>
      <c r="H215" s="73" t="s">
        <v>422</v>
      </c>
      <c r="I215" s="73" t="s">
        <v>119</v>
      </c>
      <c r="J215" s="73"/>
      <c r="K215" s="83">
        <v>1.3100000000725205</v>
      </c>
      <c r="L215" s="86" t="s">
        <v>121</v>
      </c>
      <c r="M215" s="87">
        <v>3.0499999999999999E-2</v>
      </c>
      <c r="N215" s="87">
        <v>5.6900000000754812E-2</v>
      </c>
      <c r="O215" s="83">
        <v>6983.6917020000001</v>
      </c>
      <c r="P215" s="85">
        <v>96.75</v>
      </c>
      <c r="Q215" s="73"/>
      <c r="R215" s="83">
        <v>6.7567217210000008</v>
      </c>
      <c r="S215" s="84">
        <v>1.0404242481396232E-4</v>
      </c>
      <c r="T215" s="84">
        <f t="shared" si="3"/>
        <v>9.1840543204707562E-5</v>
      </c>
      <c r="U215" s="84">
        <f>R215/'סכום נכסי הקרן'!$C$42</f>
        <v>2.5956976625017172E-5</v>
      </c>
    </row>
    <row r="216" spans="2:21">
      <c r="B216" s="76" t="s">
        <v>529</v>
      </c>
      <c r="C216" s="73">
        <v>1168368</v>
      </c>
      <c r="D216" s="86" t="s">
        <v>112</v>
      </c>
      <c r="E216" s="86" t="s">
        <v>293</v>
      </c>
      <c r="F216" s="73">
        <v>511399388</v>
      </c>
      <c r="G216" s="86" t="s">
        <v>448</v>
      </c>
      <c r="H216" s="73" t="s">
        <v>422</v>
      </c>
      <c r="I216" s="73" t="s">
        <v>119</v>
      </c>
      <c r="J216" s="73"/>
      <c r="K216" s="83">
        <v>2.9300000000065323</v>
      </c>
      <c r="L216" s="86" t="s">
        <v>121</v>
      </c>
      <c r="M216" s="87">
        <v>2.58E-2</v>
      </c>
      <c r="N216" s="87">
        <v>5.5300000000086752E-2</v>
      </c>
      <c r="O216" s="83">
        <v>101503.66439100001</v>
      </c>
      <c r="P216" s="85">
        <v>92</v>
      </c>
      <c r="Q216" s="73"/>
      <c r="R216" s="83">
        <v>93.383371223000012</v>
      </c>
      <c r="S216" s="84">
        <v>3.3551048437701427E-4</v>
      </c>
      <c r="T216" s="84">
        <f t="shared" si="3"/>
        <v>1.2693107535791581E-3</v>
      </c>
      <c r="U216" s="84">
        <f>R216/'סכום נכסי הקרן'!$C$42</f>
        <v>3.5874645783724328E-4</v>
      </c>
    </row>
    <row r="217" spans="2:21">
      <c r="B217" s="76" t="s">
        <v>530</v>
      </c>
      <c r="C217" s="73">
        <v>1186162</v>
      </c>
      <c r="D217" s="86" t="s">
        <v>112</v>
      </c>
      <c r="E217" s="86" t="s">
        <v>293</v>
      </c>
      <c r="F217" s="73">
        <v>511399388</v>
      </c>
      <c r="G217" s="86" t="s">
        <v>448</v>
      </c>
      <c r="H217" s="73" t="s">
        <v>422</v>
      </c>
      <c r="I217" s="73" t="s">
        <v>119</v>
      </c>
      <c r="J217" s="73"/>
      <c r="K217" s="83">
        <v>4.3999999999992987</v>
      </c>
      <c r="L217" s="86" t="s">
        <v>121</v>
      </c>
      <c r="M217" s="87">
        <v>0.04</v>
      </c>
      <c r="N217" s="87">
        <v>5.6299999999984571E-2</v>
      </c>
      <c r="O217" s="83">
        <v>305050.88000000006</v>
      </c>
      <c r="P217" s="85">
        <v>93.51</v>
      </c>
      <c r="Q217" s="73"/>
      <c r="R217" s="83">
        <v>285.25307788800006</v>
      </c>
      <c r="S217" s="84">
        <v>6.9690074818664705E-4</v>
      </c>
      <c r="T217" s="84">
        <f t="shared" si="3"/>
        <v>3.8772941532615591E-3</v>
      </c>
      <c r="U217" s="84">
        <f>R217/'סכום נכסי הקרן'!$C$42</f>
        <v>1.0958431885599658E-3</v>
      </c>
    </row>
    <row r="218" spans="2:21">
      <c r="B218" s="76" t="s">
        <v>531</v>
      </c>
      <c r="C218" s="73">
        <v>2380046</v>
      </c>
      <c r="D218" s="86" t="s">
        <v>112</v>
      </c>
      <c r="E218" s="86" t="s">
        <v>293</v>
      </c>
      <c r="F218" s="73">
        <v>520036435</v>
      </c>
      <c r="G218" s="86" t="s">
        <v>117</v>
      </c>
      <c r="H218" s="73" t="s">
        <v>416</v>
      </c>
      <c r="I218" s="73" t="s">
        <v>303</v>
      </c>
      <c r="J218" s="73"/>
      <c r="K218" s="83">
        <v>0.99000000000361088</v>
      </c>
      <c r="L218" s="86" t="s">
        <v>121</v>
      </c>
      <c r="M218" s="87">
        <v>2.9500000000000002E-2</v>
      </c>
      <c r="N218" s="87">
        <v>4.6599999999938094E-2</v>
      </c>
      <c r="O218" s="83">
        <v>39411.533854000008</v>
      </c>
      <c r="P218" s="85">
        <v>98.38</v>
      </c>
      <c r="Q218" s="73"/>
      <c r="R218" s="83">
        <v>38.773067014000006</v>
      </c>
      <c r="S218" s="84">
        <v>7.3474479730604319E-4</v>
      </c>
      <c r="T218" s="84">
        <f t="shared" si="3"/>
        <v>5.2702178413102782E-4</v>
      </c>
      <c r="U218" s="84">
        <f>R218/'סכום נכסי הקרן'!$C$42</f>
        <v>1.4895264829904373E-4</v>
      </c>
    </row>
    <row r="219" spans="2:21">
      <c r="B219" s="76" t="s">
        <v>532</v>
      </c>
      <c r="C219" s="73">
        <v>1132505</v>
      </c>
      <c r="D219" s="86" t="s">
        <v>112</v>
      </c>
      <c r="E219" s="86" t="s">
        <v>293</v>
      </c>
      <c r="F219" s="73">
        <v>510216054</v>
      </c>
      <c r="G219" s="86" t="s">
        <v>312</v>
      </c>
      <c r="H219" s="73" t="s">
        <v>416</v>
      </c>
      <c r="I219" s="73" t="s">
        <v>303</v>
      </c>
      <c r="J219" s="73"/>
      <c r="K219" s="73">
        <v>0.9</v>
      </c>
      <c r="L219" s="86" t="s">
        <v>121</v>
      </c>
      <c r="M219" s="87">
        <v>6.4000000000000001E-2</v>
      </c>
      <c r="N219" s="87">
        <v>5.639799460084844E-2</v>
      </c>
      <c r="O219" s="83">
        <v>7.6640000000000007E-3</v>
      </c>
      <c r="P219" s="85">
        <v>101.3</v>
      </c>
      <c r="Q219" s="73"/>
      <c r="R219" s="83">
        <v>7.7790000000000012E-6</v>
      </c>
      <c r="S219" s="84">
        <v>1.1033720763875661E-11</v>
      </c>
      <c r="T219" s="84">
        <f t="shared" si="3"/>
        <v>1.0573583093839246E-10</v>
      </c>
      <c r="U219" s="84">
        <f>R219/'סכום נכסי הקרן'!$C$42</f>
        <v>2.9884214490947598E-11</v>
      </c>
    </row>
    <row r="220" spans="2:21">
      <c r="B220" s="76" t="s">
        <v>533</v>
      </c>
      <c r="C220" s="73">
        <v>1162817</v>
      </c>
      <c r="D220" s="86" t="s">
        <v>112</v>
      </c>
      <c r="E220" s="86" t="s">
        <v>293</v>
      </c>
      <c r="F220" s="73">
        <v>510216054</v>
      </c>
      <c r="G220" s="86" t="s">
        <v>312</v>
      </c>
      <c r="H220" s="73" t="s">
        <v>416</v>
      </c>
      <c r="I220" s="73" t="s">
        <v>303</v>
      </c>
      <c r="J220" s="73"/>
      <c r="K220" s="83">
        <v>4.940000000002537</v>
      </c>
      <c r="L220" s="86" t="s">
        <v>121</v>
      </c>
      <c r="M220" s="87">
        <v>2.4300000000000002E-2</v>
      </c>
      <c r="N220" s="87">
        <v>5.1600000000014842E-2</v>
      </c>
      <c r="O220" s="83">
        <v>367681.46720900008</v>
      </c>
      <c r="P220" s="85">
        <v>87.92</v>
      </c>
      <c r="Q220" s="73"/>
      <c r="R220" s="83">
        <v>323.26554594700002</v>
      </c>
      <c r="S220" s="84">
        <v>2.5104308450275332E-4</v>
      </c>
      <c r="T220" s="84">
        <f t="shared" si="3"/>
        <v>4.3939775182490204E-3</v>
      </c>
      <c r="U220" s="84">
        <f>R220/'סכום נכסי הקרן'!$C$42</f>
        <v>1.2418738800120098E-3</v>
      </c>
    </row>
    <row r="221" spans="2:21">
      <c r="B221" s="76" t="s">
        <v>534</v>
      </c>
      <c r="C221" s="73">
        <v>1141415</v>
      </c>
      <c r="D221" s="86" t="s">
        <v>112</v>
      </c>
      <c r="E221" s="86" t="s">
        <v>293</v>
      </c>
      <c r="F221" s="73">
        <v>520044314</v>
      </c>
      <c r="G221" s="86" t="s">
        <v>142</v>
      </c>
      <c r="H221" s="73" t="s">
        <v>416</v>
      </c>
      <c r="I221" s="73" t="s">
        <v>303</v>
      </c>
      <c r="J221" s="73"/>
      <c r="K221" s="73">
        <v>0.98</v>
      </c>
      <c r="L221" s="86" t="s">
        <v>121</v>
      </c>
      <c r="M221" s="87">
        <v>2.1600000000000001E-2</v>
      </c>
      <c r="N221" s="87">
        <v>5.3202715211354529E-2</v>
      </c>
      <c r="O221" s="83">
        <v>3.3560000000000005E-3</v>
      </c>
      <c r="P221" s="85">
        <v>97.08</v>
      </c>
      <c r="Q221" s="73"/>
      <c r="R221" s="83">
        <v>3.2410000000000004E-6</v>
      </c>
      <c r="S221" s="84">
        <v>2.6238929786922537E-11</v>
      </c>
      <c r="T221" s="84">
        <f t="shared" si="3"/>
        <v>4.4053198106611383E-11</v>
      </c>
      <c r="U221" s="84">
        <f>R221/'סכום נכסי הקרן'!$C$42</f>
        <v>1.2450795624779683E-11</v>
      </c>
    </row>
    <row r="222" spans="2:21">
      <c r="B222" s="76" t="s">
        <v>535</v>
      </c>
      <c r="C222" s="73">
        <v>1156397</v>
      </c>
      <c r="D222" s="86" t="s">
        <v>112</v>
      </c>
      <c r="E222" s="86" t="s">
        <v>293</v>
      </c>
      <c r="F222" s="73">
        <v>520044314</v>
      </c>
      <c r="G222" s="86" t="s">
        <v>142</v>
      </c>
      <c r="H222" s="73" t="s">
        <v>416</v>
      </c>
      <c r="I222" s="73" t="s">
        <v>303</v>
      </c>
      <c r="J222" s="73"/>
      <c r="K222" s="73">
        <v>2.96</v>
      </c>
      <c r="L222" s="86" t="s">
        <v>121</v>
      </c>
      <c r="M222" s="87">
        <v>0.04</v>
      </c>
      <c r="N222" s="87">
        <v>5.0500202511138112E-2</v>
      </c>
      <c r="O222" s="83">
        <v>1.0181000000000003E-2</v>
      </c>
      <c r="P222" s="85">
        <v>97.11</v>
      </c>
      <c r="Q222" s="73"/>
      <c r="R222" s="83">
        <v>9.8760000000000017E-6</v>
      </c>
      <c r="S222" s="84">
        <v>1.4957372443480792E-11</v>
      </c>
      <c r="T222" s="84">
        <f t="shared" si="3"/>
        <v>1.3423924236374392E-10</v>
      </c>
      <c r="U222" s="84">
        <f>R222/'סכום נכסי הקרן'!$C$42</f>
        <v>3.7940159700809679E-11</v>
      </c>
    </row>
    <row r="223" spans="2:21">
      <c r="B223" s="76" t="s">
        <v>536</v>
      </c>
      <c r="C223" s="73">
        <v>1136134</v>
      </c>
      <c r="D223" s="86" t="s">
        <v>112</v>
      </c>
      <c r="E223" s="86" t="s">
        <v>293</v>
      </c>
      <c r="F223" s="73">
        <v>514892801</v>
      </c>
      <c r="G223" s="86" t="s">
        <v>537</v>
      </c>
      <c r="H223" s="73" t="s">
        <v>416</v>
      </c>
      <c r="I223" s="73" t="s">
        <v>303</v>
      </c>
      <c r="J223" s="73"/>
      <c r="K223" s="73">
        <v>1.21</v>
      </c>
      <c r="L223" s="86" t="s">
        <v>121</v>
      </c>
      <c r="M223" s="87">
        <v>3.3500000000000002E-2</v>
      </c>
      <c r="N223" s="87">
        <v>5.0701634877384195E-2</v>
      </c>
      <c r="O223" s="83">
        <v>8.9230000000000021E-3</v>
      </c>
      <c r="P223" s="85">
        <v>98.83</v>
      </c>
      <c r="Q223" s="73"/>
      <c r="R223" s="83">
        <v>8.808000000000001E-6</v>
      </c>
      <c r="S223" s="84">
        <v>4.3283680553534399E-11</v>
      </c>
      <c r="T223" s="84">
        <f t="shared" si="3"/>
        <v>1.1972248346900127E-10</v>
      </c>
      <c r="U223" s="84">
        <f>R223/'סכום נכסי הקרן'!$C$42</f>
        <v>3.3837274872897088E-11</v>
      </c>
    </row>
    <row r="224" spans="2:21">
      <c r="B224" s="76" t="s">
        <v>538</v>
      </c>
      <c r="C224" s="73">
        <v>1141951</v>
      </c>
      <c r="D224" s="86" t="s">
        <v>112</v>
      </c>
      <c r="E224" s="86" t="s">
        <v>293</v>
      </c>
      <c r="F224" s="73">
        <v>514892801</v>
      </c>
      <c r="G224" s="86" t="s">
        <v>537</v>
      </c>
      <c r="H224" s="73" t="s">
        <v>416</v>
      </c>
      <c r="I224" s="73" t="s">
        <v>303</v>
      </c>
      <c r="J224" s="73"/>
      <c r="K224" s="73">
        <v>3.71</v>
      </c>
      <c r="L224" s="86" t="s">
        <v>121</v>
      </c>
      <c r="M224" s="87">
        <v>2.6200000000000001E-2</v>
      </c>
      <c r="N224" s="87">
        <v>5.2001485884101042E-2</v>
      </c>
      <c r="O224" s="83">
        <v>1.2584000000000001E-2</v>
      </c>
      <c r="P224" s="85">
        <v>91.08</v>
      </c>
      <c r="Q224" s="83">
        <v>1.9830000000000003E-6</v>
      </c>
      <c r="R224" s="83">
        <v>1.3460000000000002E-5</v>
      </c>
      <c r="S224" s="84">
        <v>2.8713333533956503E-11</v>
      </c>
      <c r="T224" s="84">
        <f t="shared" si="3"/>
        <v>1.8295465798055822E-10</v>
      </c>
      <c r="U224" s="84">
        <f>R224/'סכום נכסי הקרן'!$C$42</f>
        <v>5.1708642119572524E-11</v>
      </c>
    </row>
    <row r="225" spans="2:21">
      <c r="B225" s="76" t="s">
        <v>539</v>
      </c>
      <c r="C225" s="73">
        <v>7150410</v>
      </c>
      <c r="D225" s="86" t="s">
        <v>112</v>
      </c>
      <c r="E225" s="86" t="s">
        <v>293</v>
      </c>
      <c r="F225" s="73">
        <v>520025990</v>
      </c>
      <c r="G225" s="86" t="s">
        <v>448</v>
      </c>
      <c r="H225" s="73" t="s">
        <v>443</v>
      </c>
      <c r="I225" s="73" t="s">
        <v>119</v>
      </c>
      <c r="J225" s="73"/>
      <c r="K225" s="83">
        <v>2.0999999999995671</v>
      </c>
      <c r="L225" s="86" t="s">
        <v>121</v>
      </c>
      <c r="M225" s="87">
        <v>2.9500000000000002E-2</v>
      </c>
      <c r="N225" s="87">
        <v>6.0800000000031156E-2</v>
      </c>
      <c r="O225" s="83">
        <v>246149.82689000003</v>
      </c>
      <c r="P225" s="85">
        <v>93.88</v>
      </c>
      <c r="Q225" s="73"/>
      <c r="R225" s="83">
        <v>231.08545749100003</v>
      </c>
      <c r="S225" s="84">
        <v>6.2334812476290478E-4</v>
      </c>
      <c r="T225" s="84">
        <f t="shared" si="3"/>
        <v>3.1410223506349727E-3</v>
      </c>
      <c r="U225" s="84">
        <f>R225/'סכום נכסי הקרן'!$C$42</f>
        <v>8.8775001637740028E-4</v>
      </c>
    </row>
    <row r="226" spans="2:21">
      <c r="B226" s="76" t="s">
        <v>540</v>
      </c>
      <c r="C226" s="73">
        <v>7150444</v>
      </c>
      <c r="D226" s="86" t="s">
        <v>112</v>
      </c>
      <c r="E226" s="86" t="s">
        <v>293</v>
      </c>
      <c r="F226" s="73">
        <v>520025990</v>
      </c>
      <c r="G226" s="86" t="s">
        <v>448</v>
      </c>
      <c r="H226" s="73" t="s">
        <v>443</v>
      </c>
      <c r="I226" s="73" t="s">
        <v>119</v>
      </c>
      <c r="J226" s="73"/>
      <c r="K226" s="83">
        <v>3.4299999999502333</v>
      </c>
      <c r="L226" s="86" t="s">
        <v>121</v>
      </c>
      <c r="M226" s="87">
        <v>2.5499999999999998E-2</v>
      </c>
      <c r="N226" s="87">
        <v>5.9999999998994615E-2</v>
      </c>
      <c r="O226" s="83">
        <v>22293.907630000002</v>
      </c>
      <c r="P226" s="85">
        <v>89.23</v>
      </c>
      <c r="Q226" s="73"/>
      <c r="R226" s="83">
        <v>19.892853793</v>
      </c>
      <c r="S226" s="84">
        <v>3.8286605694756909E-5</v>
      </c>
      <c r="T226" s="84">
        <f t="shared" si="3"/>
        <v>2.7039303580650556E-4</v>
      </c>
      <c r="U226" s="84">
        <f>R226/'סכום נכסי הקרן'!$C$42</f>
        <v>7.6421430722081556E-5</v>
      </c>
    </row>
    <row r="227" spans="2:21">
      <c r="B227" s="76" t="s">
        <v>541</v>
      </c>
      <c r="C227" s="73">
        <v>1155878</v>
      </c>
      <c r="D227" s="86" t="s">
        <v>112</v>
      </c>
      <c r="E227" s="86" t="s">
        <v>293</v>
      </c>
      <c r="F227" s="73">
        <v>514486042</v>
      </c>
      <c r="G227" s="86" t="s">
        <v>398</v>
      </c>
      <c r="H227" s="73" t="s">
        <v>443</v>
      </c>
      <c r="I227" s="73" t="s">
        <v>119</v>
      </c>
      <c r="J227" s="73"/>
      <c r="K227" s="83">
        <v>2.2999999999969094</v>
      </c>
      <c r="L227" s="86" t="s">
        <v>121</v>
      </c>
      <c r="M227" s="87">
        <v>3.27E-2</v>
      </c>
      <c r="N227" s="87">
        <v>5.239999999999588E-2</v>
      </c>
      <c r="O227" s="83">
        <v>100946.994886</v>
      </c>
      <c r="P227" s="85">
        <v>96.17</v>
      </c>
      <c r="Q227" s="73"/>
      <c r="R227" s="83">
        <v>97.080724971000024</v>
      </c>
      <c r="S227" s="84">
        <v>3.1986449283095633E-4</v>
      </c>
      <c r="T227" s="84">
        <f t="shared" si="3"/>
        <v>1.3195669267142605E-3</v>
      </c>
      <c r="U227" s="84">
        <f>R227/'סכום נכסי הקרן'!$C$42</f>
        <v>3.7295040596092773E-4</v>
      </c>
    </row>
    <row r="228" spans="2:21">
      <c r="B228" s="76" t="s">
        <v>542</v>
      </c>
      <c r="C228" s="73">
        <v>7200249</v>
      </c>
      <c r="D228" s="86" t="s">
        <v>112</v>
      </c>
      <c r="E228" s="86" t="s">
        <v>293</v>
      </c>
      <c r="F228" s="73">
        <v>520041146</v>
      </c>
      <c r="G228" s="86" t="s">
        <v>478</v>
      </c>
      <c r="H228" s="73" t="s">
        <v>443</v>
      </c>
      <c r="I228" s="73" t="s">
        <v>119</v>
      </c>
      <c r="J228" s="73"/>
      <c r="K228" s="83">
        <v>5.0599999999945577</v>
      </c>
      <c r="L228" s="86" t="s">
        <v>121</v>
      </c>
      <c r="M228" s="87">
        <v>7.4999999999999997E-3</v>
      </c>
      <c r="N228" s="87">
        <v>4.5199999999967676E-2</v>
      </c>
      <c r="O228" s="83">
        <v>282667.77168000006</v>
      </c>
      <c r="P228" s="85">
        <v>83.2</v>
      </c>
      <c r="Q228" s="73"/>
      <c r="R228" s="83">
        <v>235.17958603800002</v>
      </c>
      <c r="S228" s="84">
        <v>5.3174719974115065E-4</v>
      </c>
      <c r="T228" s="84">
        <f t="shared" si="3"/>
        <v>3.1966716736695064E-3</v>
      </c>
      <c r="U228" s="84">
        <f>R228/'סכום נכסי הקרן'!$C$42</f>
        <v>9.0347823538396415E-4</v>
      </c>
    </row>
    <row r="229" spans="2:21">
      <c r="B229" s="76" t="s">
        <v>543</v>
      </c>
      <c r="C229" s="73">
        <v>7200173</v>
      </c>
      <c r="D229" s="86" t="s">
        <v>112</v>
      </c>
      <c r="E229" s="86" t="s">
        <v>293</v>
      </c>
      <c r="F229" s="73">
        <v>520041146</v>
      </c>
      <c r="G229" s="86" t="s">
        <v>478</v>
      </c>
      <c r="H229" s="73" t="s">
        <v>443</v>
      </c>
      <c r="I229" s="73" t="s">
        <v>119</v>
      </c>
      <c r="J229" s="73"/>
      <c r="K229" s="83">
        <v>2.3899999999954606</v>
      </c>
      <c r="L229" s="86" t="s">
        <v>121</v>
      </c>
      <c r="M229" s="87">
        <v>3.4500000000000003E-2</v>
      </c>
      <c r="N229" s="87">
        <v>5.2499999999837899E-2</v>
      </c>
      <c r="O229" s="83">
        <v>127092.82588700001</v>
      </c>
      <c r="P229" s="85">
        <v>97.08</v>
      </c>
      <c r="Q229" s="73"/>
      <c r="R229" s="83">
        <v>123.38171110400003</v>
      </c>
      <c r="S229" s="84">
        <v>2.8917432331402346E-4</v>
      </c>
      <c r="T229" s="84">
        <f t="shared" si="3"/>
        <v>1.6770623147168177E-3</v>
      </c>
      <c r="U229" s="84">
        <f>R229/'סכום נכסי הקרן'!$C$42</f>
        <v>4.7398965405477146E-4</v>
      </c>
    </row>
    <row r="230" spans="2:21">
      <c r="B230" s="76" t="s">
        <v>544</v>
      </c>
      <c r="C230" s="73">
        <v>1168483</v>
      </c>
      <c r="D230" s="86" t="s">
        <v>112</v>
      </c>
      <c r="E230" s="86" t="s">
        <v>293</v>
      </c>
      <c r="F230" s="73">
        <v>513901371</v>
      </c>
      <c r="G230" s="86" t="s">
        <v>478</v>
      </c>
      <c r="H230" s="73" t="s">
        <v>443</v>
      </c>
      <c r="I230" s="73" t="s">
        <v>119</v>
      </c>
      <c r="J230" s="73"/>
      <c r="K230" s="83">
        <v>4.0600000000039795</v>
      </c>
      <c r="L230" s="86" t="s">
        <v>121</v>
      </c>
      <c r="M230" s="87">
        <v>2.5000000000000001E-3</v>
      </c>
      <c r="N230" s="87">
        <v>5.4800000000097271E-2</v>
      </c>
      <c r="O230" s="83">
        <v>166694.02001600002</v>
      </c>
      <c r="P230" s="85">
        <v>81.400000000000006</v>
      </c>
      <c r="Q230" s="73"/>
      <c r="R230" s="83">
        <v>135.68892674100005</v>
      </c>
      <c r="S230" s="84">
        <v>2.941994910289763E-4</v>
      </c>
      <c r="T230" s="84">
        <f t="shared" si="3"/>
        <v>1.8443477848178813E-3</v>
      </c>
      <c r="U230" s="84">
        <f>R230/'סכום נכסי הקרן'!$C$42</f>
        <v>5.2126969928969276E-4</v>
      </c>
    </row>
    <row r="231" spans="2:21">
      <c r="B231" s="76" t="s">
        <v>545</v>
      </c>
      <c r="C231" s="73">
        <v>1161751</v>
      </c>
      <c r="D231" s="86" t="s">
        <v>112</v>
      </c>
      <c r="E231" s="86" t="s">
        <v>293</v>
      </c>
      <c r="F231" s="73">
        <v>513901371</v>
      </c>
      <c r="G231" s="86" t="s">
        <v>478</v>
      </c>
      <c r="H231" s="73" t="s">
        <v>443</v>
      </c>
      <c r="I231" s="73" t="s">
        <v>119</v>
      </c>
      <c r="J231" s="73"/>
      <c r="K231" s="83">
        <v>3.2599999997531248</v>
      </c>
      <c r="L231" s="86" t="s">
        <v>121</v>
      </c>
      <c r="M231" s="87">
        <v>2.0499999999999997E-2</v>
      </c>
      <c r="N231" s="87">
        <v>5.3199999995062495E-2</v>
      </c>
      <c r="O231" s="83">
        <v>4014.942410000001</v>
      </c>
      <c r="P231" s="85">
        <v>90.8</v>
      </c>
      <c r="Q231" s="73"/>
      <c r="R231" s="83">
        <v>3.6455678150000002</v>
      </c>
      <c r="S231" s="84">
        <v>7.1862423336192447E-6</v>
      </c>
      <c r="T231" s="84">
        <f t="shared" si="3"/>
        <v>4.9552274349053189E-5</v>
      </c>
      <c r="U231" s="84">
        <f>R231/'סכום נכסי הקרן'!$C$42</f>
        <v>1.4005004566750888E-5</v>
      </c>
    </row>
    <row r="232" spans="2:21">
      <c r="B232" s="76" t="s">
        <v>546</v>
      </c>
      <c r="C232" s="73">
        <v>1162825</v>
      </c>
      <c r="D232" s="86" t="s">
        <v>112</v>
      </c>
      <c r="E232" s="86" t="s">
        <v>293</v>
      </c>
      <c r="F232" s="73">
        <v>520034760</v>
      </c>
      <c r="G232" s="86" t="s">
        <v>448</v>
      </c>
      <c r="H232" s="73" t="s">
        <v>443</v>
      </c>
      <c r="I232" s="73" t="s">
        <v>119</v>
      </c>
      <c r="J232" s="73"/>
      <c r="K232" s="73">
        <v>2.83</v>
      </c>
      <c r="L232" s="86" t="s">
        <v>121</v>
      </c>
      <c r="M232" s="87">
        <v>2.4E-2</v>
      </c>
      <c r="N232" s="87">
        <v>5.8099876958745585E-2</v>
      </c>
      <c r="O232" s="83">
        <v>0.10726400000000001</v>
      </c>
      <c r="P232" s="85">
        <v>91.67</v>
      </c>
      <c r="Q232" s="73"/>
      <c r="R232" s="83">
        <v>9.8341000000000013E-5</v>
      </c>
      <c r="S232" s="84">
        <v>4.1159198734035392E-10</v>
      </c>
      <c r="T232" s="84">
        <f t="shared" si="3"/>
        <v>1.3366971783407189E-9</v>
      </c>
      <c r="U232" s="84">
        <f>R232/'סכום נכסי הקרן'!$C$42</f>
        <v>3.7779194462710861E-10</v>
      </c>
    </row>
    <row r="233" spans="2:21">
      <c r="B233" s="76" t="s">
        <v>547</v>
      </c>
      <c r="C233" s="73">
        <v>1140102</v>
      </c>
      <c r="D233" s="86" t="s">
        <v>112</v>
      </c>
      <c r="E233" s="86" t="s">
        <v>293</v>
      </c>
      <c r="F233" s="73">
        <v>510381601</v>
      </c>
      <c r="G233" s="86" t="s">
        <v>448</v>
      </c>
      <c r="H233" s="73" t="s">
        <v>449</v>
      </c>
      <c r="I233" s="73" t="s">
        <v>303</v>
      </c>
      <c r="J233" s="73"/>
      <c r="K233" s="83">
        <v>2.5099999999982918</v>
      </c>
      <c r="L233" s="86" t="s">
        <v>121</v>
      </c>
      <c r="M233" s="87">
        <v>4.2999999999999997E-2</v>
      </c>
      <c r="N233" s="87">
        <v>6.06999999999338E-2</v>
      </c>
      <c r="O233" s="83">
        <v>191484.25051200003</v>
      </c>
      <c r="P233" s="85">
        <v>97.81</v>
      </c>
      <c r="Q233" s="73"/>
      <c r="R233" s="83">
        <v>187.29075183200001</v>
      </c>
      <c r="S233" s="84">
        <v>1.5811336943473786E-4</v>
      </c>
      <c r="T233" s="84">
        <f t="shared" si="3"/>
        <v>2.5457440894758668E-3</v>
      </c>
      <c r="U233" s="84">
        <f>R233/'סכום נכסי הקרן'!$C$42</f>
        <v>7.1950597762158693E-4</v>
      </c>
    </row>
    <row r="234" spans="2:21">
      <c r="B234" s="76" t="s">
        <v>548</v>
      </c>
      <c r="C234" s="73">
        <v>1132836</v>
      </c>
      <c r="D234" s="86" t="s">
        <v>112</v>
      </c>
      <c r="E234" s="86" t="s">
        <v>293</v>
      </c>
      <c r="F234" s="73">
        <v>511930125</v>
      </c>
      <c r="G234" s="86" t="s">
        <v>142</v>
      </c>
      <c r="H234" s="73" t="s">
        <v>449</v>
      </c>
      <c r="I234" s="73" t="s">
        <v>303</v>
      </c>
      <c r="J234" s="73"/>
      <c r="K234" s="83">
        <v>1.4800000000247198</v>
      </c>
      <c r="L234" s="86" t="s">
        <v>121</v>
      </c>
      <c r="M234" s="87">
        <v>4.1399999999999999E-2</v>
      </c>
      <c r="N234" s="87">
        <v>5.4100000001730368E-2</v>
      </c>
      <c r="O234" s="83">
        <v>10693.966871000001</v>
      </c>
      <c r="P234" s="85">
        <v>98.21</v>
      </c>
      <c r="Q234" s="83">
        <v>5.679030270000001</v>
      </c>
      <c r="R234" s="83">
        <v>16.181575120000002</v>
      </c>
      <c r="S234" s="84">
        <v>7.1254226993414238E-5</v>
      </c>
      <c r="T234" s="84">
        <f t="shared" si="3"/>
        <v>2.1994758853390123E-4</v>
      </c>
      <c r="U234" s="84">
        <f>R234/'סכום נכסי הקרן'!$C$42</f>
        <v>6.2163987876007336E-5</v>
      </c>
    </row>
    <row r="235" spans="2:21">
      <c r="B235" s="76" t="s">
        <v>549</v>
      </c>
      <c r="C235" s="73">
        <v>1139252</v>
      </c>
      <c r="D235" s="86" t="s">
        <v>112</v>
      </c>
      <c r="E235" s="86" t="s">
        <v>293</v>
      </c>
      <c r="F235" s="73">
        <v>511930125</v>
      </c>
      <c r="G235" s="86" t="s">
        <v>142</v>
      </c>
      <c r="H235" s="73" t="s">
        <v>449</v>
      </c>
      <c r="I235" s="73" t="s">
        <v>303</v>
      </c>
      <c r="J235" s="73"/>
      <c r="K235" s="83">
        <v>2.0299999999970706</v>
      </c>
      <c r="L235" s="86" t="s">
        <v>121</v>
      </c>
      <c r="M235" s="87">
        <v>3.5499999999999997E-2</v>
      </c>
      <c r="N235" s="87">
        <v>5.6099999999962333E-2</v>
      </c>
      <c r="O235" s="83">
        <v>95127.715644000011</v>
      </c>
      <c r="P235" s="85">
        <v>96.08</v>
      </c>
      <c r="Q235" s="83">
        <v>28.092944039000002</v>
      </c>
      <c r="R235" s="83">
        <v>119.49165324500002</v>
      </c>
      <c r="S235" s="84">
        <v>3.0976599917564016E-4</v>
      </c>
      <c r="T235" s="84">
        <f t="shared" si="3"/>
        <v>1.6241868165654113E-3</v>
      </c>
      <c r="U235" s="84">
        <f>R235/'סכום נכסי הקרן'!$C$42</f>
        <v>4.5904540370889763E-4</v>
      </c>
    </row>
    <row r="236" spans="2:21">
      <c r="B236" s="76" t="s">
        <v>550</v>
      </c>
      <c r="C236" s="73">
        <v>1143080</v>
      </c>
      <c r="D236" s="86" t="s">
        <v>112</v>
      </c>
      <c r="E236" s="86" t="s">
        <v>293</v>
      </c>
      <c r="F236" s="73">
        <v>511930125</v>
      </c>
      <c r="G236" s="86" t="s">
        <v>142</v>
      </c>
      <c r="H236" s="73" t="s">
        <v>449</v>
      </c>
      <c r="I236" s="73" t="s">
        <v>303</v>
      </c>
      <c r="J236" s="73"/>
      <c r="K236" s="83">
        <v>2.5300000000009626</v>
      </c>
      <c r="L236" s="86" t="s">
        <v>121</v>
      </c>
      <c r="M236" s="87">
        <v>2.5000000000000001E-2</v>
      </c>
      <c r="N236" s="87">
        <v>5.580000000004734E-2</v>
      </c>
      <c r="O236" s="83">
        <v>409946.90132900007</v>
      </c>
      <c r="P236" s="85">
        <v>93.8</v>
      </c>
      <c r="Q236" s="73"/>
      <c r="R236" s="83">
        <v>384.53018437099996</v>
      </c>
      <c r="S236" s="84">
        <v>3.6263024674647142E-4</v>
      </c>
      <c r="T236" s="84">
        <f t="shared" si="3"/>
        <v>5.226715331708565E-3</v>
      </c>
      <c r="U236" s="84">
        <f>R236/'סכום נכסי הקרן'!$C$42</f>
        <v>1.4772313289608673E-3</v>
      </c>
    </row>
    <row r="237" spans="2:21">
      <c r="B237" s="76" t="s">
        <v>551</v>
      </c>
      <c r="C237" s="73">
        <v>1189190</v>
      </c>
      <c r="D237" s="86" t="s">
        <v>112</v>
      </c>
      <c r="E237" s="86" t="s">
        <v>293</v>
      </c>
      <c r="F237" s="73">
        <v>511930125</v>
      </c>
      <c r="G237" s="86" t="s">
        <v>142</v>
      </c>
      <c r="H237" s="73" t="s">
        <v>449</v>
      </c>
      <c r="I237" s="73" t="s">
        <v>303</v>
      </c>
      <c r="J237" s="73"/>
      <c r="K237" s="83">
        <v>4.3199999999961758</v>
      </c>
      <c r="L237" s="86" t="s">
        <v>121</v>
      </c>
      <c r="M237" s="87">
        <v>4.7300000000000002E-2</v>
      </c>
      <c r="N237" s="87">
        <v>5.7899999999955397E-2</v>
      </c>
      <c r="O237" s="83">
        <v>191625.33654400002</v>
      </c>
      <c r="P237" s="85">
        <v>95.85</v>
      </c>
      <c r="Q237" s="83">
        <v>4.5571166600000002</v>
      </c>
      <c r="R237" s="83">
        <v>188.22999319600001</v>
      </c>
      <c r="S237" s="84">
        <v>4.8523185126926052E-4</v>
      </c>
      <c r="T237" s="84">
        <f t="shared" si="3"/>
        <v>2.5585107003608457E-3</v>
      </c>
      <c r="U237" s="84">
        <f>R237/'סכום נכסי הקרן'!$C$42</f>
        <v>7.231142165186876E-4</v>
      </c>
    </row>
    <row r="238" spans="2:21">
      <c r="B238" s="76" t="s">
        <v>552</v>
      </c>
      <c r="C238" s="73">
        <v>1137512</v>
      </c>
      <c r="D238" s="86" t="s">
        <v>112</v>
      </c>
      <c r="E238" s="86" t="s">
        <v>293</v>
      </c>
      <c r="F238" s="73">
        <v>515328250</v>
      </c>
      <c r="G238" s="86" t="s">
        <v>442</v>
      </c>
      <c r="H238" s="73" t="s">
        <v>443</v>
      </c>
      <c r="I238" s="73" t="s">
        <v>119</v>
      </c>
      <c r="J238" s="73"/>
      <c r="K238" s="83">
        <v>1.0799999999992715</v>
      </c>
      <c r="L238" s="86" t="s">
        <v>121</v>
      </c>
      <c r="M238" s="87">
        <v>3.5000000000000003E-2</v>
      </c>
      <c r="N238" s="87">
        <v>5.960000000000365E-2</v>
      </c>
      <c r="O238" s="83">
        <v>111216.46622200002</v>
      </c>
      <c r="P238" s="85">
        <v>98.76</v>
      </c>
      <c r="Q238" s="73"/>
      <c r="R238" s="83">
        <v>109.837384501</v>
      </c>
      <c r="S238" s="84">
        <v>4.6407872406426046E-4</v>
      </c>
      <c r="T238" s="84">
        <f t="shared" si="3"/>
        <v>1.4929614498409747E-3</v>
      </c>
      <c r="U238" s="84">
        <f>R238/'סכום נכסי הקרן'!$C$42</f>
        <v>4.2195705843329053E-4</v>
      </c>
    </row>
    <row r="239" spans="2:21">
      <c r="B239" s="76" t="s">
        <v>553</v>
      </c>
      <c r="C239" s="73">
        <v>1141852</v>
      </c>
      <c r="D239" s="86" t="s">
        <v>112</v>
      </c>
      <c r="E239" s="86" t="s">
        <v>293</v>
      </c>
      <c r="F239" s="73">
        <v>515328250</v>
      </c>
      <c r="G239" s="86" t="s">
        <v>442</v>
      </c>
      <c r="H239" s="73" t="s">
        <v>443</v>
      </c>
      <c r="I239" s="73" t="s">
        <v>119</v>
      </c>
      <c r="J239" s="73"/>
      <c r="K239" s="83">
        <v>2.4100000000124662</v>
      </c>
      <c r="L239" s="86" t="s">
        <v>121</v>
      </c>
      <c r="M239" s="87">
        <v>2.6499999999999999E-2</v>
      </c>
      <c r="N239" s="87">
        <v>6.4400000000295124E-2</v>
      </c>
      <c r="O239" s="83">
        <v>85122.51480400002</v>
      </c>
      <c r="P239" s="85">
        <v>92.35</v>
      </c>
      <c r="Q239" s="73"/>
      <c r="R239" s="83">
        <v>78.610645222000016</v>
      </c>
      <c r="S239" s="84">
        <v>1.187243104441713E-4</v>
      </c>
      <c r="T239" s="84">
        <f t="shared" si="3"/>
        <v>1.0685129056628539E-3</v>
      </c>
      <c r="U239" s="84">
        <f>R239/'סכום נכסי הקרן'!$C$42</f>
        <v>3.0199477864584564E-4</v>
      </c>
    </row>
    <row r="240" spans="2:21">
      <c r="B240" s="76" t="s">
        <v>554</v>
      </c>
      <c r="C240" s="73">
        <v>1168038</v>
      </c>
      <c r="D240" s="86" t="s">
        <v>112</v>
      </c>
      <c r="E240" s="86" t="s">
        <v>293</v>
      </c>
      <c r="F240" s="73">
        <v>515328250</v>
      </c>
      <c r="G240" s="86" t="s">
        <v>442</v>
      </c>
      <c r="H240" s="73" t="s">
        <v>443</v>
      </c>
      <c r="I240" s="73" t="s">
        <v>119</v>
      </c>
      <c r="J240" s="73"/>
      <c r="K240" s="83">
        <v>2.1699999999895074</v>
      </c>
      <c r="L240" s="86" t="s">
        <v>121</v>
      </c>
      <c r="M240" s="87">
        <v>4.99E-2</v>
      </c>
      <c r="N240" s="87">
        <v>5.6199999999771634E-2</v>
      </c>
      <c r="O240" s="83">
        <v>64779.945204000018</v>
      </c>
      <c r="P240" s="85">
        <v>100.04</v>
      </c>
      <c r="Q240" s="73"/>
      <c r="R240" s="83">
        <v>64.805857904000007</v>
      </c>
      <c r="S240" s="84">
        <v>3.0484680096000009E-4</v>
      </c>
      <c r="T240" s="84">
        <f t="shared" si="3"/>
        <v>8.8087173610423299E-4</v>
      </c>
      <c r="U240" s="84">
        <f>R240/'סכום נכסי הקרן'!$C$42</f>
        <v>2.4896158347769733E-4</v>
      </c>
    </row>
    <row r="241" spans="2:21">
      <c r="B241" s="76" t="s">
        <v>555</v>
      </c>
      <c r="C241" s="73">
        <v>1190008</v>
      </c>
      <c r="D241" s="86" t="s">
        <v>112</v>
      </c>
      <c r="E241" s="86" t="s">
        <v>293</v>
      </c>
      <c r="F241" s="73">
        <v>510488190</v>
      </c>
      <c r="G241" s="86" t="s">
        <v>448</v>
      </c>
      <c r="H241" s="73" t="s">
        <v>449</v>
      </c>
      <c r="I241" s="73" t="s">
        <v>303</v>
      </c>
      <c r="J241" s="73"/>
      <c r="K241" s="83">
        <v>3.9199999999957007</v>
      </c>
      <c r="L241" s="86" t="s">
        <v>121</v>
      </c>
      <c r="M241" s="87">
        <v>5.3399999999999996E-2</v>
      </c>
      <c r="N241" s="87">
        <v>6.099999999991474E-2</v>
      </c>
      <c r="O241" s="83">
        <v>275626.05724200007</v>
      </c>
      <c r="P241" s="85">
        <v>97.88</v>
      </c>
      <c r="Q241" s="73"/>
      <c r="R241" s="83">
        <v>269.78279402300006</v>
      </c>
      <c r="S241" s="84">
        <v>6.8906514310500017E-4</v>
      </c>
      <c r="T241" s="84">
        <f t="shared" si="3"/>
        <v>3.6670147703950491E-3</v>
      </c>
      <c r="U241" s="84">
        <f>R241/'סכום נכסי הקרן'!$C$42</f>
        <v>1.0364117344839271E-3</v>
      </c>
    </row>
    <row r="242" spans="2:21">
      <c r="B242" s="76" t="s">
        <v>556</v>
      </c>
      <c r="C242" s="73">
        <v>1188572</v>
      </c>
      <c r="D242" s="86" t="s">
        <v>112</v>
      </c>
      <c r="E242" s="86" t="s">
        <v>293</v>
      </c>
      <c r="F242" s="73">
        <v>511996803</v>
      </c>
      <c r="G242" s="86" t="s">
        <v>448</v>
      </c>
      <c r="H242" s="73" t="s">
        <v>458</v>
      </c>
      <c r="I242" s="73" t="s">
        <v>119</v>
      </c>
      <c r="J242" s="73"/>
      <c r="K242" s="83">
        <v>3.3699999999966836</v>
      </c>
      <c r="L242" s="86" t="s">
        <v>121</v>
      </c>
      <c r="M242" s="87">
        <v>4.53E-2</v>
      </c>
      <c r="N242" s="87">
        <v>6.1499999999948679E-2</v>
      </c>
      <c r="O242" s="83">
        <v>532922.74341900006</v>
      </c>
      <c r="P242" s="85">
        <v>95.06</v>
      </c>
      <c r="Q242" s="73"/>
      <c r="R242" s="83">
        <v>506.5963776640001</v>
      </c>
      <c r="S242" s="84">
        <v>7.6131820488428584E-4</v>
      </c>
      <c r="T242" s="84">
        <f t="shared" si="3"/>
        <v>6.8858965088935244E-3</v>
      </c>
      <c r="U242" s="84">
        <f>R242/'סכום נכסי הקרן'!$C$42</f>
        <v>1.946167220780058E-3</v>
      </c>
    </row>
    <row r="243" spans="2:21">
      <c r="B243" s="76" t="s">
        <v>557</v>
      </c>
      <c r="C243" s="73">
        <v>1150812</v>
      </c>
      <c r="D243" s="86" t="s">
        <v>112</v>
      </c>
      <c r="E243" s="86" t="s">
        <v>293</v>
      </c>
      <c r="F243" s="73">
        <v>512607888</v>
      </c>
      <c r="G243" s="86" t="s">
        <v>467</v>
      </c>
      <c r="H243" s="73" t="s">
        <v>458</v>
      </c>
      <c r="I243" s="73" t="s">
        <v>119</v>
      </c>
      <c r="J243" s="73"/>
      <c r="K243" s="83">
        <v>1.9099999999978847</v>
      </c>
      <c r="L243" s="86" t="s">
        <v>121</v>
      </c>
      <c r="M243" s="87">
        <v>3.7499999999999999E-2</v>
      </c>
      <c r="N243" s="87">
        <v>5.8199999999856949E-2</v>
      </c>
      <c r="O243" s="83">
        <v>103057.34106800001</v>
      </c>
      <c r="P243" s="85">
        <v>96.32</v>
      </c>
      <c r="Q243" s="73"/>
      <c r="R243" s="83">
        <v>99.26483093100002</v>
      </c>
      <c r="S243" s="84">
        <v>2.7884552858982323E-4</v>
      </c>
      <c r="T243" s="84">
        <f t="shared" si="3"/>
        <v>1.3492543233639706E-3</v>
      </c>
      <c r="U243" s="84">
        <f>R243/'סכום נכסי הקרן'!$C$42</f>
        <v>3.8134098199635606E-4</v>
      </c>
    </row>
    <row r="244" spans="2:21">
      <c r="B244" s="76" t="s">
        <v>558</v>
      </c>
      <c r="C244" s="73">
        <v>1161785</v>
      </c>
      <c r="D244" s="86" t="s">
        <v>112</v>
      </c>
      <c r="E244" s="86" t="s">
        <v>293</v>
      </c>
      <c r="F244" s="73">
        <v>512607888</v>
      </c>
      <c r="G244" s="86" t="s">
        <v>467</v>
      </c>
      <c r="H244" s="73" t="s">
        <v>458</v>
      </c>
      <c r="I244" s="73" t="s">
        <v>119</v>
      </c>
      <c r="J244" s="73"/>
      <c r="K244" s="83">
        <v>3.669999999998911</v>
      </c>
      <c r="L244" s="86" t="s">
        <v>121</v>
      </c>
      <c r="M244" s="87">
        <v>2.6600000000000002E-2</v>
      </c>
      <c r="N244" s="87">
        <v>6.8999999999963688E-2</v>
      </c>
      <c r="O244" s="83">
        <v>636272.87087300012</v>
      </c>
      <c r="P244" s="85">
        <v>86.57</v>
      </c>
      <c r="Q244" s="73"/>
      <c r="R244" s="83">
        <v>550.8214030800001</v>
      </c>
      <c r="S244" s="84">
        <v>7.7311718754949539E-4</v>
      </c>
      <c r="T244" s="84">
        <f t="shared" si="3"/>
        <v>7.4870238788166876E-3</v>
      </c>
      <c r="U244" s="84">
        <f>R244/'סכום נכסי הקרן'!$C$42</f>
        <v>2.1160643984891921E-3</v>
      </c>
    </row>
    <row r="245" spans="2:21">
      <c r="B245" s="76" t="s">
        <v>559</v>
      </c>
      <c r="C245" s="73">
        <v>1172725</v>
      </c>
      <c r="D245" s="86" t="s">
        <v>112</v>
      </c>
      <c r="E245" s="86" t="s">
        <v>293</v>
      </c>
      <c r="F245" s="73">
        <v>520041005</v>
      </c>
      <c r="G245" s="86" t="s">
        <v>448</v>
      </c>
      <c r="H245" s="73" t="s">
        <v>458</v>
      </c>
      <c r="I245" s="73" t="s">
        <v>119</v>
      </c>
      <c r="J245" s="73"/>
      <c r="K245" s="83">
        <v>3.4200000000017869</v>
      </c>
      <c r="L245" s="86" t="s">
        <v>121</v>
      </c>
      <c r="M245" s="87">
        <v>2.5000000000000001E-2</v>
      </c>
      <c r="N245" s="87">
        <v>6.3500000000074483E-2</v>
      </c>
      <c r="O245" s="83">
        <v>190656.8</v>
      </c>
      <c r="P245" s="85">
        <v>88.04</v>
      </c>
      <c r="Q245" s="73"/>
      <c r="R245" s="83">
        <v>167.85425518500003</v>
      </c>
      <c r="S245" s="84">
        <v>9.0403360523709107E-4</v>
      </c>
      <c r="T245" s="84">
        <f t="shared" si="3"/>
        <v>2.2815540748850685E-3</v>
      </c>
      <c r="U245" s="84">
        <f>R245/'סכום נכסי הקרן'!$C$42</f>
        <v>6.4483771245234516E-4</v>
      </c>
    </row>
    <row r="246" spans="2:21">
      <c r="B246" s="76" t="s">
        <v>560</v>
      </c>
      <c r="C246" s="73">
        <v>1159375</v>
      </c>
      <c r="D246" s="86" t="s">
        <v>112</v>
      </c>
      <c r="E246" s="86" t="s">
        <v>293</v>
      </c>
      <c r="F246" s="73">
        <v>520039868</v>
      </c>
      <c r="G246" s="86" t="s">
        <v>478</v>
      </c>
      <c r="H246" s="73" t="s">
        <v>471</v>
      </c>
      <c r="I246" s="73"/>
      <c r="J246" s="73"/>
      <c r="K246" s="83">
        <v>1.4600000000036339</v>
      </c>
      <c r="L246" s="86" t="s">
        <v>121</v>
      </c>
      <c r="M246" s="87">
        <v>3.5499999999999997E-2</v>
      </c>
      <c r="N246" s="87">
        <v>6.9699999999800144E-2</v>
      </c>
      <c r="O246" s="83">
        <v>34622.475647000007</v>
      </c>
      <c r="P246" s="85">
        <v>95.38</v>
      </c>
      <c r="Q246" s="73"/>
      <c r="R246" s="83">
        <v>33.022917678000006</v>
      </c>
      <c r="S246" s="84">
        <v>1.2088751926310675E-4</v>
      </c>
      <c r="T246" s="84">
        <f t="shared" si="3"/>
        <v>4.4886304675324074E-4</v>
      </c>
      <c r="U246" s="84">
        <f>R246/'סכום נכסי הקרן'!$C$42</f>
        <v>1.2686257295362608E-4</v>
      </c>
    </row>
    <row r="247" spans="2:21">
      <c r="B247" s="76" t="s">
        <v>561</v>
      </c>
      <c r="C247" s="73">
        <v>1193275</v>
      </c>
      <c r="D247" s="86" t="s">
        <v>112</v>
      </c>
      <c r="E247" s="86" t="s">
        <v>293</v>
      </c>
      <c r="F247" s="73">
        <v>520039868</v>
      </c>
      <c r="G247" s="86" t="s">
        <v>478</v>
      </c>
      <c r="H247" s="73" t="s">
        <v>471</v>
      </c>
      <c r="I247" s="73"/>
      <c r="J247" s="73"/>
      <c r="K247" s="83">
        <v>3.7300000000077387</v>
      </c>
      <c r="L247" s="86" t="s">
        <v>121</v>
      </c>
      <c r="M247" s="87">
        <v>6.0499999999999998E-2</v>
      </c>
      <c r="N247" s="87">
        <v>6.0300000000173409E-2</v>
      </c>
      <c r="O247" s="83">
        <v>173791.29947200004</v>
      </c>
      <c r="P247" s="85">
        <v>101.87</v>
      </c>
      <c r="Q247" s="73"/>
      <c r="R247" s="83">
        <v>177.04118903100002</v>
      </c>
      <c r="S247" s="84">
        <v>7.8996045214545479E-4</v>
      </c>
      <c r="T247" s="84">
        <f t="shared" si="3"/>
        <v>2.406427205619462E-3</v>
      </c>
      <c r="U247" s="84">
        <f>R247/'סכום נכסי הקרן'!$C$42</f>
        <v>6.8013071946712979E-4</v>
      </c>
    </row>
    <row r="248" spans="2:21">
      <c r="B248" s="76" t="s">
        <v>562</v>
      </c>
      <c r="C248" s="73">
        <v>7200116</v>
      </c>
      <c r="D248" s="86" t="s">
        <v>112</v>
      </c>
      <c r="E248" s="86" t="s">
        <v>293</v>
      </c>
      <c r="F248" s="73">
        <v>520041146</v>
      </c>
      <c r="G248" s="86" t="s">
        <v>478</v>
      </c>
      <c r="H248" s="73" t="s">
        <v>471</v>
      </c>
      <c r="I248" s="73"/>
      <c r="J248" s="73"/>
      <c r="K248" s="83">
        <v>1.4700000000043083</v>
      </c>
      <c r="L248" s="86" t="s">
        <v>121</v>
      </c>
      <c r="M248" s="87">
        <v>4.2500000000000003E-2</v>
      </c>
      <c r="N248" s="87">
        <v>4.7500000000461624E-2</v>
      </c>
      <c r="O248" s="83">
        <v>16128.989535000002</v>
      </c>
      <c r="P248" s="85">
        <v>100.73</v>
      </c>
      <c r="Q248" s="73"/>
      <c r="R248" s="83">
        <v>16.246731319000006</v>
      </c>
      <c r="S248" s="84">
        <v>1.7441459351175996E-4</v>
      </c>
      <c r="T248" s="84">
        <f t="shared" si="3"/>
        <v>2.2083322227114927E-4</v>
      </c>
      <c r="U248" s="84">
        <f>R248/'סכום נכסי הקרן'!$C$42</f>
        <v>6.2414295348218541E-5</v>
      </c>
    </row>
    <row r="249" spans="2:21">
      <c r="B249" s="76" t="s">
        <v>563</v>
      </c>
      <c r="C249" s="73">
        <v>1183581</v>
      </c>
      <c r="D249" s="86" t="s">
        <v>112</v>
      </c>
      <c r="E249" s="86" t="s">
        <v>293</v>
      </c>
      <c r="F249" s="73">
        <v>516117181</v>
      </c>
      <c r="G249" s="86" t="s">
        <v>306</v>
      </c>
      <c r="H249" s="73" t="s">
        <v>471</v>
      </c>
      <c r="I249" s="73"/>
      <c r="J249" s="73"/>
      <c r="K249" s="83">
        <v>2.4800000000205871</v>
      </c>
      <c r="L249" s="86" t="s">
        <v>121</v>
      </c>
      <c r="M249" s="87">
        <v>0.01</v>
      </c>
      <c r="N249" s="87">
        <v>6.7300000000313109E-2</v>
      </c>
      <c r="O249" s="83">
        <v>53475.419264000004</v>
      </c>
      <c r="P249" s="85">
        <v>87.2</v>
      </c>
      <c r="Q249" s="73"/>
      <c r="R249" s="83">
        <v>46.630565598000011</v>
      </c>
      <c r="S249" s="84">
        <v>2.9708566257777779E-4</v>
      </c>
      <c r="T249" s="84">
        <f t="shared" si="3"/>
        <v>6.3382460478618691E-4</v>
      </c>
      <c r="U249" s="84">
        <f>R249/'סכום נכסי הקרן'!$C$42</f>
        <v>1.7913842706836794E-4</v>
      </c>
    </row>
    <row r="250" spans="2:21">
      <c r="B250" s="72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83"/>
      <c r="P250" s="85"/>
      <c r="Q250" s="73"/>
      <c r="R250" s="73"/>
      <c r="S250" s="73"/>
      <c r="T250" s="84"/>
      <c r="U250" s="73"/>
    </row>
    <row r="251" spans="2:21">
      <c r="B251" s="89" t="s">
        <v>44</v>
      </c>
      <c r="C251" s="71"/>
      <c r="D251" s="71"/>
      <c r="E251" s="71"/>
      <c r="F251" s="71"/>
      <c r="G251" s="71"/>
      <c r="H251" s="71"/>
      <c r="I251" s="71"/>
      <c r="J251" s="71"/>
      <c r="K251" s="80">
        <v>3.6862044782011529</v>
      </c>
      <c r="L251" s="71"/>
      <c r="M251" s="71"/>
      <c r="N251" s="91">
        <v>7.9157326455257887E-2</v>
      </c>
      <c r="O251" s="80"/>
      <c r="P251" s="82"/>
      <c r="Q251" s="71"/>
      <c r="R251" s="80">
        <v>999.78074599200011</v>
      </c>
      <c r="S251" s="71"/>
      <c r="T251" s="81">
        <f t="shared" si="3"/>
        <v>1.3589490671509191E-2</v>
      </c>
      <c r="U251" s="81">
        <f>R251/'סכום נכסי הקרן'!$C$42</f>
        <v>3.8408101628929843E-3</v>
      </c>
    </row>
    <row r="252" spans="2:21">
      <c r="B252" s="76" t="s">
        <v>564</v>
      </c>
      <c r="C252" s="73">
        <v>1178250</v>
      </c>
      <c r="D252" s="86" t="s">
        <v>112</v>
      </c>
      <c r="E252" s="86" t="s">
        <v>293</v>
      </c>
      <c r="F252" s="73">
        <v>520043027</v>
      </c>
      <c r="G252" s="86" t="s">
        <v>484</v>
      </c>
      <c r="H252" s="73" t="s">
        <v>333</v>
      </c>
      <c r="I252" s="73" t="s">
        <v>303</v>
      </c>
      <c r="J252" s="73"/>
      <c r="K252" s="83">
        <v>3.2800000000042613</v>
      </c>
      <c r="L252" s="86" t="s">
        <v>121</v>
      </c>
      <c r="M252" s="87">
        <v>2.12E-2</v>
      </c>
      <c r="N252" s="87">
        <v>5.0200000000134935E-2</v>
      </c>
      <c r="O252" s="83">
        <v>136776.83469000002</v>
      </c>
      <c r="P252" s="85">
        <v>102.95</v>
      </c>
      <c r="Q252" s="73"/>
      <c r="R252" s="83">
        <v>140.811747255</v>
      </c>
      <c r="S252" s="84">
        <v>9.118455646000001E-4</v>
      </c>
      <c r="T252" s="84">
        <f t="shared" si="3"/>
        <v>1.9139795734534422E-3</v>
      </c>
      <c r="U252" s="84">
        <f>R252/'סכום נכסי הקרן'!$C$42</f>
        <v>5.4094979532247345E-4</v>
      </c>
    </row>
    <row r="253" spans="2:21">
      <c r="B253" s="76" t="s">
        <v>565</v>
      </c>
      <c r="C253" s="73">
        <v>1178268</v>
      </c>
      <c r="D253" s="86" t="s">
        <v>112</v>
      </c>
      <c r="E253" s="86" t="s">
        <v>293</v>
      </c>
      <c r="F253" s="73">
        <v>520043027</v>
      </c>
      <c r="G253" s="86" t="s">
        <v>484</v>
      </c>
      <c r="H253" s="73" t="s">
        <v>333</v>
      </c>
      <c r="I253" s="73" t="s">
        <v>303</v>
      </c>
      <c r="J253" s="73"/>
      <c r="K253" s="83">
        <v>5.6099999999256056</v>
      </c>
      <c r="L253" s="86" t="s">
        <v>121</v>
      </c>
      <c r="M253" s="87">
        <v>2.6699999999999998E-2</v>
      </c>
      <c r="N253" s="87">
        <v>5.149999999916352E-2</v>
      </c>
      <c r="O253" s="83">
        <v>28492.562140000005</v>
      </c>
      <c r="P253" s="85">
        <v>98.6</v>
      </c>
      <c r="Q253" s="73"/>
      <c r="R253" s="83">
        <v>28.093664569000005</v>
      </c>
      <c r="S253" s="84">
        <v>1.6619553278114795E-4</v>
      </c>
      <c r="T253" s="84">
        <f t="shared" si="3"/>
        <v>3.8186231743253508E-4</v>
      </c>
      <c r="U253" s="84">
        <f>R253/'סכום נכסי הקרן'!$C$42</f>
        <v>1.0792609561855392E-4</v>
      </c>
    </row>
    <row r="254" spans="2:21">
      <c r="B254" s="76" t="s">
        <v>566</v>
      </c>
      <c r="C254" s="73">
        <v>2320174</v>
      </c>
      <c r="D254" s="86" t="s">
        <v>112</v>
      </c>
      <c r="E254" s="86" t="s">
        <v>293</v>
      </c>
      <c r="F254" s="73">
        <v>550010003</v>
      </c>
      <c r="G254" s="86" t="s">
        <v>115</v>
      </c>
      <c r="H254" s="73" t="s">
        <v>333</v>
      </c>
      <c r="I254" s="73" t="s">
        <v>303</v>
      </c>
      <c r="J254" s="73"/>
      <c r="K254" s="73">
        <v>1.23</v>
      </c>
      <c r="L254" s="86" t="s">
        <v>121</v>
      </c>
      <c r="M254" s="87">
        <v>3.49E-2</v>
      </c>
      <c r="N254" s="87">
        <v>6.669884726224784E-2</v>
      </c>
      <c r="O254" s="83">
        <v>7.0160000000000014E-3</v>
      </c>
      <c r="P254" s="85">
        <v>99.45</v>
      </c>
      <c r="Q254" s="73"/>
      <c r="R254" s="83">
        <v>6.9400000000000005E-6</v>
      </c>
      <c r="S254" s="84">
        <v>8.3566230428432411E-12</v>
      </c>
      <c r="T254" s="84">
        <f t="shared" si="3"/>
        <v>9.4331747874076822E-11</v>
      </c>
      <c r="U254" s="84">
        <f>R254/'סכום נכסי הקרן'!$C$42</f>
        <v>2.6661068076510647E-11</v>
      </c>
    </row>
    <row r="255" spans="2:21">
      <c r="B255" s="76" t="s">
        <v>567</v>
      </c>
      <c r="C255" s="73">
        <v>2320224</v>
      </c>
      <c r="D255" s="86" t="s">
        <v>112</v>
      </c>
      <c r="E255" s="86" t="s">
        <v>293</v>
      </c>
      <c r="F255" s="73">
        <v>550010003</v>
      </c>
      <c r="G255" s="86" t="s">
        <v>115</v>
      </c>
      <c r="H255" s="73" t="s">
        <v>333</v>
      </c>
      <c r="I255" s="73" t="s">
        <v>303</v>
      </c>
      <c r="J255" s="73"/>
      <c r="K255" s="73">
        <v>3.89</v>
      </c>
      <c r="L255" s="86" t="s">
        <v>121</v>
      </c>
      <c r="M255" s="87">
        <v>3.7699999999999997E-2</v>
      </c>
      <c r="N255" s="87">
        <v>6.8101784147411526E-2</v>
      </c>
      <c r="O255" s="83">
        <v>1.0524000000000002E-2</v>
      </c>
      <c r="P255" s="85">
        <v>97.67</v>
      </c>
      <c r="Q255" s="73"/>
      <c r="R255" s="83">
        <v>1.0257000000000002E-5</v>
      </c>
      <c r="S255" s="84">
        <v>5.5072632135854209E-11</v>
      </c>
      <c r="T255" s="84">
        <f t="shared" si="3"/>
        <v>1.394179737672055E-10</v>
      </c>
      <c r="U255" s="84">
        <f>R255/'סכום נכסי הקרן'!$C$42</f>
        <v>3.9403829288295347E-11</v>
      </c>
    </row>
    <row r="256" spans="2:21">
      <c r="B256" s="76" t="s">
        <v>568</v>
      </c>
      <c r="C256" s="73">
        <v>1141332</v>
      </c>
      <c r="D256" s="86" t="s">
        <v>112</v>
      </c>
      <c r="E256" s="86" t="s">
        <v>293</v>
      </c>
      <c r="F256" s="73">
        <v>515334662</v>
      </c>
      <c r="G256" s="86" t="s">
        <v>115</v>
      </c>
      <c r="H256" s="73" t="s">
        <v>422</v>
      </c>
      <c r="I256" s="73" t="s">
        <v>119</v>
      </c>
      <c r="J256" s="73"/>
      <c r="K256" s="83">
        <v>3.540000051351869</v>
      </c>
      <c r="L256" s="86" t="s">
        <v>121</v>
      </c>
      <c r="M256" s="87">
        <v>4.6900000000000004E-2</v>
      </c>
      <c r="N256" s="87">
        <v>8.4500001460872123E-2</v>
      </c>
      <c r="O256" s="83">
        <v>5.1100000000000008E-3</v>
      </c>
      <c r="P256" s="85">
        <v>94.1</v>
      </c>
      <c r="Q256" s="73"/>
      <c r="R256" s="83">
        <v>1.1294623000000002E-2</v>
      </c>
      <c r="S256" s="84">
        <v>3.357308757752634E-12</v>
      </c>
      <c r="T256" s="84">
        <f t="shared" si="3"/>
        <v>1.5352183417417136E-7</v>
      </c>
      <c r="U256" s="84">
        <f>R256/'סכום נכסי הקרן'!$C$42</f>
        <v>4.3390016239412524E-8</v>
      </c>
    </row>
    <row r="257" spans="2:21">
      <c r="B257" s="76" t="s">
        <v>569</v>
      </c>
      <c r="C257" s="73">
        <v>1143593</v>
      </c>
      <c r="D257" s="86" t="s">
        <v>112</v>
      </c>
      <c r="E257" s="86" t="s">
        <v>293</v>
      </c>
      <c r="F257" s="73">
        <v>515334662</v>
      </c>
      <c r="G257" s="86" t="s">
        <v>115</v>
      </c>
      <c r="H257" s="73" t="s">
        <v>422</v>
      </c>
      <c r="I257" s="73" t="s">
        <v>119</v>
      </c>
      <c r="J257" s="73"/>
      <c r="K257" s="83">
        <v>3.6900000000010595</v>
      </c>
      <c r="L257" s="86" t="s">
        <v>121</v>
      </c>
      <c r="M257" s="87">
        <v>4.6900000000000004E-2</v>
      </c>
      <c r="N257" s="87">
        <v>8.500000000002407E-2</v>
      </c>
      <c r="O257" s="83">
        <v>873490.2986000001</v>
      </c>
      <c r="P257" s="85">
        <v>95.12</v>
      </c>
      <c r="Q257" s="73"/>
      <c r="R257" s="83">
        <v>830.86402234800005</v>
      </c>
      <c r="S257" s="84">
        <v>6.8068155122909388E-4</v>
      </c>
      <c r="T257" s="84">
        <f t="shared" si="3"/>
        <v>1.1293495025039318E-2</v>
      </c>
      <c r="U257" s="84">
        <f>R257/'סכום נכסי הקרן'!$C$42</f>
        <v>3.1918908158708199E-3</v>
      </c>
    </row>
    <row r="258" spans="2:21">
      <c r="B258" s="72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83"/>
      <c r="P258" s="85"/>
      <c r="Q258" s="73"/>
      <c r="R258" s="73"/>
      <c r="S258" s="73"/>
      <c r="T258" s="84"/>
      <c r="U258" s="73"/>
    </row>
    <row r="259" spans="2:21">
      <c r="B259" s="70" t="s">
        <v>179</v>
      </c>
      <c r="C259" s="71"/>
      <c r="D259" s="71"/>
      <c r="E259" s="71"/>
      <c r="F259" s="71"/>
      <c r="G259" s="71"/>
      <c r="H259" s="71"/>
      <c r="I259" s="71"/>
      <c r="J259" s="71"/>
      <c r="K259" s="80">
        <v>5.1472634873890142</v>
      </c>
      <c r="L259" s="71"/>
      <c r="M259" s="71"/>
      <c r="N259" s="91">
        <v>7.2218468041253925E-2</v>
      </c>
      <c r="O259" s="80"/>
      <c r="P259" s="82"/>
      <c r="Q259" s="71"/>
      <c r="R259" s="80">
        <v>11992.267388140001</v>
      </c>
      <c r="S259" s="71"/>
      <c r="T259" s="81">
        <f t="shared" si="3"/>
        <v>0.16300454520123001</v>
      </c>
      <c r="U259" s="81">
        <f>R259/'סכום נכסי הקרן'!$C$42</f>
        <v>4.6070123519728973E-2</v>
      </c>
    </row>
    <row r="260" spans="2:21">
      <c r="B260" s="89" t="s">
        <v>59</v>
      </c>
      <c r="C260" s="71"/>
      <c r="D260" s="71"/>
      <c r="E260" s="71"/>
      <c r="F260" s="71"/>
      <c r="G260" s="71"/>
      <c r="H260" s="71"/>
      <c r="I260" s="71"/>
      <c r="J260" s="71"/>
      <c r="K260" s="80">
        <v>5.4445582995023747</v>
      </c>
      <c r="L260" s="71"/>
      <c r="M260" s="71"/>
      <c r="N260" s="91">
        <v>7.3180377127663745E-2</v>
      </c>
      <c r="O260" s="80"/>
      <c r="P260" s="82"/>
      <c r="Q260" s="71"/>
      <c r="R260" s="80">
        <v>1931.3307550800002</v>
      </c>
      <c r="S260" s="71"/>
      <c r="T260" s="81">
        <f t="shared" si="3"/>
        <v>2.6251557038855473E-2</v>
      </c>
      <c r="U260" s="81">
        <f>R260/'סכום נכסי הקרן'!$C$42</f>
        <v>7.4195015474706905E-3</v>
      </c>
    </row>
    <row r="261" spans="2:21">
      <c r="B261" s="76" t="s">
        <v>570</v>
      </c>
      <c r="C261" s="73" t="s">
        <v>571</v>
      </c>
      <c r="D261" s="86" t="s">
        <v>27</v>
      </c>
      <c r="E261" s="86" t="s">
        <v>572</v>
      </c>
      <c r="F261" s="73">
        <v>520000472</v>
      </c>
      <c r="G261" s="86" t="s">
        <v>312</v>
      </c>
      <c r="H261" s="73" t="s">
        <v>573</v>
      </c>
      <c r="I261" s="73" t="s">
        <v>574</v>
      </c>
      <c r="J261" s="73"/>
      <c r="K261" s="83">
        <v>7.209999999983677</v>
      </c>
      <c r="L261" s="86" t="s">
        <v>120</v>
      </c>
      <c r="M261" s="87">
        <v>3.7499999999999999E-2</v>
      </c>
      <c r="N261" s="87">
        <v>5.9199999999840089E-2</v>
      </c>
      <c r="O261" s="83">
        <v>47016.52580000001</v>
      </c>
      <c r="P261" s="85">
        <v>86.276330000000002</v>
      </c>
      <c r="Q261" s="73"/>
      <c r="R261" s="83">
        <v>150.08729774500003</v>
      </c>
      <c r="S261" s="84">
        <v>9.4033051600000015E-5</v>
      </c>
      <c r="T261" s="84">
        <f t="shared" si="3"/>
        <v>2.0400572233404668E-3</v>
      </c>
      <c r="U261" s="84">
        <f>R261/'סכום נכסי הקרן'!$C$42</f>
        <v>5.7658323668573035E-4</v>
      </c>
    </row>
    <row r="262" spans="2:21">
      <c r="B262" s="76" t="s">
        <v>575</v>
      </c>
      <c r="C262" s="73" t="s">
        <v>576</v>
      </c>
      <c r="D262" s="86" t="s">
        <v>27</v>
      </c>
      <c r="E262" s="86" t="s">
        <v>572</v>
      </c>
      <c r="F262" s="73">
        <v>520000118</v>
      </c>
      <c r="G262" s="86" t="s">
        <v>295</v>
      </c>
      <c r="H262" s="73" t="s">
        <v>577</v>
      </c>
      <c r="I262" s="73" t="s">
        <v>291</v>
      </c>
      <c r="J262" s="73"/>
      <c r="K262" s="83">
        <v>3.0800000000020642</v>
      </c>
      <c r="L262" s="86" t="s">
        <v>120</v>
      </c>
      <c r="M262" s="87">
        <v>3.2549999999999996E-2</v>
      </c>
      <c r="N262" s="87">
        <v>8.2700000000082582E-2</v>
      </c>
      <c r="O262" s="83">
        <v>60294.044000000016</v>
      </c>
      <c r="P262" s="85">
        <v>86.844629999999995</v>
      </c>
      <c r="Q262" s="73"/>
      <c r="R262" s="83">
        <v>193.73990472000003</v>
      </c>
      <c r="S262" s="84">
        <v>6.0294044000000016E-5</v>
      </c>
      <c r="T262" s="84">
        <f t="shared" si="3"/>
        <v>2.6334040122758945E-3</v>
      </c>
      <c r="U262" s="84">
        <f>R262/'סכום נכסי הקרן'!$C$42</f>
        <v>7.4428138168250815E-4</v>
      </c>
    </row>
    <row r="263" spans="2:21">
      <c r="B263" s="76" t="s">
        <v>578</v>
      </c>
      <c r="C263" s="73" t="s">
        <v>579</v>
      </c>
      <c r="D263" s="86" t="s">
        <v>27</v>
      </c>
      <c r="E263" s="86" t="s">
        <v>572</v>
      </c>
      <c r="F263" s="73">
        <v>520018078</v>
      </c>
      <c r="G263" s="86" t="s">
        <v>295</v>
      </c>
      <c r="H263" s="73" t="s">
        <v>577</v>
      </c>
      <c r="I263" s="73" t="s">
        <v>291</v>
      </c>
      <c r="J263" s="73"/>
      <c r="K263" s="83">
        <v>2.4400000000005604</v>
      </c>
      <c r="L263" s="86" t="s">
        <v>120</v>
      </c>
      <c r="M263" s="87">
        <v>3.2750000000000001E-2</v>
      </c>
      <c r="N263" s="87">
        <v>7.8400000000061629E-2</v>
      </c>
      <c r="O263" s="83">
        <v>85345.577856000004</v>
      </c>
      <c r="P263" s="85">
        <v>90.436679999999996</v>
      </c>
      <c r="Q263" s="73"/>
      <c r="R263" s="83">
        <v>285.57971816100007</v>
      </c>
      <c r="S263" s="84">
        <v>1.13794103808E-4</v>
      </c>
      <c r="T263" s="84">
        <f t="shared" si="3"/>
        <v>3.881734001658988E-3</v>
      </c>
      <c r="U263" s="84">
        <f>R263/'סכום נכסי הקרן'!$C$42</f>
        <v>1.0970980269684649E-3</v>
      </c>
    </row>
    <row r="264" spans="2:21">
      <c r="B264" s="76" t="s">
        <v>580</v>
      </c>
      <c r="C264" s="73" t="s">
        <v>581</v>
      </c>
      <c r="D264" s="86" t="s">
        <v>27</v>
      </c>
      <c r="E264" s="86" t="s">
        <v>572</v>
      </c>
      <c r="F264" s="73">
        <v>520018078</v>
      </c>
      <c r="G264" s="86" t="s">
        <v>295</v>
      </c>
      <c r="H264" s="73" t="s">
        <v>577</v>
      </c>
      <c r="I264" s="73" t="s">
        <v>291</v>
      </c>
      <c r="J264" s="73"/>
      <c r="K264" s="83">
        <v>4.1700000000109876</v>
      </c>
      <c r="L264" s="86" t="s">
        <v>120</v>
      </c>
      <c r="M264" s="87">
        <v>7.1289999999999992E-2</v>
      </c>
      <c r="N264" s="87">
        <v>7.320000000021322E-2</v>
      </c>
      <c r="O264" s="83">
        <v>48748.376000000004</v>
      </c>
      <c r="P264" s="85">
        <v>101.93205</v>
      </c>
      <c r="Q264" s="73"/>
      <c r="R264" s="83">
        <v>183.85381029400003</v>
      </c>
      <c r="S264" s="84">
        <v>9.7496752000000007E-5</v>
      </c>
      <c r="T264" s="84">
        <f t="shared" si="3"/>
        <v>2.4990275617207433E-3</v>
      </c>
      <c r="U264" s="84">
        <f>R264/'סכום נכסי הקרן'!$C$42</f>
        <v>7.0630244270521733E-4</v>
      </c>
    </row>
    <row r="265" spans="2:21">
      <c r="B265" s="76" t="s">
        <v>582</v>
      </c>
      <c r="C265" s="73" t="s">
        <v>583</v>
      </c>
      <c r="D265" s="86" t="s">
        <v>27</v>
      </c>
      <c r="E265" s="86" t="s">
        <v>572</v>
      </c>
      <c r="F265" s="73">
        <v>520027830</v>
      </c>
      <c r="G265" s="86" t="s">
        <v>377</v>
      </c>
      <c r="H265" s="73" t="s">
        <v>584</v>
      </c>
      <c r="I265" s="73" t="s">
        <v>291</v>
      </c>
      <c r="J265" s="73"/>
      <c r="K265" s="83">
        <v>9.6100000000085668</v>
      </c>
      <c r="L265" s="86" t="s">
        <v>120</v>
      </c>
      <c r="M265" s="87">
        <v>6.3750000000000001E-2</v>
      </c>
      <c r="N265" s="87">
        <v>6.2400000000057083E-2</v>
      </c>
      <c r="O265" s="83">
        <v>121999.22520000002</v>
      </c>
      <c r="P265" s="85">
        <v>100.89425</v>
      </c>
      <c r="Q265" s="73"/>
      <c r="R265" s="83">
        <v>455.43375211</v>
      </c>
      <c r="S265" s="84">
        <v>1.7601965834655896E-4</v>
      </c>
      <c r="T265" s="84">
        <f t="shared" si="3"/>
        <v>6.190470011150623E-3</v>
      </c>
      <c r="U265" s="84">
        <f>R265/'סכום נכסי הקרן'!$C$42</f>
        <v>1.7496181944301704E-3</v>
      </c>
    </row>
    <row r="266" spans="2:21">
      <c r="B266" s="76" t="s">
        <v>585</v>
      </c>
      <c r="C266" s="73" t="s">
        <v>586</v>
      </c>
      <c r="D266" s="86" t="s">
        <v>27</v>
      </c>
      <c r="E266" s="86" t="s">
        <v>572</v>
      </c>
      <c r="F266" s="73">
        <v>520000522</v>
      </c>
      <c r="G266" s="86" t="s">
        <v>295</v>
      </c>
      <c r="H266" s="73" t="s">
        <v>584</v>
      </c>
      <c r="I266" s="73" t="s">
        <v>574</v>
      </c>
      <c r="J266" s="73"/>
      <c r="K266" s="83">
        <v>2.6300000000054844</v>
      </c>
      <c r="L266" s="86" t="s">
        <v>120</v>
      </c>
      <c r="M266" s="87">
        <v>3.0769999999999999E-2</v>
      </c>
      <c r="N266" s="87">
        <v>8.2300000000162715E-2</v>
      </c>
      <c r="O266" s="83">
        <v>68478.63976000002</v>
      </c>
      <c r="P266" s="85">
        <v>87.803420000000003</v>
      </c>
      <c r="Q266" s="73"/>
      <c r="R266" s="83">
        <v>222.46837300600004</v>
      </c>
      <c r="S266" s="84">
        <v>1.141310662666667E-4</v>
      </c>
      <c r="T266" s="84">
        <f t="shared" si="3"/>
        <v>3.023894880743238E-3</v>
      </c>
      <c r="U266" s="84">
        <f>R266/'סכום נכסי הקרן'!$C$42</f>
        <v>8.5464617256246825E-4</v>
      </c>
    </row>
    <row r="267" spans="2:21">
      <c r="B267" s="76" t="s">
        <v>587</v>
      </c>
      <c r="C267" s="73" t="s">
        <v>588</v>
      </c>
      <c r="D267" s="86" t="s">
        <v>27</v>
      </c>
      <c r="E267" s="86" t="s">
        <v>572</v>
      </c>
      <c r="F267" s="73" t="s">
        <v>589</v>
      </c>
      <c r="G267" s="86" t="s">
        <v>590</v>
      </c>
      <c r="H267" s="73" t="s">
        <v>591</v>
      </c>
      <c r="I267" s="73" t="s">
        <v>574</v>
      </c>
      <c r="J267" s="73"/>
      <c r="K267" s="83">
        <v>5.5499999999931457</v>
      </c>
      <c r="L267" s="86" t="s">
        <v>120</v>
      </c>
      <c r="M267" s="87">
        <v>8.5000000000000006E-2</v>
      </c>
      <c r="N267" s="87">
        <v>8.4699999999904046E-2</v>
      </c>
      <c r="O267" s="83">
        <v>51314.080000000009</v>
      </c>
      <c r="P267" s="85">
        <v>99.881</v>
      </c>
      <c r="Q267" s="73"/>
      <c r="R267" s="83">
        <v>189.63616010600001</v>
      </c>
      <c r="S267" s="84">
        <v>6.8418773333333346E-5</v>
      </c>
      <c r="T267" s="84">
        <f t="shared" ref="T267:T330" si="4">IFERROR(R267/$R$11,0)</f>
        <v>2.5776239831307285E-3</v>
      </c>
      <c r="U267" s="84">
        <f>R267/'סכום נכסי הקרן'!$C$42</f>
        <v>7.2851622108849247E-4</v>
      </c>
    </row>
    <row r="268" spans="2:21">
      <c r="B268" s="76" t="s">
        <v>592</v>
      </c>
      <c r="C268" s="73" t="s">
        <v>593</v>
      </c>
      <c r="D268" s="86" t="s">
        <v>27</v>
      </c>
      <c r="E268" s="86" t="s">
        <v>572</v>
      </c>
      <c r="F268" s="73">
        <v>520013954</v>
      </c>
      <c r="G268" s="86" t="s">
        <v>594</v>
      </c>
      <c r="H268" s="73" t="s">
        <v>591</v>
      </c>
      <c r="I268" s="73" t="s">
        <v>291</v>
      </c>
      <c r="J268" s="73"/>
      <c r="K268" s="83">
        <v>5.8599999999407135</v>
      </c>
      <c r="L268" s="86" t="s">
        <v>122</v>
      </c>
      <c r="M268" s="87">
        <v>4.3749999999999997E-2</v>
      </c>
      <c r="N268" s="87">
        <v>7.0699999999391305E-2</v>
      </c>
      <c r="O268" s="83">
        <v>12828.520000000002</v>
      </c>
      <c r="P268" s="85">
        <v>85.722790000000003</v>
      </c>
      <c r="Q268" s="73"/>
      <c r="R268" s="83">
        <v>44.191305766999996</v>
      </c>
      <c r="S268" s="84">
        <v>8.5523466666666682E-6</v>
      </c>
      <c r="T268" s="84">
        <f t="shared" si="4"/>
        <v>6.0066903657620752E-4</v>
      </c>
      <c r="U268" s="84">
        <f>R268/'סכום נכסי הקרן'!$C$42</f>
        <v>1.6976763853658274E-4</v>
      </c>
    </row>
    <row r="269" spans="2:21">
      <c r="B269" s="76" t="s">
        <v>595</v>
      </c>
      <c r="C269" s="73" t="s">
        <v>596</v>
      </c>
      <c r="D269" s="86" t="s">
        <v>27</v>
      </c>
      <c r="E269" s="86" t="s">
        <v>572</v>
      </c>
      <c r="F269" s="73">
        <v>520013954</v>
      </c>
      <c r="G269" s="86" t="s">
        <v>594</v>
      </c>
      <c r="H269" s="73" t="s">
        <v>591</v>
      </c>
      <c r="I269" s="73" t="s">
        <v>291</v>
      </c>
      <c r="J269" s="73"/>
      <c r="K269" s="83">
        <v>4.8200000000003644</v>
      </c>
      <c r="L269" s="86" t="s">
        <v>122</v>
      </c>
      <c r="M269" s="87">
        <v>7.3749999999999996E-2</v>
      </c>
      <c r="N269" s="87">
        <v>6.9300000000041842E-2</v>
      </c>
      <c r="O269" s="83">
        <v>26298.466000000004</v>
      </c>
      <c r="P269" s="85">
        <v>104.01296000000001</v>
      </c>
      <c r="Q269" s="73"/>
      <c r="R269" s="83">
        <v>109.92129547800002</v>
      </c>
      <c r="S269" s="84">
        <v>3.2873082500000004E-5</v>
      </c>
      <c r="T269" s="84">
        <f t="shared" si="4"/>
        <v>1.4941020073519593E-3</v>
      </c>
      <c r="U269" s="84">
        <f>R269/'סכום נכסי הקרן'!$C$42</f>
        <v>4.2227941524455333E-4</v>
      </c>
    </row>
    <row r="270" spans="2:21">
      <c r="B270" s="76" t="s">
        <v>597</v>
      </c>
      <c r="C270" s="73" t="s">
        <v>598</v>
      </c>
      <c r="D270" s="86" t="s">
        <v>27</v>
      </c>
      <c r="E270" s="86" t="s">
        <v>572</v>
      </c>
      <c r="F270" s="73">
        <v>520013954</v>
      </c>
      <c r="G270" s="86" t="s">
        <v>594</v>
      </c>
      <c r="H270" s="73" t="s">
        <v>591</v>
      </c>
      <c r="I270" s="73" t="s">
        <v>291</v>
      </c>
      <c r="J270" s="73"/>
      <c r="K270" s="83">
        <v>5.910000000003838</v>
      </c>
      <c r="L270" s="86" t="s">
        <v>120</v>
      </c>
      <c r="M270" s="87">
        <v>8.1250000000000003E-2</v>
      </c>
      <c r="N270" s="87">
        <v>7.3100000000017623E-2</v>
      </c>
      <c r="O270" s="83">
        <v>24374.188000000002</v>
      </c>
      <c r="P270" s="85">
        <v>106.91321000000001</v>
      </c>
      <c r="Q270" s="73"/>
      <c r="R270" s="83">
        <v>96.41913769300001</v>
      </c>
      <c r="S270" s="84">
        <v>4.8748376000000003E-5</v>
      </c>
      <c r="T270" s="84">
        <f t="shared" si="4"/>
        <v>1.3105743209066245E-3</v>
      </c>
      <c r="U270" s="84">
        <f>R270/'סכום נכסי הקרן'!$C$42</f>
        <v>3.7040881756650242E-4</v>
      </c>
    </row>
    <row r="271" spans="2:21">
      <c r="B271" s="72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83"/>
      <c r="P271" s="85"/>
      <c r="Q271" s="73"/>
      <c r="R271" s="73"/>
      <c r="S271" s="73"/>
      <c r="T271" s="84"/>
      <c r="U271" s="73"/>
    </row>
    <row r="272" spans="2:21">
      <c r="B272" s="89" t="s">
        <v>58</v>
      </c>
      <c r="C272" s="71"/>
      <c r="D272" s="71"/>
      <c r="E272" s="71"/>
      <c r="F272" s="71"/>
      <c r="G272" s="71"/>
      <c r="H272" s="71"/>
      <c r="I272" s="71"/>
      <c r="J272" s="71"/>
      <c r="K272" s="80">
        <v>5.0901937895167952</v>
      </c>
      <c r="L272" s="71"/>
      <c r="M272" s="71"/>
      <c r="N272" s="91">
        <v>7.2033816783629495E-2</v>
      </c>
      <c r="O272" s="80"/>
      <c r="P272" s="82"/>
      <c r="Q272" s="71"/>
      <c r="R272" s="80">
        <v>10060.936633060001</v>
      </c>
      <c r="S272" s="71"/>
      <c r="T272" s="81">
        <f t="shared" si="4"/>
        <v>0.13675298816237455</v>
      </c>
      <c r="U272" s="81">
        <f>R272/'סכום נכסי הקרן'!$C$42</f>
        <v>3.8650621972258277E-2</v>
      </c>
    </row>
    <row r="273" spans="2:21">
      <c r="B273" s="76" t="s">
        <v>599</v>
      </c>
      <c r="C273" s="73" t="s">
        <v>600</v>
      </c>
      <c r="D273" s="86" t="s">
        <v>27</v>
      </c>
      <c r="E273" s="86" t="s">
        <v>572</v>
      </c>
      <c r="F273" s="73"/>
      <c r="G273" s="86" t="s">
        <v>601</v>
      </c>
      <c r="H273" s="73" t="s">
        <v>602</v>
      </c>
      <c r="I273" s="73" t="s">
        <v>603</v>
      </c>
      <c r="J273" s="73"/>
      <c r="K273" s="83">
        <v>7.2799999999863996</v>
      </c>
      <c r="L273" s="86" t="s">
        <v>122</v>
      </c>
      <c r="M273" s="87">
        <v>4.2519999999999995E-2</v>
      </c>
      <c r="N273" s="87">
        <v>5.2399999999911989E-2</v>
      </c>
      <c r="O273" s="83">
        <v>25657.040000000005</v>
      </c>
      <c r="P273" s="85">
        <v>96.976749999999996</v>
      </c>
      <c r="Q273" s="73"/>
      <c r="R273" s="83">
        <v>99.985762887000021</v>
      </c>
      <c r="S273" s="84">
        <v>2.0525632000000003E-5</v>
      </c>
      <c r="T273" s="84">
        <f t="shared" si="4"/>
        <v>1.3590535699789211E-3</v>
      </c>
      <c r="U273" s="84">
        <f>R273/'סכום נכסי הקרן'!$C$42</f>
        <v>3.8411055201904306E-4</v>
      </c>
    </row>
    <row r="274" spans="2:21">
      <c r="B274" s="76" t="s">
        <v>604</v>
      </c>
      <c r="C274" s="73" t="s">
        <v>605</v>
      </c>
      <c r="D274" s="86" t="s">
        <v>27</v>
      </c>
      <c r="E274" s="86" t="s">
        <v>572</v>
      </c>
      <c r="F274" s="73"/>
      <c r="G274" s="86" t="s">
        <v>601</v>
      </c>
      <c r="H274" s="73" t="s">
        <v>606</v>
      </c>
      <c r="I274" s="73" t="s">
        <v>574</v>
      </c>
      <c r="J274" s="73"/>
      <c r="K274" s="83">
        <v>1.1399999881836747</v>
      </c>
      <c r="L274" s="86" t="s">
        <v>120</v>
      </c>
      <c r="M274" s="87">
        <v>4.4999999999999998E-2</v>
      </c>
      <c r="N274" s="87">
        <v>8.5099999592993247E-2</v>
      </c>
      <c r="O274" s="83">
        <v>16.677076000000003</v>
      </c>
      <c r="P274" s="85">
        <v>98.748000000000005</v>
      </c>
      <c r="Q274" s="73"/>
      <c r="R274" s="83">
        <v>6.0932648000000006E-2</v>
      </c>
      <c r="S274" s="84">
        <v>3.3354152000000004E-8</v>
      </c>
      <c r="T274" s="84">
        <f t="shared" si="4"/>
        <v>8.2822524329047137E-7</v>
      </c>
      <c r="U274" s="84">
        <f>R274/'סכום נכסי הקרן'!$C$42</f>
        <v>2.3408205711960522E-7</v>
      </c>
    </row>
    <row r="275" spans="2:21">
      <c r="B275" s="76" t="s">
        <v>607</v>
      </c>
      <c r="C275" s="73" t="s">
        <v>608</v>
      </c>
      <c r="D275" s="86" t="s">
        <v>27</v>
      </c>
      <c r="E275" s="86" t="s">
        <v>572</v>
      </c>
      <c r="F275" s="73"/>
      <c r="G275" s="86" t="s">
        <v>601</v>
      </c>
      <c r="H275" s="73" t="s">
        <v>602</v>
      </c>
      <c r="I275" s="73" t="s">
        <v>603</v>
      </c>
      <c r="J275" s="73"/>
      <c r="K275" s="83">
        <v>6.8899999999933277</v>
      </c>
      <c r="L275" s="86" t="s">
        <v>120</v>
      </c>
      <c r="M275" s="87">
        <v>0.03</v>
      </c>
      <c r="N275" s="87">
        <v>6.6299999999953591E-2</v>
      </c>
      <c r="O275" s="83">
        <v>47465.524000000005</v>
      </c>
      <c r="P275" s="85">
        <v>78.522670000000005</v>
      </c>
      <c r="Q275" s="73"/>
      <c r="R275" s="83">
        <v>137.90342222800004</v>
      </c>
      <c r="S275" s="84">
        <v>2.7123156571428573E-5</v>
      </c>
      <c r="T275" s="84">
        <f t="shared" si="4"/>
        <v>1.8744482502282508E-3</v>
      </c>
      <c r="U275" s="84">
        <f>R275/'סכום נכסי הקרן'!$C$42</f>
        <v>5.297770213262969E-4</v>
      </c>
    </row>
    <row r="276" spans="2:21">
      <c r="B276" s="76" t="s">
        <v>609</v>
      </c>
      <c r="C276" s="73" t="s">
        <v>610</v>
      </c>
      <c r="D276" s="86" t="s">
        <v>27</v>
      </c>
      <c r="E276" s="86" t="s">
        <v>572</v>
      </c>
      <c r="F276" s="73"/>
      <c r="G276" s="86" t="s">
        <v>601</v>
      </c>
      <c r="H276" s="73" t="s">
        <v>602</v>
      </c>
      <c r="I276" s="73" t="s">
        <v>603</v>
      </c>
      <c r="J276" s="73"/>
      <c r="K276" s="83">
        <v>7.5299999999774547</v>
      </c>
      <c r="L276" s="86" t="s">
        <v>120</v>
      </c>
      <c r="M276" s="87">
        <v>3.5000000000000003E-2</v>
      </c>
      <c r="N276" s="87">
        <v>6.6099999999760461E-2</v>
      </c>
      <c r="O276" s="83">
        <v>19242.780000000002</v>
      </c>
      <c r="P276" s="85">
        <v>79.748890000000003</v>
      </c>
      <c r="Q276" s="73"/>
      <c r="R276" s="83">
        <v>56.779841976000014</v>
      </c>
      <c r="S276" s="84">
        <v>3.8485560000000007E-5</v>
      </c>
      <c r="T276" s="84">
        <f t="shared" si="4"/>
        <v>7.7177834835878343E-4</v>
      </c>
      <c r="U276" s="84">
        <f>R276/'סכום נכסי הקרן'!$C$42</f>
        <v>2.1812841963914309E-4</v>
      </c>
    </row>
    <row r="277" spans="2:21">
      <c r="B277" s="76" t="s">
        <v>611</v>
      </c>
      <c r="C277" s="73" t="s">
        <v>612</v>
      </c>
      <c r="D277" s="86" t="s">
        <v>27</v>
      </c>
      <c r="E277" s="86" t="s">
        <v>572</v>
      </c>
      <c r="F277" s="73"/>
      <c r="G277" s="86" t="s">
        <v>613</v>
      </c>
      <c r="H277" s="73" t="s">
        <v>614</v>
      </c>
      <c r="I277" s="73" t="s">
        <v>574</v>
      </c>
      <c r="J277" s="73"/>
      <c r="K277" s="83">
        <v>3.6399999999551413</v>
      </c>
      <c r="L277" s="86" t="s">
        <v>120</v>
      </c>
      <c r="M277" s="87">
        <v>5.5480000000000002E-2</v>
      </c>
      <c r="N277" s="87">
        <v>6.0899999999202849E-2</v>
      </c>
      <c r="O277" s="83">
        <v>8979.9640000000018</v>
      </c>
      <c r="P277" s="85">
        <v>99.298140000000004</v>
      </c>
      <c r="Q277" s="73"/>
      <c r="R277" s="83">
        <v>32.992669207000006</v>
      </c>
      <c r="S277" s="84">
        <v>1.7959928000000004E-5</v>
      </c>
      <c r="T277" s="84">
        <f t="shared" si="4"/>
        <v>4.4845189529215312E-4</v>
      </c>
      <c r="U277" s="84">
        <f>R277/'סכום נכסי הקרן'!$C$42</f>
        <v>1.2674636884057978E-4</v>
      </c>
    </row>
    <row r="278" spans="2:21">
      <c r="B278" s="76" t="s">
        <v>615</v>
      </c>
      <c r="C278" s="73" t="s">
        <v>616</v>
      </c>
      <c r="D278" s="86" t="s">
        <v>27</v>
      </c>
      <c r="E278" s="86" t="s">
        <v>572</v>
      </c>
      <c r="F278" s="73"/>
      <c r="G278" s="86" t="s">
        <v>601</v>
      </c>
      <c r="H278" s="73" t="s">
        <v>614</v>
      </c>
      <c r="I278" s="73" t="s">
        <v>291</v>
      </c>
      <c r="J278" s="73"/>
      <c r="K278" s="83">
        <v>7.6200000000128369</v>
      </c>
      <c r="L278" s="86" t="s">
        <v>122</v>
      </c>
      <c r="M278" s="87">
        <v>4.2500000000000003E-2</v>
      </c>
      <c r="N278" s="87">
        <v>5.3800000000080367E-2</v>
      </c>
      <c r="O278" s="83">
        <v>51314.080000000009</v>
      </c>
      <c r="P278" s="85">
        <v>92.924109999999999</v>
      </c>
      <c r="Q278" s="73"/>
      <c r="R278" s="83">
        <v>191.61474606700003</v>
      </c>
      <c r="S278" s="84">
        <v>4.1051264000000006E-5</v>
      </c>
      <c r="T278" s="84">
        <f t="shared" si="4"/>
        <v>2.6045178551797549E-3</v>
      </c>
      <c r="U278" s="84">
        <f>R278/'סכום נכסי הקרן'!$C$42</f>
        <v>7.3611726071406167E-4</v>
      </c>
    </row>
    <row r="279" spans="2:21">
      <c r="B279" s="76" t="s">
        <v>617</v>
      </c>
      <c r="C279" s="73" t="s">
        <v>618</v>
      </c>
      <c r="D279" s="86" t="s">
        <v>27</v>
      </c>
      <c r="E279" s="86" t="s">
        <v>572</v>
      </c>
      <c r="F279" s="73"/>
      <c r="G279" s="86" t="s">
        <v>619</v>
      </c>
      <c r="H279" s="73" t="s">
        <v>614</v>
      </c>
      <c r="I279" s="73" t="s">
        <v>574</v>
      </c>
      <c r="J279" s="73"/>
      <c r="K279" s="83">
        <v>7.9500000000311397</v>
      </c>
      <c r="L279" s="86" t="s">
        <v>120</v>
      </c>
      <c r="M279" s="87">
        <v>5.8749999999999997E-2</v>
      </c>
      <c r="N279" s="87">
        <v>5.950000000031138E-2</v>
      </c>
      <c r="O279" s="83">
        <v>25657.040000000005</v>
      </c>
      <c r="P279" s="85">
        <v>99.7971</v>
      </c>
      <c r="Q279" s="73"/>
      <c r="R279" s="83">
        <v>94.738430299000015</v>
      </c>
      <c r="S279" s="84">
        <v>2.3324581818181821E-5</v>
      </c>
      <c r="T279" s="84">
        <f t="shared" si="4"/>
        <v>1.2877293546039005E-3</v>
      </c>
      <c r="U279" s="84">
        <f>R279/'סכום נכסי הקרן'!$C$42</f>
        <v>3.6395212387080664E-4</v>
      </c>
    </row>
    <row r="280" spans="2:21">
      <c r="B280" s="76" t="s">
        <v>620</v>
      </c>
      <c r="C280" s="73" t="s">
        <v>621</v>
      </c>
      <c r="D280" s="86" t="s">
        <v>27</v>
      </c>
      <c r="E280" s="86" t="s">
        <v>572</v>
      </c>
      <c r="F280" s="73"/>
      <c r="G280" s="86" t="s">
        <v>622</v>
      </c>
      <c r="H280" s="73" t="s">
        <v>614</v>
      </c>
      <c r="I280" s="73" t="s">
        <v>291</v>
      </c>
      <c r="J280" s="73"/>
      <c r="K280" s="83">
        <v>5.120000000004076</v>
      </c>
      <c r="L280" s="86" t="s">
        <v>120</v>
      </c>
      <c r="M280" s="87">
        <v>4.2500000000000003E-2</v>
      </c>
      <c r="N280" s="87">
        <v>5.9699999999904899E-2</v>
      </c>
      <c r="O280" s="83">
        <v>8650.5327380000017</v>
      </c>
      <c r="P280" s="85">
        <v>91.99306</v>
      </c>
      <c r="Q280" s="73"/>
      <c r="R280" s="83">
        <v>29.444190724000002</v>
      </c>
      <c r="S280" s="84">
        <v>2.1842509606754882E-5</v>
      </c>
      <c r="T280" s="84">
        <f t="shared" si="4"/>
        <v>4.0021930486060513E-4</v>
      </c>
      <c r="U280" s="84">
        <f>R280/'סכום נכסי הקרן'!$C$42</f>
        <v>1.1311434774500394E-4</v>
      </c>
    </row>
    <row r="281" spans="2:21">
      <c r="B281" s="76" t="s">
        <v>623</v>
      </c>
      <c r="C281" s="73" t="s">
        <v>624</v>
      </c>
      <c r="D281" s="86" t="s">
        <v>27</v>
      </c>
      <c r="E281" s="86" t="s">
        <v>572</v>
      </c>
      <c r="F281" s="73"/>
      <c r="G281" s="86" t="s">
        <v>613</v>
      </c>
      <c r="H281" s="73" t="s">
        <v>614</v>
      </c>
      <c r="I281" s="73" t="s">
        <v>574</v>
      </c>
      <c r="J281" s="73"/>
      <c r="K281" s="83">
        <v>3.7200000000132936</v>
      </c>
      <c r="L281" s="86" t="s">
        <v>123</v>
      </c>
      <c r="M281" s="87">
        <v>4.6249999999999999E-2</v>
      </c>
      <c r="N281" s="87">
        <v>7.8000000000209249E-2</v>
      </c>
      <c r="O281" s="83">
        <v>38485.560000000005</v>
      </c>
      <c r="P281" s="85">
        <v>90.392600000000002</v>
      </c>
      <c r="Q281" s="73"/>
      <c r="R281" s="83">
        <v>162.48476579700002</v>
      </c>
      <c r="S281" s="84">
        <v>7.6971120000000014E-5</v>
      </c>
      <c r="T281" s="84">
        <f t="shared" si="4"/>
        <v>2.2085694467638365E-3</v>
      </c>
      <c r="U281" s="84">
        <f>R281/'סכום נכסי הקרן'!$C$42</f>
        <v>6.2421000033281064E-4</v>
      </c>
    </row>
    <row r="282" spans="2:21">
      <c r="B282" s="76" t="s">
        <v>625</v>
      </c>
      <c r="C282" s="73" t="s">
        <v>626</v>
      </c>
      <c r="D282" s="86" t="s">
        <v>27</v>
      </c>
      <c r="E282" s="86" t="s">
        <v>572</v>
      </c>
      <c r="F282" s="73"/>
      <c r="G282" s="86" t="s">
        <v>601</v>
      </c>
      <c r="H282" s="73" t="s">
        <v>627</v>
      </c>
      <c r="I282" s="73" t="s">
        <v>603</v>
      </c>
      <c r="J282" s="73"/>
      <c r="K282" s="83">
        <v>4.0299999999955647</v>
      </c>
      <c r="L282" s="86" t="s">
        <v>120</v>
      </c>
      <c r="M282" s="87">
        <v>3.2000000000000001E-2</v>
      </c>
      <c r="N282" s="87">
        <v>0.11029999999995566</v>
      </c>
      <c r="O282" s="83">
        <v>41051.26400000001</v>
      </c>
      <c r="P282" s="85">
        <v>74.216329999999999</v>
      </c>
      <c r="Q282" s="73"/>
      <c r="R282" s="83">
        <v>112.72694885000001</v>
      </c>
      <c r="S282" s="84">
        <v>3.2841011200000006E-5</v>
      </c>
      <c r="T282" s="84">
        <f t="shared" si="4"/>
        <v>1.5322377690968523E-3</v>
      </c>
      <c r="U282" s="84">
        <f>R282/'סכום נכסי הקרן'!$C$42</f>
        <v>4.3305776042466625E-4</v>
      </c>
    </row>
    <row r="283" spans="2:21">
      <c r="B283" s="76" t="s">
        <v>628</v>
      </c>
      <c r="C283" s="73" t="s">
        <v>629</v>
      </c>
      <c r="D283" s="86" t="s">
        <v>27</v>
      </c>
      <c r="E283" s="86" t="s">
        <v>572</v>
      </c>
      <c r="F283" s="73"/>
      <c r="G283" s="86" t="s">
        <v>613</v>
      </c>
      <c r="H283" s="73" t="s">
        <v>573</v>
      </c>
      <c r="I283" s="73" t="s">
        <v>574</v>
      </c>
      <c r="J283" s="73"/>
      <c r="K283" s="83">
        <v>7.1299999999694208</v>
      </c>
      <c r="L283" s="86" t="s">
        <v>120</v>
      </c>
      <c r="M283" s="87">
        <v>6.7419999999999994E-2</v>
      </c>
      <c r="N283" s="87">
        <v>6.3299999999748821E-2</v>
      </c>
      <c r="O283" s="83">
        <v>19242.780000000002</v>
      </c>
      <c r="P283" s="85">
        <v>102.88101</v>
      </c>
      <c r="Q283" s="73"/>
      <c r="R283" s="83">
        <v>73.249516548000003</v>
      </c>
      <c r="S283" s="84">
        <v>1.5394224000000001E-5</v>
      </c>
      <c r="T283" s="84">
        <f t="shared" si="4"/>
        <v>9.9564192030316334E-4</v>
      </c>
      <c r="U283" s="84">
        <f>R283/'סכום נכסי הקרן'!$C$42</f>
        <v>2.8139918548382149E-4</v>
      </c>
    </row>
    <row r="284" spans="2:21">
      <c r="B284" s="76" t="s">
        <v>630</v>
      </c>
      <c r="C284" s="73" t="s">
        <v>631</v>
      </c>
      <c r="D284" s="86" t="s">
        <v>27</v>
      </c>
      <c r="E284" s="86" t="s">
        <v>572</v>
      </c>
      <c r="F284" s="73"/>
      <c r="G284" s="86" t="s">
        <v>613</v>
      </c>
      <c r="H284" s="73" t="s">
        <v>573</v>
      </c>
      <c r="I284" s="73" t="s">
        <v>574</v>
      </c>
      <c r="J284" s="73"/>
      <c r="K284" s="83">
        <v>5.2999999999875582</v>
      </c>
      <c r="L284" s="86" t="s">
        <v>120</v>
      </c>
      <c r="M284" s="87">
        <v>3.9329999999999997E-2</v>
      </c>
      <c r="N284" s="87">
        <v>6.8599999999912911E-2</v>
      </c>
      <c r="O284" s="83">
        <v>39960.839800000009</v>
      </c>
      <c r="P284" s="85">
        <v>86.975899999999996</v>
      </c>
      <c r="Q284" s="73"/>
      <c r="R284" s="83">
        <v>128.59831024200003</v>
      </c>
      <c r="S284" s="84">
        <v>2.6640559866666671E-5</v>
      </c>
      <c r="T284" s="84">
        <f t="shared" si="4"/>
        <v>1.747968786567818E-3</v>
      </c>
      <c r="U284" s="84">
        <f>R284/'סכום נכסי הקרן'!$C$42</f>
        <v>4.9403001496919289E-4</v>
      </c>
    </row>
    <row r="285" spans="2:21">
      <c r="B285" s="76" t="s">
        <v>632</v>
      </c>
      <c r="C285" s="73" t="s">
        <v>633</v>
      </c>
      <c r="D285" s="86" t="s">
        <v>27</v>
      </c>
      <c r="E285" s="86" t="s">
        <v>572</v>
      </c>
      <c r="F285" s="73"/>
      <c r="G285" s="86" t="s">
        <v>634</v>
      </c>
      <c r="H285" s="73" t="s">
        <v>573</v>
      </c>
      <c r="I285" s="73" t="s">
        <v>291</v>
      </c>
      <c r="J285" s="73"/>
      <c r="K285" s="83">
        <v>2.97000000000856</v>
      </c>
      <c r="L285" s="86" t="s">
        <v>120</v>
      </c>
      <c r="M285" s="87">
        <v>4.7500000000000001E-2</v>
      </c>
      <c r="N285" s="87">
        <v>8.300000000015105E-2</v>
      </c>
      <c r="O285" s="83">
        <v>29505.596000000005</v>
      </c>
      <c r="P285" s="85">
        <v>90.954669999999993</v>
      </c>
      <c r="Q285" s="73"/>
      <c r="R285" s="83">
        <v>99.295850995000023</v>
      </c>
      <c r="S285" s="84">
        <v>1.9670397333333336E-5</v>
      </c>
      <c r="T285" s="84">
        <f t="shared" si="4"/>
        <v>1.3496759626804382E-3</v>
      </c>
      <c r="U285" s="84">
        <f>R285/'סכום נכסי הקרן'!$C$42</f>
        <v>3.8146015030154939E-4</v>
      </c>
    </row>
    <row r="286" spans="2:21">
      <c r="B286" s="76" t="s">
        <v>635</v>
      </c>
      <c r="C286" s="73" t="s">
        <v>636</v>
      </c>
      <c r="D286" s="86" t="s">
        <v>27</v>
      </c>
      <c r="E286" s="86" t="s">
        <v>572</v>
      </c>
      <c r="F286" s="73"/>
      <c r="G286" s="86" t="s">
        <v>634</v>
      </c>
      <c r="H286" s="73" t="s">
        <v>573</v>
      </c>
      <c r="I286" s="73" t="s">
        <v>291</v>
      </c>
      <c r="J286" s="73"/>
      <c r="K286" s="83">
        <v>5.9100000000426505</v>
      </c>
      <c r="L286" s="86" t="s">
        <v>120</v>
      </c>
      <c r="M286" s="87">
        <v>5.1249999999999997E-2</v>
      </c>
      <c r="N286" s="87">
        <v>8.0000000000600729E-2</v>
      </c>
      <c r="O286" s="83">
        <v>21102.915400000005</v>
      </c>
      <c r="P286" s="85">
        <v>85.278670000000005</v>
      </c>
      <c r="Q286" s="73"/>
      <c r="R286" s="83">
        <v>66.586254076000017</v>
      </c>
      <c r="S286" s="84">
        <v>1.406861026666667E-5</v>
      </c>
      <c r="T286" s="84">
        <f t="shared" si="4"/>
        <v>9.050717192185091E-4</v>
      </c>
      <c r="U286" s="84">
        <f>R286/'סכום נכסי הקרן'!$C$42</f>
        <v>2.5580124681269029E-4</v>
      </c>
    </row>
    <row r="287" spans="2:21">
      <c r="B287" s="76" t="s">
        <v>637</v>
      </c>
      <c r="C287" s="73" t="s">
        <v>638</v>
      </c>
      <c r="D287" s="86" t="s">
        <v>27</v>
      </c>
      <c r="E287" s="86" t="s">
        <v>572</v>
      </c>
      <c r="F287" s="73"/>
      <c r="G287" s="86" t="s">
        <v>639</v>
      </c>
      <c r="H287" s="73" t="s">
        <v>577</v>
      </c>
      <c r="I287" s="73" t="s">
        <v>291</v>
      </c>
      <c r="J287" s="73"/>
      <c r="K287" s="83">
        <v>7.2700000000188725</v>
      </c>
      <c r="L287" s="86" t="s">
        <v>120</v>
      </c>
      <c r="M287" s="87">
        <v>3.3000000000000002E-2</v>
      </c>
      <c r="N287" s="87">
        <v>6.0600000000164182E-2</v>
      </c>
      <c r="O287" s="83">
        <v>38485.560000000005</v>
      </c>
      <c r="P287" s="85">
        <v>82.974000000000004</v>
      </c>
      <c r="Q287" s="73"/>
      <c r="R287" s="83">
        <v>118.15213165100003</v>
      </c>
      <c r="S287" s="84">
        <v>9.6213900000000017E-6</v>
      </c>
      <c r="T287" s="84">
        <f t="shared" si="4"/>
        <v>1.6059794083122286E-3</v>
      </c>
      <c r="U287" s="84">
        <f>R287/'סכום נכסי הקרן'!$C$42</f>
        <v>4.5389942728129104E-4</v>
      </c>
    </row>
    <row r="288" spans="2:21">
      <c r="B288" s="76" t="s">
        <v>640</v>
      </c>
      <c r="C288" s="73" t="s">
        <v>641</v>
      </c>
      <c r="D288" s="86" t="s">
        <v>27</v>
      </c>
      <c r="E288" s="86" t="s">
        <v>572</v>
      </c>
      <c r="F288" s="73"/>
      <c r="G288" s="86" t="s">
        <v>601</v>
      </c>
      <c r="H288" s="73" t="s">
        <v>577</v>
      </c>
      <c r="I288" s="73" t="s">
        <v>291</v>
      </c>
      <c r="J288" s="73"/>
      <c r="K288" s="83">
        <v>6.6200000000367627</v>
      </c>
      <c r="L288" s="86" t="s">
        <v>122</v>
      </c>
      <c r="M288" s="87">
        <v>5.7999999999999996E-2</v>
      </c>
      <c r="N288" s="87">
        <v>5.1300000000221523E-2</v>
      </c>
      <c r="O288" s="83">
        <v>19242.780000000002</v>
      </c>
      <c r="P288" s="85">
        <v>109.75466</v>
      </c>
      <c r="Q288" s="73"/>
      <c r="R288" s="83">
        <v>84.870106324000005</v>
      </c>
      <c r="S288" s="84">
        <v>3.8485560000000007E-5</v>
      </c>
      <c r="T288" s="84">
        <f t="shared" si="4"/>
        <v>1.1535944483864065E-3</v>
      </c>
      <c r="U288" s="84">
        <f>R288/'סכום נכסי הקרן'!$C$42</f>
        <v>3.2604145279032575E-4</v>
      </c>
    </row>
    <row r="289" spans="2:21">
      <c r="B289" s="76" t="s">
        <v>642</v>
      </c>
      <c r="C289" s="73" t="s">
        <v>643</v>
      </c>
      <c r="D289" s="86" t="s">
        <v>27</v>
      </c>
      <c r="E289" s="86" t="s">
        <v>572</v>
      </c>
      <c r="F289" s="73"/>
      <c r="G289" s="86" t="s">
        <v>613</v>
      </c>
      <c r="H289" s="73" t="s">
        <v>577</v>
      </c>
      <c r="I289" s="73" t="s">
        <v>574</v>
      </c>
      <c r="J289" s="73"/>
      <c r="K289" s="83">
        <v>7.5100000000365466</v>
      </c>
      <c r="L289" s="86" t="s">
        <v>120</v>
      </c>
      <c r="M289" s="87">
        <v>6.1740000000000003E-2</v>
      </c>
      <c r="N289" s="87">
        <v>6.070000000026541E-2</v>
      </c>
      <c r="O289" s="83">
        <v>19242.780000000002</v>
      </c>
      <c r="P289" s="85">
        <v>101.07425000000001</v>
      </c>
      <c r="Q289" s="73"/>
      <c r="R289" s="83">
        <v>71.963133587000016</v>
      </c>
      <c r="S289" s="84">
        <v>6.0133687500000011E-6</v>
      </c>
      <c r="T289" s="84">
        <f t="shared" si="4"/>
        <v>9.7815679737138245E-4</v>
      </c>
      <c r="U289" s="84">
        <f>R289/'סכום נכסי הקרן'!$C$42</f>
        <v>2.7645734921643184E-4</v>
      </c>
    </row>
    <row r="290" spans="2:21">
      <c r="B290" s="76" t="s">
        <v>644</v>
      </c>
      <c r="C290" s="73" t="s">
        <v>645</v>
      </c>
      <c r="D290" s="86" t="s">
        <v>27</v>
      </c>
      <c r="E290" s="86" t="s">
        <v>572</v>
      </c>
      <c r="F290" s="73"/>
      <c r="G290" s="86" t="s">
        <v>646</v>
      </c>
      <c r="H290" s="73" t="s">
        <v>577</v>
      </c>
      <c r="I290" s="73" t="s">
        <v>574</v>
      </c>
      <c r="J290" s="73"/>
      <c r="K290" s="83">
        <v>7.32</v>
      </c>
      <c r="L290" s="86" t="s">
        <v>120</v>
      </c>
      <c r="M290" s="87">
        <v>5.5E-2</v>
      </c>
      <c r="N290" s="87">
        <v>5.7799999999973733E-2</v>
      </c>
      <c r="O290" s="83">
        <v>51314.080000000009</v>
      </c>
      <c r="P290" s="85">
        <v>100.22783</v>
      </c>
      <c r="Q290" s="73"/>
      <c r="R290" s="83">
        <v>190.29466512500002</v>
      </c>
      <c r="S290" s="84">
        <v>4.6649163636363642E-5</v>
      </c>
      <c r="T290" s="84">
        <f t="shared" si="4"/>
        <v>2.5865746934226773E-3</v>
      </c>
      <c r="U290" s="84">
        <f>R290/'סכום נכסי הקרן'!$C$42</f>
        <v>7.3104596851504631E-4</v>
      </c>
    </row>
    <row r="291" spans="2:21">
      <c r="B291" s="76" t="s">
        <v>647</v>
      </c>
      <c r="C291" s="73" t="s">
        <v>648</v>
      </c>
      <c r="D291" s="86" t="s">
        <v>27</v>
      </c>
      <c r="E291" s="86" t="s">
        <v>572</v>
      </c>
      <c r="F291" s="73"/>
      <c r="G291" s="86" t="s">
        <v>613</v>
      </c>
      <c r="H291" s="73" t="s">
        <v>577</v>
      </c>
      <c r="I291" s="73" t="s">
        <v>574</v>
      </c>
      <c r="J291" s="73"/>
      <c r="K291" s="83">
        <v>4.3500000000003345</v>
      </c>
      <c r="L291" s="86" t="s">
        <v>122</v>
      </c>
      <c r="M291" s="87">
        <v>4.1250000000000002E-2</v>
      </c>
      <c r="N291" s="87">
        <v>5.4500000000023398E-2</v>
      </c>
      <c r="O291" s="83">
        <v>38100.70440000001</v>
      </c>
      <c r="P291" s="85">
        <v>97.677419999999998</v>
      </c>
      <c r="Q291" s="73"/>
      <c r="R291" s="83">
        <v>149.55163937700004</v>
      </c>
      <c r="S291" s="84">
        <v>3.810070440000001E-5</v>
      </c>
      <c r="T291" s="84">
        <f t="shared" si="4"/>
        <v>2.0327763025743554E-3</v>
      </c>
      <c r="U291" s="84">
        <f>R291/'סכום נכסי הקרן'!$C$42</f>
        <v>5.7452542339826631E-4</v>
      </c>
    </row>
    <row r="292" spans="2:21">
      <c r="B292" s="76" t="s">
        <v>649</v>
      </c>
      <c r="C292" s="73" t="s">
        <v>650</v>
      </c>
      <c r="D292" s="86" t="s">
        <v>27</v>
      </c>
      <c r="E292" s="86" t="s">
        <v>572</v>
      </c>
      <c r="F292" s="73"/>
      <c r="G292" s="86" t="s">
        <v>651</v>
      </c>
      <c r="H292" s="73" t="s">
        <v>577</v>
      </c>
      <c r="I292" s="73" t="s">
        <v>574</v>
      </c>
      <c r="J292" s="73"/>
      <c r="K292" s="83">
        <v>6.9499999999970079</v>
      </c>
      <c r="L292" s="86" t="s">
        <v>120</v>
      </c>
      <c r="M292" s="87">
        <v>6.7979999999999999E-2</v>
      </c>
      <c r="N292" s="87">
        <v>6.7999999999965796E-2</v>
      </c>
      <c r="O292" s="83">
        <v>61576.896000000008</v>
      </c>
      <c r="P292" s="85">
        <v>102.73909999999999</v>
      </c>
      <c r="Q292" s="73"/>
      <c r="R292" s="83">
        <v>234.07513040600006</v>
      </c>
      <c r="S292" s="84">
        <v>6.1576896000000006E-5</v>
      </c>
      <c r="T292" s="84">
        <f t="shared" si="4"/>
        <v>3.1816593926585661E-3</v>
      </c>
      <c r="U292" s="84">
        <f>R292/'סכום נכסי הקרן'!$C$42</f>
        <v>8.9923530068767633E-4</v>
      </c>
    </row>
    <row r="293" spans="2:21">
      <c r="B293" s="76" t="s">
        <v>652</v>
      </c>
      <c r="C293" s="73" t="s">
        <v>653</v>
      </c>
      <c r="D293" s="86" t="s">
        <v>27</v>
      </c>
      <c r="E293" s="86" t="s">
        <v>572</v>
      </c>
      <c r="F293" s="73"/>
      <c r="G293" s="86" t="s">
        <v>601</v>
      </c>
      <c r="H293" s="73" t="s">
        <v>577</v>
      </c>
      <c r="I293" s="73" t="s">
        <v>291</v>
      </c>
      <c r="J293" s="73"/>
      <c r="K293" s="83">
        <v>6.830000000000692</v>
      </c>
      <c r="L293" s="86" t="s">
        <v>120</v>
      </c>
      <c r="M293" s="87">
        <v>0.06</v>
      </c>
      <c r="N293" s="87">
        <v>6.6299999999989576E-2</v>
      </c>
      <c r="O293" s="83">
        <v>32071.300000000003</v>
      </c>
      <c r="P293" s="85">
        <v>97.262330000000006</v>
      </c>
      <c r="Q293" s="73"/>
      <c r="R293" s="83">
        <v>115.41519042400003</v>
      </c>
      <c r="S293" s="84">
        <v>2.6726083333333335E-5</v>
      </c>
      <c r="T293" s="84">
        <f t="shared" si="4"/>
        <v>1.5687776143970226E-3</v>
      </c>
      <c r="U293" s="84">
        <f>R293/'סכום נכסי הקרן'!$C$42</f>
        <v>4.4338505028208993E-4</v>
      </c>
    </row>
    <row r="294" spans="2:21">
      <c r="B294" s="76" t="s">
        <v>654</v>
      </c>
      <c r="C294" s="73" t="s">
        <v>655</v>
      </c>
      <c r="D294" s="86" t="s">
        <v>27</v>
      </c>
      <c r="E294" s="86" t="s">
        <v>572</v>
      </c>
      <c r="F294" s="73"/>
      <c r="G294" s="86" t="s">
        <v>656</v>
      </c>
      <c r="H294" s="73" t="s">
        <v>577</v>
      </c>
      <c r="I294" s="73" t="s">
        <v>291</v>
      </c>
      <c r="J294" s="73"/>
      <c r="K294" s="83">
        <v>6.8400000000096579</v>
      </c>
      <c r="L294" s="86" t="s">
        <v>120</v>
      </c>
      <c r="M294" s="87">
        <v>6.3750000000000001E-2</v>
      </c>
      <c r="N294" s="87">
        <v>6.0300000000132796E-2</v>
      </c>
      <c r="O294" s="83">
        <v>10775.956800000002</v>
      </c>
      <c r="P294" s="85">
        <v>103.8845</v>
      </c>
      <c r="Q294" s="73"/>
      <c r="R294" s="83">
        <v>41.419830715000003</v>
      </c>
      <c r="S294" s="84">
        <v>1.5394224000000001E-5</v>
      </c>
      <c r="T294" s="84">
        <f t="shared" si="4"/>
        <v>5.6299784265047888E-4</v>
      </c>
      <c r="U294" s="84">
        <f>R294/'סכום נכסי הקרן'!$C$42</f>
        <v>1.5912059458359678E-4</v>
      </c>
    </row>
    <row r="295" spans="2:21">
      <c r="B295" s="76" t="s">
        <v>657</v>
      </c>
      <c r="C295" s="73" t="s">
        <v>658</v>
      </c>
      <c r="D295" s="86" t="s">
        <v>27</v>
      </c>
      <c r="E295" s="86" t="s">
        <v>572</v>
      </c>
      <c r="F295" s="73"/>
      <c r="G295" s="86" t="s">
        <v>613</v>
      </c>
      <c r="H295" s="73" t="s">
        <v>577</v>
      </c>
      <c r="I295" s="73" t="s">
        <v>574</v>
      </c>
      <c r="J295" s="73"/>
      <c r="K295" s="83">
        <v>3.6400000000159309</v>
      </c>
      <c r="L295" s="86" t="s">
        <v>120</v>
      </c>
      <c r="M295" s="87">
        <v>8.1250000000000003E-2</v>
      </c>
      <c r="N295" s="87">
        <v>7.5400000000271666E-2</v>
      </c>
      <c r="O295" s="83">
        <v>25657.040000000005</v>
      </c>
      <c r="P295" s="85">
        <v>103.14617</v>
      </c>
      <c r="Q295" s="73"/>
      <c r="R295" s="83">
        <v>97.917736971000025</v>
      </c>
      <c r="S295" s="84">
        <v>1.4661165714285717E-5</v>
      </c>
      <c r="T295" s="84">
        <f t="shared" si="4"/>
        <v>1.3309439879464762E-3</v>
      </c>
      <c r="U295" s="84">
        <f>R295/'סכום נכסי הקרן'!$C$42</f>
        <v>3.7616591517027303E-4</v>
      </c>
    </row>
    <row r="296" spans="2:21">
      <c r="B296" s="76" t="s">
        <v>659</v>
      </c>
      <c r="C296" s="73" t="s">
        <v>660</v>
      </c>
      <c r="D296" s="86" t="s">
        <v>27</v>
      </c>
      <c r="E296" s="86" t="s">
        <v>572</v>
      </c>
      <c r="F296" s="73"/>
      <c r="G296" s="86" t="s">
        <v>613</v>
      </c>
      <c r="H296" s="73" t="s">
        <v>584</v>
      </c>
      <c r="I296" s="73" t="s">
        <v>574</v>
      </c>
      <c r="J296" s="73"/>
      <c r="K296" s="83">
        <v>4.3800000000016386</v>
      </c>
      <c r="L296" s="86" t="s">
        <v>122</v>
      </c>
      <c r="M296" s="87">
        <v>7.2499999999999995E-2</v>
      </c>
      <c r="N296" s="87">
        <v>7.3100000000019122E-2</v>
      </c>
      <c r="O296" s="83">
        <v>45797.816400000003</v>
      </c>
      <c r="P296" s="85">
        <v>99.454909999999998</v>
      </c>
      <c r="Q296" s="73"/>
      <c r="R296" s="83">
        <v>183.03534521500004</v>
      </c>
      <c r="S296" s="84">
        <v>3.6638253120000001E-5</v>
      </c>
      <c r="T296" s="84">
        <f t="shared" si="4"/>
        <v>2.4879025989720457E-3</v>
      </c>
      <c r="U296" s="84">
        <f>R296/'סכום נכסי הקרן'!$C$42</f>
        <v>7.0315818432056809E-4</v>
      </c>
    </row>
    <row r="297" spans="2:21">
      <c r="B297" s="76" t="s">
        <v>661</v>
      </c>
      <c r="C297" s="73" t="s">
        <v>662</v>
      </c>
      <c r="D297" s="86" t="s">
        <v>27</v>
      </c>
      <c r="E297" s="86" t="s">
        <v>572</v>
      </c>
      <c r="F297" s="73"/>
      <c r="G297" s="86" t="s">
        <v>613</v>
      </c>
      <c r="H297" s="73" t="s">
        <v>584</v>
      </c>
      <c r="I297" s="73" t="s">
        <v>574</v>
      </c>
      <c r="J297" s="73"/>
      <c r="K297" s="83">
        <v>7.290000000021247</v>
      </c>
      <c r="L297" s="86" t="s">
        <v>120</v>
      </c>
      <c r="M297" s="87">
        <v>7.1190000000000003E-2</v>
      </c>
      <c r="N297" s="87">
        <v>7.1400000000175476E-2</v>
      </c>
      <c r="O297" s="83">
        <v>25657.040000000005</v>
      </c>
      <c r="P297" s="85">
        <v>99.657330000000002</v>
      </c>
      <c r="Q297" s="73"/>
      <c r="R297" s="83">
        <v>94.605743031000003</v>
      </c>
      <c r="S297" s="84">
        <v>1.7104693333333336E-5</v>
      </c>
      <c r="T297" s="84">
        <f t="shared" si="4"/>
        <v>1.2859258067780968E-3</v>
      </c>
      <c r="U297" s="84">
        <f>R297/'סכום נכסי הקרן'!$C$42</f>
        <v>3.6344238550120513E-4</v>
      </c>
    </row>
    <row r="298" spans="2:21">
      <c r="B298" s="76" t="s">
        <v>663</v>
      </c>
      <c r="C298" s="73" t="s">
        <v>664</v>
      </c>
      <c r="D298" s="86" t="s">
        <v>27</v>
      </c>
      <c r="E298" s="86" t="s">
        <v>572</v>
      </c>
      <c r="F298" s="73"/>
      <c r="G298" s="86" t="s">
        <v>651</v>
      </c>
      <c r="H298" s="73" t="s">
        <v>584</v>
      </c>
      <c r="I298" s="73" t="s">
        <v>574</v>
      </c>
      <c r="J298" s="73"/>
      <c r="K298" s="83">
        <v>3.300000000001948</v>
      </c>
      <c r="L298" s="86" t="s">
        <v>120</v>
      </c>
      <c r="M298" s="87">
        <v>2.6249999999999999E-2</v>
      </c>
      <c r="N298" s="87">
        <v>7.4999999999999997E-2</v>
      </c>
      <c r="O298" s="83">
        <v>32526.712460000002</v>
      </c>
      <c r="P298" s="85">
        <v>85.310379999999995</v>
      </c>
      <c r="Q298" s="73"/>
      <c r="R298" s="83">
        <v>102.67004338600002</v>
      </c>
      <c r="S298" s="84">
        <v>2.6195876418348474E-5</v>
      </c>
      <c r="T298" s="84">
        <f t="shared" si="4"/>
        <v>1.395539574482519E-3</v>
      </c>
      <c r="U298" s="84">
        <f>R298/'סכום נכסי הקרן'!$C$42</f>
        <v>3.9442262480294637E-4</v>
      </c>
    </row>
    <row r="299" spans="2:21">
      <c r="B299" s="76" t="s">
        <v>665</v>
      </c>
      <c r="C299" s="73" t="s">
        <v>666</v>
      </c>
      <c r="D299" s="86" t="s">
        <v>27</v>
      </c>
      <c r="E299" s="86" t="s">
        <v>572</v>
      </c>
      <c r="F299" s="73"/>
      <c r="G299" s="86" t="s">
        <v>651</v>
      </c>
      <c r="H299" s="73" t="s">
        <v>584</v>
      </c>
      <c r="I299" s="73" t="s">
        <v>574</v>
      </c>
      <c r="J299" s="73"/>
      <c r="K299" s="83">
        <v>2.0700000000253418</v>
      </c>
      <c r="L299" s="86" t="s">
        <v>120</v>
      </c>
      <c r="M299" s="87">
        <v>7.0499999999999993E-2</v>
      </c>
      <c r="N299" s="87">
        <v>7.0700000000668853E-2</v>
      </c>
      <c r="O299" s="83">
        <v>12828.520000000002</v>
      </c>
      <c r="P299" s="85">
        <v>101.42507999999999</v>
      </c>
      <c r="Q299" s="73"/>
      <c r="R299" s="83">
        <v>48.141947254000009</v>
      </c>
      <c r="S299" s="84">
        <v>1.6160856233670365E-5</v>
      </c>
      <c r="T299" s="84">
        <f t="shared" si="4"/>
        <v>6.5436801592671959E-4</v>
      </c>
      <c r="U299" s="84">
        <f>R299/'סכום נכסי הקרן'!$C$42</f>
        <v>1.8494463012603442E-4</v>
      </c>
    </row>
    <row r="300" spans="2:21">
      <c r="B300" s="76" t="s">
        <v>667</v>
      </c>
      <c r="C300" s="73" t="s">
        <v>668</v>
      </c>
      <c r="D300" s="86" t="s">
        <v>27</v>
      </c>
      <c r="E300" s="86" t="s">
        <v>572</v>
      </c>
      <c r="F300" s="73"/>
      <c r="G300" s="86" t="s">
        <v>669</v>
      </c>
      <c r="H300" s="73" t="s">
        <v>584</v>
      </c>
      <c r="I300" s="73" t="s">
        <v>574</v>
      </c>
      <c r="J300" s="73"/>
      <c r="K300" s="83">
        <v>5.339999999985805</v>
      </c>
      <c r="L300" s="86" t="s">
        <v>120</v>
      </c>
      <c r="M300" s="87">
        <v>0.04</v>
      </c>
      <c r="N300" s="87">
        <v>6.0099999999829318E-2</v>
      </c>
      <c r="O300" s="83">
        <v>34957.717000000004</v>
      </c>
      <c r="P300" s="85">
        <v>91.497889999999998</v>
      </c>
      <c r="Q300" s="73"/>
      <c r="R300" s="83">
        <v>118.34662030200001</v>
      </c>
      <c r="S300" s="84">
        <v>6.9915434000000011E-5</v>
      </c>
      <c r="T300" s="84">
        <f t="shared" si="4"/>
        <v>1.608622989636508E-3</v>
      </c>
      <c r="U300" s="84">
        <f>R300/'סכום נכסי הקרן'!$C$42</f>
        <v>4.5464658508596238E-4</v>
      </c>
    </row>
    <row r="301" spans="2:21">
      <c r="B301" s="76" t="s">
        <v>670</v>
      </c>
      <c r="C301" s="73" t="s">
        <v>671</v>
      </c>
      <c r="D301" s="86" t="s">
        <v>27</v>
      </c>
      <c r="E301" s="86" t="s">
        <v>572</v>
      </c>
      <c r="F301" s="73"/>
      <c r="G301" s="86" t="s">
        <v>590</v>
      </c>
      <c r="H301" s="73" t="s">
        <v>584</v>
      </c>
      <c r="I301" s="73" t="s">
        <v>291</v>
      </c>
      <c r="J301" s="73"/>
      <c r="K301" s="83">
        <v>3.5400000000119545</v>
      </c>
      <c r="L301" s="86" t="s">
        <v>120</v>
      </c>
      <c r="M301" s="87">
        <v>5.5E-2</v>
      </c>
      <c r="N301" s="87">
        <v>8.8400000000518023E-2</v>
      </c>
      <c r="O301" s="83">
        <v>8979.9640000000018</v>
      </c>
      <c r="P301" s="85">
        <v>90.636110000000002</v>
      </c>
      <c r="Q301" s="73"/>
      <c r="R301" s="83">
        <v>30.114633566000006</v>
      </c>
      <c r="S301" s="84">
        <v>8.979964000000002E-6</v>
      </c>
      <c r="T301" s="84">
        <f t="shared" si="4"/>
        <v>4.0933227966399475E-4</v>
      </c>
      <c r="U301" s="84">
        <f>R301/'סכום נכסי הקרן'!$C$42</f>
        <v>1.1568995613865975E-4</v>
      </c>
    </row>
    <row r="302" spans="2:21">
      <c r="B302" s="76" t="s">
        <v>672</v>
      </c>
      <c r="C302" s="73" t="s">
        <v>673</v>
      </c>
      <c r="D302" s="86" t="s">
        <v>27</v>
      </c>
      <c r="E302" s="86" t="s">
        <v>572</v>
      </c>
      <c r="F302" s="73"/>
      <c r="G302" s="86" t="s">
        <v>590</v>
      </c>
      <c r="H302" s="73" t="s">
        <v>584</v>
      </c>
      <c r="I302" s="73" t="s">
        <v>291</v>
      </c>
      <c r="J302" s="73"/>
      <c r="K302" s="83">
        <v>3.1300000000144732</v>
      </c>
      <c r="L302" s="86" t="s">
        <v>120</v>
      </c>
      <c r="M302" s="87">
        <v>0.06</v>
      </c>
      <c r="N302" s="87">
        <v>8.2000000000451656E-2</v>
      </c>
      <c r="O302" s="83">
        <v>27594.146520000002</v>
      </c>
      <c r="P302" s="85">
        <v>95.418670000000006</v>
      </c>
      <c r="Q302" s="73"/>
      <c r="R302" s="83">
        <v>97.420876743000022</v>
      </c>
      <c r="S302" s="84">
        <v>3.6792195360000003E-5</v>
      </c>
      <c r="T302" s="84">
        <f t="shared" si="4"/>
        <v>1.3241904297683273E-3</v>
      </c>
      <c r="U302" s="84">
        <f>R302/'סכום נכסי הקרן'!$C$42</f>
        <v>3.7425715085280634E-4</v>
      </c>
    </row>
    <row r="303" spans="2:21">
      <c r="B303" s="76" t="s">
        <v>674</v>
      </c>
      <c r="C303" s="73" t="s">
        <v>675</v>
      </c>
      <c r="D303" s="86" t="s">
        <v>27</v>
      </c>
      <c r="E303" s="86" t="s">
        <v>572</v>
      </c>
      <c r="F303" s="73"/>
      <c r="G303" s="86" t="s">
        <v>676</v>
      </c>
      <c r="H303" s="73" t="s">
        <v>584</v>
      </c>
      <c r="I303" s="73" t="s">
        <v>291</v>
      </c>
      <c r="J303" s="73"/>
      <c r="K303" s="83">
        <v>6.1400000000120842</v>
      </c>
      <c r="L303" s="86" t="s">
        <v>122</v>
      </c>
      <c r="M303" s="87">
        <v>6.6250000000000003E-2</v>
      </c>
      <c r="N303" s="87">
        <v>6.4800000000119914E-2</v>
      </c>
      <c r="O303" s="83">
        <v>51314.080000000009</v>
      </c>
      <c r="P303" s="85">
        <v>103.53986</v>
      </c>
      <c r="Q303" s="73"/>
      <c r="R303" s="83">
        <v>213.50502735300003</v>
      </c>
      <c r="S303" s="84">
        <v>6.8418773333333346E-5</v>
      </c>
      <c r="T303" s="84">
        <f t="shared" si="4"/>
        <v>2.9020608660102411E-3</v>
      </c>
      <c r="U303" s="84">
        <f>R303/'סכום נכסי הקרן'!$C$42</f>
        <v>8.2021211367948137E-4</v>
      </c>
    </row>
    <row r="304" spans="2:21">
      <c r="B304" s="76" t="s">
        <v>677</v>
      </c>
      <c r="C304" s="73" t="s">
        <v>678</v>
      </c>
      <c r="D304" s="86" t="s">
        <v>27</v>
      </c>
      <c r="E304" s="86" t="s">
        <v>572</v>
      </c>
      <c r="F304" s="73"/>
      <c r="G304" s="86" t="s">
        <v>679</v>
      </c>
      <c r="H304" s="73" t="s">
        <v>584</v>
      </c>
      <c r="I304" s="73" t="s">
        <v>291</v>
      </c>
      <c r="J304" s="73"/>
      <c r="K304" s="83">
        <v>5.8600000000158001</v>
      </c>
      <c r="L304" s="86" t="s">
        <v>120</v>
      </c>
      <c r="M304" s="87">
        <v>3.2500000000000001E-2</v>
      </c>
      <c r="N304" s="87">
        <v>5.6300000000126874E-2</v>
      </c>
      <c r="O304" s="83">
        <v>25657.040000000005</v>
      </c>
      <c r="P304" s="85">
        <v>88.011750000000006</v>
      </c>
      <c r="Q304" s="73"/>
      <c r="R304" s="83">
        <v>83.550476638000006</v>
      </c>
      <c r="S304" s="84">
        <v>2.0532530930392616E-5</v>
      </c>
      <c r="T304" s="84">
        <f t="shared" si="4"/>
        <v>1.1356574203133663E-3</v>
      </c>
      <c r="U304" s="84">
        <f>R304/'סכום נכסי הקרן'!$C$42</f>
        <v>3.2097189416003321E-4</v>
      </c>
    </row>
    <row r="305" spans="2:21">
      <c r="B305" s="76" t="s">
        <v>680</v>
      </c>
      <c r="C305" s="73" t="s">
        <v>681</v>
      </c>
      <c r="D305" s="86" t="s">
        <v>27</v>
      </c>
      <c r="E305" s="86" t="s">
        <v>572</v>
      </c>
      <c r="F305" s="73"/>
      <c r="G305" s="86" t="s">
        <v>651</v>
      </c>
      <c r="H305" s="73" t="s">
        <v>584</v>
      </c>
      <c r="I305" s="73" t="s">
        <v>291</v>
      </c>
      <c r="J305" s="73"/>
      <c r="K305" s="83">
        <v>1.5400000000083671</v>
      </c>
      <c r="L305" s="86" t="s">
        <v>120</v>
      </c>
      <c r="M305" s="87">
        <v>4.2500000000000003E-2</v>
      </c>
      <c r="N305" s="87">
        <v>7.9300000000276941E-2</v>
      </c>
      <c r="O305" s="83">
        <v>28222.744000000002</v>
      </c>
      <c r="P305" s="85">
        <v>96.136560000000003</v>
      </c>
      <c r="Q305" s="73"/>
      <c r="R305" s="83">
        <v>100.38978365400001</v>
      </c>
      <c r="S305" s="84">
        <v>5.9416303157894745E-5</v>
      </c>
      <c r="T305" s="84">
        <f t="shared" si="4"/>
        <v>1.3645452104873556E-3</v>
      </c>
      <c r="U305" s="84">
        <f>R305/'סכום נכסי הקרן'!$C$42</f>
        <v>3.8566265939271897E-4</v>
      </c>
    </row>
    <row r="306" spans="2:21">
      <c r="B306" s="76" t="s">
        <v>682</v>
      </c>
      <c r="C306" s="73" t="s">
        <v>683</v>
      </c>
      <c r="D306" s="86" t="s">
        <v>27</v>
      </c>
      <c r="E306" s="86" t="s">
        <v>572</v>
      </c>
      <c r="F306" s="73"/>
      <c r="G306" s="86" t="s">
        <v>651</v>
      </c>
      <c r="H306" s="73" t="s">
        <v>584</v>
      </c>
      <c r="I306" s="73" t="s">
        <v>291</v>
      </c>
      <c r="J306" s="73"/>
      <c r="K306" s="83">
        <v>4.8100000000387135</v>
      </c>
      <c r="L306" s="86" t="s">
        <v>120</v>
      </c>
      <c r="M306" s="87">
        <v>3.125E-2</v>
      </c>
      <c r="N306" s="87">
        <v>7.4300000000392261E-2</v>
      </c>
      <c r="O306" s="83">
        <v>12828.520000000002</v>
      </c>
      <c r="P306" s="85">
        <v>82.174080000000004</v>
      </c>
      <c r="Q306" s="73"/>
      <c r="R306" s="83">
        <v>39.004359229000009</v>
      </c>
      <c r="S306" s="84">
        <v>1.7104693333333336E-5</v>
      </c>
      <c r="T306" s="84">
        <f t="shared" si="4"/>
        <v>5.3016561682708212E-4</v>
      </c>
      <c r="U306" s="84">
        <f>R306/'סכום נכסי הקרן'!$C$42</f>
        <v>1.4984119260591432E-4</v>
      </c>
    </row>
    <row r="307" spans="2:21">
      <c r="B307" s="76" t="s">
        <v>684</v>
      </c>
      <c r="C307" s="73" t="s">
        <v>685</v>
      </c>
      <c r="D307" s="86" t="s">
        <v>27</v>
      </c>
      <c r="E307" s="86" t="s">
        <v>572</v>
      </c>
      <c r="F307" s="73"/>
      <c r="G307" s="86" t="s">
        <v>656</v>
      </c>
      <c r="H307" s="73" t="s">
        <v>584</v>
      </c>
      <c r="I307" s="73" t="s">
        <v>291</v>
      </c>
      <c r="J307" s="73"/>
      <c r="K307" s="83">
        <v>6.9299999999431359</v>
      </c>
      <c r="L307" s="86" t="s">
        <v>120</v>
      </c>
      <c r="M307" s="87">
        <v>6.4000000000000001E-2</v>
      </c>
      <c r="N307" s="87">
        <v>6.1799999999509039E-2</v>
      </c>
      <c r="O307" s="83">
        <v>16677.076000000005</v>
      </c>
      <c r="P307" s="85">
        <v>104.31100000000001</v>
      </c>
      <c r="Q307" s="73"/>
      <c r="R307" s="83">
        <v>64.36529156200001</v>
      </c>
      <c r="S307" s="84">
        <v>1.6677076000000004E-5</v>
      </c>
      <c r="T307" s="84">
        <f t="shared" si="4"/>
        <v>8.7488335093199269E-4</v>
      </c>
      <c r="U307" s="84">
        <f>R307/'סכום נכסי הקרן'!$C$42</f>
        <v>2.4726908070589888E-4</v>
      </c>
    </row>
    <row r="308" spans="2:21">
      <c r="B308" s="76" t="s">
        <v>686</v>
      </c>
      <c r="C308" s="73" t="s">
        <v>687</v>
      </c>
      <c r="D308" s="86" t="s">
        <v>27</v>
      </c>
      <c r="E308" s="86" t="s">
        <v>572</v>
      </c>
      <c r="F308" s="73"/>
      <c r="G308" s="86" t="s">
        <v>656</v>
      </c>
      <c r="H308" s="73" t="s">
        <v>584</v>
      </c>
      <c r="I308" s="73" t="s">
        <v>574</v>
      </c>
      <c r="J308" s="73"/>
      <c r="K308" s="83">
        <v>4.4999999999964189</v>
      </c>
      <c r="L308" s="86" t="s">
        <v>122</v>
      </c>
      <c r="M308" s="87">
        <v>4.8750000000000002E-2</v>
      </c>
      <c r="N308" s="87">
        <v>5.5399999999952716E-2</v>
      </c>
      <c r="O308" s="83">
        <v>35150.144800000009</v>
      </c>
      <c r="P308" s="85">
        <v>98.831559999999996</v>
      </c>
      <c r="Q308" s="73"/>
      <c r="R308" s="83">
        <v>139.60042767900001</v>
      </c>
      <c r="S308" s="84">
        <v>3.5150144800000007E-5</v>
      </c>
      <c r="T308" s="84">
        <f t="shared" si="4"/>
        <v>1.8975147473960696E-3</v>
      </c>
      <c r="U308" s="84">
        <f>R308/'סכום נכסי הקרן'!$C$42</f>
        <v>5.3629632649276947E-4</v>
      </c>
    </row>
    <row r="309" spans="2:21">
      <c r="B309" s="76" t="s">
        <v>688</v>
      </c>
      <c r="C309" s="73" t="s">
        <v>689</v>
      </c>
      <c r="D309" s="86" t="s">
        <v>27</v>
      </c>
      <c r="E309" s="86" t="s">
        <v>572</v>
      </c>
      <c r="F309" s="73"/>
      <c r="G309" s="86" t="s">
        <v>669</v>
      </c>
      <c r="H309" s="73" t="s">
        <v>584</v>
      </c>
      <c r="I309" s="73" t="s">
        <v>574</v>
      </c>
      <c r="J309" s="73"/>
      <c r="K309" s="83">
        <v>7.3100000000242273</v>
      </c>
      <c r="L309" s="86" t="s">
        <v>120</v>
      </c>
      <c r="M309" s="87">
        <v>5.9000000000000004E-2</v>
      </c>
      <c r="N309" s="87">
        <v>6.1500000000173055E-2</v>
      </c>
      <c r="O309" s="83">
        <v>35919.856000000007</v>
      </c>
      <c r="P309" s="85">
        <v>100.00211</v>
      </c>
      <c r="Q309" s="73"/>
      <c r="R309" s="83">
        <v>132.906272938</v>
      </c>
      <c r="S309" s="84">
        <v>7.1839712000000016E-5</v>
      </c>
      <c r="T309" s="84">
        <f t="shared" si="4"/>
        <v>1.8065246440447629E-3</v>
      </c>
      <c r="U309" s="84">
        <f>R309/'סכום נכסי הקרן'!$C$42</f>
        <v>5.1057971046042112E-4</v>
      </c>
    </row>
    <row r="310" spans="2:21">
      <c r="B310" s="76" t="s">
        <v>690</v>
      </c>
      <c r="C310" s="73" t="s">
        <v>691</v>
      </c>
      <c r="D310" s="86" t="s">
        <v>27</v>
      </c>
      <c r="E310" s="86" t="s">
        <v>572</v>
      </c>
      <c r="F310" s="73"/>
      <c r="G310" s="86" t="s">
        <v>692</v>
      </c>
      <c r="H310" s="73" t="s">
        <v>584</v>
      </c>
      <c r="I310" s="73" t="s">
        <v>574</v>
      </c>
      <c r="J310" s="73"/>
      <c r="K310" s="83">
        <v>7.1099999999706753</v>
      </c>
      <c r="L310" s="86" t="s">
        <v>120</v>
      </c>
      <c r="M310" s="87">
        <v>3.15E-2</v>
      </c>
      <c r="N310" s="87">
        <v>7.1899999999734676E-2</v>
      </c>
      <c r="O310" s="83">
        <v>25657.040000000005</v>
      </c>
      <c r="P310" s="85">
        <v>75.436250000000001</v>
      </c>
      <c r="Q310" s="73"/>
      <c r="R310" s="83">
        <v>71.612422710000018</v>
      </c>
      <c r="S310" s="84">
        <v>3.9571785732463256E-5</v>
      </c>
      <c r="T310" s="84">
        <f t="shared" si="4"/>
        <v>9.7338976999013466E-4</v>
      </c>
      <c r="U310" s="84">
        <f>R310/'סכום נכסי הקרן'!$C$42</f>
        <v>2.7511003991284832E-4</v>
      </c>
    </row>
    <row r="311" spans="2:21">
      <c r="B311" s="76" t="s">
        <v>693</v>
      </c>
      <c r="C311" s="73" t="s">
        <v>694</v>
      </c>
      <c r="D311" s="86" t="s">
        <v>27</v>
      </c>
      <c r="E311" s="86" t="s">
        <v>572</v>
      </c>
      <c r="F311" s="73"/>
      <c r="G311" s="86" t="s">
        <v>695</v>
      </c>
      <c r="H311" s="73" t="s">
        <v>584</v>
      </c>
      <c r="I311" s="73" t="s">
        <v>291</v>
      </c>
      <c r="J311" s="73"/>
      <c r="K311" s="83">
        <v>7.3700000000072015</v>
      </c>
      <c r="L311" s="86" t="s">
        <v>120</v>
      </c>
      <c r="M311" s="87">
        <v>6.25E-2</v>
      </c>
      <c r="N311" s="87">
        <v>6.2000000000050244E-2</v>
      </c>
      <c r="O311" s="83">
        <v>32071.300000000003</v>
      </c>
      <c r="P311" s="85">
        <v>100.64100000000001</v>
      </c>
      <c r="Q311" s="73"/>
      <c r="R311" s="83">
        <v>119.42444502200001</v>
      </c>
      <c r="S311" s="84">
        <v>5.345216666666667E-5</v>
      </c>
      <c r="T311" s="84">
        <f t="shared" si="4"/>
        <v>1.623273290751708E-3</v>
      </c>
      <c r="U311" s="84">
        <f>R311/'סכום נכסי הקרן'!$C$42</f>
        <v>4.5878721307363762E-4</v>
      </c>
    </row>
    <row r="312" spans="2:21">
      <c r="B312" s="76" t="s">
        <v>696</v>
      </c>
      <c r="C312" s="73" t="s">
        <v>697</v>
      </c>
      <c r="D312" s="86" t="s">
        <v>27</v>
      </c>
      <c r="E312" s="86" t="s">
        <v>572</v>
      </c>
      <c r="F312" s="73"/>
      <c r="G312" s="86" t="s">
        <v>646</v>
      </c>
      <c r="H312" s="73" t="s">
        <v>584</v>
      </c>
      <c r="I312" s="73" t="s">
        <v>291</v>
      </c>
      <c r="J312" s="73"/>
      <c r="K312" s="83">
        <v>7.0900000000781045</v>
      </c>
      <c r="L312" s="86" t="s">
        <v>120</v>
      </c>
      <c r="M312" s="87">
        <v>5.5999999999999994E-2</v>
      </c>
      <c r="N312" s="87">
        <v>5.7200000000588599E-2</v>
      </c>
      <c r="O312" s="83">
        <v>9621.3900000000012</v>
      </c>
      <c r="P312" s="85">
        <v>99.265110000000007</v>
      </c>
      <c r="Q312" s="73"/>
      <c r="R312" s="83">
        <v>35.337528836000004</v>
      </c>
      <c r="S312" s="84">
        <v>1.6035650000000003E-5</v>
      </c>
      <c r="T312" s="84">
        <f t="shared" si="4"/>
        <v>4.8032433150583165E-4</v>
      </c>
      <c r="U312" s="84">
        <f>R312/'סכום נכסי הקרן'!$C$42</f>
        <v>1.3575450460407118E-4</v>
      </c>
    </row>
    <row r="313" spans="2:21">
      <c r="B313" s="76" t="s">
        <v>698</v>
      </c>
      <c r="C313" s="73" t="s">
        <v>699</v>
      </c>
      <c r="D313" s="86" t="s">
        <v>27</v>
      </c>
      <c r="E313" s="86" t="s">
        <v>572</v>
      </c>
      <c r="F313" s="73"/>
      <c r="G313" s="86" t="s">
        <v>639</v>
      </c>
      <c r="H313" s="73" t="s">
        <v>584</v>
      </c>
      <c r="I313" s="73" t="s">
        <v>291</v>
      </c>
      <c r="J313" s="73"/>
      <c r="K313" s="83">
        <v>4.5100000000033482</v>
      </c>
      <c r="L313" s="86" t="s">
        <v>120</v>
      </c>
      <c r="M313" s="87">
        <v>4.4999999999999998E-2</v>
      </c>
      <c r="N313" s="87">
        <v>6.2000000000055816E-2</v>
      </c>
      <c r="O313" s="83">
        <v>51515.487764000005</v>
      </c>
      <c r="P313" s="85">
        <v>94.014499999999998</v>
      </c>
      <c r="Q313" s="73"/>
      <c r="R313" s="83">
        <v>179.19850454000002</v>
      </c>
      <c r="S313" s="84">
        <v>8.5859146273333336E-5</v>
      </c>
      <c r="T313" s="84">
        <f t="shared" si="4"/>
        <v>2.4357504538442209E-3</v>
      </c>
      <c r="U313" s="84">
        <f>R313/'סכום נכסי הקרן'!$C$42</f>
        <v>6.8841837590055363E-4</v>
      </c>
    </row>
    <row r="314" spans="2:21">
      <c r="B314" s="76" t="s">
        <v>700</v>
      </c>
      <c r="C314" s="73" t="s">
        <v>701</v>
      </c>
      <c r="D314" s="86" t="s">
        <v>27</v>
      </c>
      <c r="E314" s="86" t="s">
        <v>572</v>
      </c>
      <c r="F314" s="73"/>
      <c r="G314" s="86" t="s">
        <v>590</v>
      </c>
      <c r="H314" s="73" t="s">
        <v>584</v>
      </c>
      <c r="I314" s="73" t="s">
        <v>291</v>
      </c>
      <c r="J314" s="73"/>
      <c r="K314" s="83">
        <v>7.0400000000152838</v>
      </c>
      <c r="L314" s="86" t="s">
        <v>120</v>
      </c>
      <c r="M314" s="87">
        <v>0.04</v>
      </c>
      <c r="N314" s="87">
        <v>6.0300000000074822E-2</v>
      </c>
      <c r="O314" s="83">
        <v>19242.780000000002</v>
      </c>
      <c r="P314" s="85">
        <v>88.22533</v>
      </c>
      <c r="Q314" s="73"/>
      <c r="R314" s="83">
        <v>62.814925151000011</v>
      </c>
      <c r="S314" s="84">
        <v>1.9242780000000003E-5</v>
      </c>
      <c r="T314" s="84">
        <f t="shared" si="4"/>
        <v>8.5381004064454468E-4</v>
      </c>
      <c r="U314" s="84">
        <f>R314/'סכום נכסי הקרן'!$C$42</f>
        <v>2.4131311176826109E-4</v>
      </c>
    </row>
    <row r="315" spans="2:21">
      <c r="B315" s="76" t="s">
        <v>702</v>
      </c>
      <c r="C315" s="73" t="s">
        <v>703</v>
      </c>
      <c r="D315" s="86" t="s">
        <v>27</v>
      </c>
      <c r="E315" s="86" t="s">
        <v>572</v>
      </c>
      <c r="F315" s="73"/>
      <c r="G315" s="86" t="s">
        <v>590</v>
      </c>
      <c r="H315" s="73" t="s">
        <v>584</v>
      </c>
      <c r="I315" s="73" t="s">
        <v>291</v>
      </c>
      <c r="J315" s="73"/>
      <c r="K315" s="83">
        <v>3.0999999999927712</v>
      </c>
      <c r="L315" s="86" t="s">
        <v>120</v>
      </c>
      <c r="M315" s="87">
        <v>6.8750000000000006E-2</v>
      </c>
      <c r="N315" s="87">
        <v>6.2399999999938977E-2</v>
      </c>
      <c r="O315" s="83">
        <v>32071.300000000003</v>
      </c>
      <c r="P315" s="85">
        <v>104.92904</v>
      </c>
      <c r="Q315" s="73"/>
      <c r="R315" s="83">
        <v>124.51279864900002</v>
      </c>
      <c r="S315" s="84">
        <v>4.7209914416178202E-5</v>
      </c>
      <c r="T315" s="84">
        <f t="shared" si="4"/>
        <v>1.6924365892295623E-3</v>
      </c>
      <c r="U315" s="84">
        <f>R315/'סכום נכסי הקרן'!$C$42</f>
        <v>4.78334899305166E-4</v>
      </c>
    </row>
    <row r="316" spans="2:21">
      <c r="B316" s="76" t="s">
        <v>704</v>
      </c>
      <c r="C316" s="73" t="s">
        <v>705</v>
      </c>
      <c r="D316" s="86" t="s">
        <v>27</v>
      </c>
      <c r="E316" s="86" t="s">
        <v>572</v>
      </c>
      <c r="F316" s="73"/>
      <c r="G316" s="86" t="s">
        <v>613</v>
      </c>
      <c r="H316" s="73" t="s">
        <v>584</v>
      </c>
      <c r="I316" s="73" t="s">
        <v>574</v>
      </c>
      <c r="J316" s="73"/>
      <c r="K316" s="83">
        <v>4.0000000000100862</v>
      </c>
      <c r="L316" s="86" t="s">
        <v>123</v>
      </c>
      <c r="M316" s="87">
        <v>7.4160000000000004E-2</v>
      </c>
      <c r="N316" s="87">
        <v>8.2000000000141196E-2</v>
      </c>
      <c r="O316" s="83">
        <v>43616.968000000008</v>
      </c>
      <c r="P316" s="85">
        <v>97.320300000000003</v>
      </c>
      <c r="Q316" s="73"/>
      <c r="R316" s="83">
        <v>198.26263010600005</v>
      </c>
      <c r="S316" s="84">
        <v>6.71030276923077E-5</v>
      </c>
      <c r="T316" s="84">
        <f t="shared" si="4"/>
        <v>2.6948790253617503E-3</v>
      </c>
      <c r="U316" s="84">
        <f>R316/'סכום נכסי הקרן'!$C$42</f>
        <v>7.6165612079021842E-4</v>
      </c>
    </row>
    <row r="317" spans="2:21">
      <c r="B317" s="76" t="s">
        <v>706</v>
      </c>
      <c r="C317" s="73" t="s">
        <v>707</v>
      </c>
      <c r="D317" s="86" t="s">
        <v>27</v>
      </c>
      <c r="E317" s="86" t="s">
        <v>572</v>
      </c>
      <c r="F317" s="73"/>
      <c r="G317" s="86" t="s">
        <v>619</v>
      </c>
      <c r="H317" s="73" t="s">
        <v>708</v>
      </c>
      <c r="I317" s="73" t="s">
        <v>603</v>
      </c>
      <c r="J317" s="73"/>
      <c r="K317" s="83">
        <v>3.2599999999839078</v>
      </c>
      <c r="L317" s="86" t="s">
        <v>120</v>
      </c>
      <c r="M317" s="87">
        <v>4.7E-2</v>
      </c>
      <c r="N317" s="87">
        <v>7.7399999999680558E-2</v>
      </c>
      <c r="O317" s="83">
        <v>24374.188000000002</v>
      </c>
      <c r="P317" s="85">
        <v>92.334890000000001</v>
      </c>
      <c r="Q317" s="73"/>
      <c r="R317" s="83">
        <v>83.271753809000018</v>
      </c>
      <c r="S317" s="84">
        <v>4.9151417624521076E-5</v>
      </c>
      <c r="T317" s="84">
        <f t="shared" si="4"/>
        <v>1.1318688883779229E-3</v>
      </c>
      <c r="U317" s="84">
        <f>R317/'סכום נכסי הקרן'!$C$42</f>
        <v>3.1990113791818212E-4</v>
      </c>
    </row>
    <row r="318" spans="2:21">
      <c r="B318" s="76" t="s">
        <v>709</v>
      </c>
      <c r="C318" s="73" t="s">
        <v>710</v>
      </c>
      <c r="D318" s="86" t="s">
        <v>27</v>
      </c>
      <c r="E318" s="86" t="s">
        <v>572</v>
      </c>
      <c r="F318" s="73"/>
      <c r="G318" s="86" t="s">
        <v>651</v>
      </c>
      <c r="H318" s="73" t="s">
        <v>584</v>
      </c>
      <c r="I318" s="73" t="s">
        <v>291</v>
      </c>
      <c r="J318" s="73"/>
      <c r="K318" s="83">
        <v>1.9500000000298376</v>
      </c>
      <c r="L318" s="86" t="s">
        <v>120</v>
      </c>
      <c r="M318" s="87">
        <v>3.7499999999999999E-2</v>
      </c>
      <c r="N318" s="87">
        <v>7.6600000001059237E-2</v>
      </c>
      <c r="O318" s="83">
        <v>7697.112000000001</v>
      </c>
      <c r="P318" s="85">
        <v>94.144829999999999</v>
      </c>
      <c r="Q318" s="73"/>
      <c r="R318" s="83">
        <v>26.811803076000004</v>
      </c>
      <c r="S318" s="84">
        <v>1.5394224000000001E-5</v>
      </c>
      <c r="T318" s="84">
        <f t="shared" si="4"/>
        <v>3.644386524228573E-4</v>
      </c>
      <c r="U318" s="84">
        <f>R318/'סכום נכסי הקרן'!$C$42</f>
        <v>1.0300162925983193E-4</v>
      </c>
    </row>
    <row r="319" spans="2:21">
      <c r="B319" s="76" t="s">
        <v>711</v>
      </c>
      <c r="C319" s="73" t="s">
        <v>712</v>
      </c>
      <c r="D319" s="86" t="s">
        <v>27</v>
      </c>
      <c r="E319" s="86" t="s">
        <v>572</v>
      </c>
      <c r="F319" s="73"/>
      <c r="G319" s="86" t="s">
        <v>651</v>
      </c>
      <c r="H319" s="73" t="s">
        <v>584</v>
      </c>
      <c r="I319" s="73" t="s">
        <v>574</v>
      </c>
      <c r="J319" s="73"/>
      <c r="K319" s="83">
        <v>4.1600000000317507</v>
      </c>
      <c r="L319" s="86" t="s">
        <v>120</v>
      </c>
      <c r="M319" s="87">
        <v>7.9500000000000001E-2</v>
      </c>
      <c r="N319" s="87">
        <v>7.9000000000677029E-2</v>
      </c>
      <c r="O319" s="83">
        <v>11545.668</v>
      </c>
      <c r="P319" s="85">
        <v>100.26942</v>
      </c>
      <c r="Q319" s="73"/>
      <c r="R319" s="83">
        <v>42.834063629000006</v>
      </c>
      <c r="S319" s="84">
        <v>2.3091335999999999E-5</v>
      </c>
      <c r="T319" s="84">
        <f t="shared" si="4"/>
        <v>5.8222076234481156E-4</v>
      </c>
      <c r="U319" s="84">
        <f>R319/'סכום נכסי הקרן'!$C$42</f>
        <v>1.6455358593751553E-4</v>
      </c>
    </row>
    <row r="320" spans="2:21">
      <c r="B320" s="76" t="s">
        <v>713</v>
      </c>
      <c r="C320" s="73" t="s">
        <v>714</v>
      </c>
      <c r="D320" s="86" t="s">
        <v>27</v>
      </c>
      <c r="E320" s="86" t="s">
        <v>572</v>
      </c>
      <c r="F320" s="73"/>
      <c r="G320" s="86" t="s">
        <v>613</v>
      </c>
      <c r="H320" s="73" t="s">
        <v>708</v>
      </c>
      <c r="I320" s="73" t="s">
        <v>603</v>
      </c>
      <c r="J320" s="73"/>
      <c r="K320" s="83">
        <v>3.5400000000010792</v>
      </c>
      <c r="L320" s="86" t="s">
        <v>120</v>
      </c>
      <c r="M320" s="87">
        <v>6.8750000000000006E-2</v>
      </c>
      <c r="N320" s="87">
        <v>8.5600000000043155E-2</v>
      </c>
      <c r="O320" s="83">
        <v>26683.321600000003</v>
      </c>
      <c r="P320" s="85">
        <v>93.938000000000002</v>
      </c>
      <c r="Q320" s="73"/>
      <c r="R320" s="83">
        <v>92.743380985000002</v>
      </c>
      <c r="S320" s="84">
        <v>5.3366643200000006E-5</v>
      </c>
      <c r="T320" s="84">
        <f t="shared" si="4"/>
        <v>1.2606117049087132E-3</v>
      </c>
      <c r="U320" s="84">
        <f>R320/'סכום נכסי הקרן'!$C$42</f>
        <v>3.562878377646755E-4</v>
      </c>
    </row>
    <row r="321" spans="2:21">
      <c r="B321" s="76" t="s">
        <v>715</v>
      </c>
      <c r="C321" s="73" t="s">
        <v>716</v>
      </c>
      <c r="D321" s="86" t="s">
        <v>27</v>
      </c>
      <c r="E321" s="86" t="s">
        <v>572</v>
      </c>
      <c r="F321" s="73"/>
      <c r="G321" s="86" t="s">
        <v>601</v>
      </c>
      <c r="H321" s="73" t="s">
        <v>584</v>
      </c>
      <c r="I321" s="73" t="s">
        <v>291</v>
      </c>
      <c r="J321" s="73"/>
      <c r="K321" s="83">
        <v>1.9499999999889466</v>
      </c>
      <c r="L321" s="86" t="s">
        <v>120</v>
      </c>
      <c r="M321" s="87">
        <v>5.7500000000000002E-2</v>
      </c>
      <c r="N321" s="87">
        <v>7.5299999999206613E-2</v>
      </c>
      <c r="O321" s="83">
        <v>10872.170700000002</v>
      </c>
      <c r="P321" s="85">
        <v>101.20522</v>
      </c>
      <c r="Q321" s="73"/>
      <c r="R321" s="83">
        <v>40.711856691000008</v>
      </c>
      <c r="S321" s="84">
        <v>1.5531672428571433E-5</v>
      </c>
      <c r="T321" s="84">
        <f t="shared" si="4"/>
        <v>5.5337472634884156E-4</v>
      </c>
      <c r="U321" s="84">
        <f>R321/'סכום נכסי הקרן'!$C$42</f>
        <v>1.5640080443226175E-4</v>
      </c>
    </row>
    <row r="322" spans="2:21">
      <c r="B322" s="76" t="s">
        <v>717</v>
      </c>
      <c r="C322" s="73" t="s">
        <v>718</v>
      </c>
      <c r="D322" s="86" t="s">
        <v>27</v>
      </c>
      <c r="E322" s="86" t="s">
        <v>572</v>
      </c>
      <c r="F322" s="73"/>
      <c r="G322" s="86" t="s">
        <v>676</v>
      </c>
      <c r="H322" s="73" t="s">
        <v>584</v>
      </c>
      <c r="I322" s="73" t="s">
        <v>291</v>
      </c>
      <c r="J322" s="73"/>
      <c r="K322" s="83">
        <v>4.1999999999982531</v>
      </c>
      <c r="L322" s="86" t="s">
        <v>122</v>
      </c>
      <c r="M322" s="87">
        <v>0.04</v>
      </c>
      <c r="N322" s="87">
        <v>6.0099999999942366E-2</v>
      </c>
      <c r="O322" s="83">
        <v>30788.448000000004</v>
      </c>
      <c r="P322" s="85">
        <v>92.560670000000002</v>
      </c>
      <c r="Q322" s="73"/>
      <c r="R322" s="83">
        <v>114.51918376600001</v>
      </c>
      <c r="S322" s="84">
        <v>3.0788448000000003E-5</v>
      </c>
      <c r="T322" s="84">
        <f t="shared" si="4"/>
        <v>1.5565986699941476E-3</v>
      </c>
      <c r="U322" s="84">
        <f>R322/'סכום נכסי הקרן'!$C$42</f>
        <v>4.3994290409967709E-4</v>
      </c>
    </row>
    <row r="323" spans="2:21">
      <c r="B323" s="76" t="s">
        <v>719</v>
      </c>
      <c r="C323" s="73" t="s">
        <v>720</v>
      </c>
      <c r="D323" s="86" t="s">
        <v>27</v>
      </c>
      <c r="E323" s="86" t="s">
        <v>572</v>
      </c>
      <c r="F323" s="73"/>
      <c r="G323" s="86" t="s">
        <v>721</v>
      </c>
      <c r="H323" s="73" t="s">
        <v>584</v>
      </c>
      <c r="I323" s="73" t="s">
        <v>574</v>
      </c>
      <c r="J323" s="73"/>
      <c r="K323" s="83">
        <v>4</v>
      </c>
      <c r="L323" s="86" t="s">
        <v>122</v>
      </c>
      <c r="M323" s="87">
        <v>4.6249999999999999E-2</v>
      </c>
      <c r="N323" s="87">
        <v>5.3800000000030233E-2</v>
      </c>
      <c r="O323" s="83">
        <v>26298.466000000004</v>
      </c>
      <c r="P323" s="85">
        <v>100.16128999999999</v>
      </c>
      <c r="Q323" s="73"/>
      <c r="R323" s="83">
        <v>105.85083503600002</v>
      </c>
      <c r="S323" s="84">
        <v>4.3830776666666675E-5</v>
      </c>
      <c r="T323" s="84">
        <f t="shared" si="4"/>
        <v>1.43877439234531E-3</v>
      </c>
      <c r="U323" s="84">
        <f>R323/'סכום נכסי הקרן'!$C$42</f>
        <v>4.0664212087180039E-4</v>
      </c>
    </row>
    <row r="324" spans="2:21">
      <c r="B324" s="76" t="s">
        <v>722</v>
      </c>
      <c r="C324" s="73" t="s">
        <v>723</v>
      </c>
      <c r="D324" s="86" t="s">
        <v>27</v>
      </c>
      <c r="E324" s="86" t="s">
        <v>572</v>
      </c>
      <c r="F324" s="73"/>
      <c r="G324" s="86" t="s">
        <v>590</v>
      </c>
      <c r="H324" s="73" t="s">
        <v>584</v>
      </c>
      <c r="I324" s="73" t="s">
        <v>291</v>
      </c>
      <c r="J324" s="73"/>
      <c r="K324" s="83">
        <v>3.3200000000071412</v>
      </c>
      <c r="L324" s="86" t="s">
        <v>120</v>
      </c>
      <c r="M324" s="87">
        <v>5.2999999999999999E-2</v>
      </c>
      <c r="N324" s="87">
        <v>8.930000000027348E-2</v>
      </c>
      <c r="O324" s="83">
        <v>37138.565400000007</v>
      </c>
      <c r="P324" s="85">
        <v>89.673829999999995</v>
      </c>
      <c r="Q324" s="73"/>
      <c r="R324" s="83">
        <v>123.22322839100001</v>
      </c>
      <c r="S324" s="84">
        <v>2.4759043600000005E-5</v>
      </c>
      <c r="T324" s="84">
        <f t="shared" si="4"/>
        <v>1.6749081430561378E-3</v>
      </c>
      <c r="U324" s="84">
        <f>R324/'סכום נכסי הקרן'!$C$42</f>
        <v>4.7338081855041356E-4</v>
      </c>
    </row>
    <row r="325" spans="2:21">
      <c r="B325" s="76" t="s">
        <v>724</v>
      </c>
      <c r="C325" s="73" t="s">
        <v>725</v>
      </c>
      <c r="D325" s="86" t="s">
        <v>27</v>
      </c>
      <c r="E325" s="86" t="s">
        <v>572</v>
      </c>
      <c r="F325" s="73"/>
      <c r="G325" s="86" t="s">
        <v>656</v>
      </c>
      <c r="H325" s="73" t="s">
        <v>584</v>
      </c>
      <c r="I325" s="73" t="s">
        <v>574</v>
      </c>
      <c r="J325" s="73"/>
      <c r="K325" s="83">
        <v>4.529999999994585</v>
      </c>
      <c r="L325" s="86" t="s">
        <v>122</v>
      </c>
      <c r="M325" s="87">
        <v>4.6249999999999999E-2</v>
      </c>
      <c r="N325" s="87">
        <v>6.9699999999828524E-2</v>
      </c>
      <c r="O325" s="83">
        <v>24502.473200000004</v>
      </c>
      <c r="P325" s="85">
        <v>90.030910000000006</v>
      </c>
      <c r="Q325" s="73"/>
      <c r="R325" s="83">
        <v>88.64730451600002</v>
      </c>
      <c r="S325" s="84">
        <v>1.6334982133333336E-5</v>
      </c>
      <c r="T325" s="84">
        <f t="shared" si="4"/>
        <v>1.2049359048011275E-3</v>
      </c>
      <c r="U325" s="84">
        <f>R325/'סכום נכסי הקרן'!$C$42</f>
        <v>3.4055213551876742E-4</v>
      </c>
    </row>
    <row r="326" spans="2:21">
      <c r="B326" s="76" t="s">
        <v>726</v>
      </c>
      <c r="C326" s="73" t="s">
        <v>727</v>
      </c>
      <c r="D326" s="86" t="s">
        <v>27</v>
      </c>
      <c r="E326" s="86" t="s">
        <v>572</v>
      </c>
      <c r="F326" s="73"/>
      <c r="G326" s="86" t="s">
        <v>728</v>
      </c>
      <c r="H326" s="73" t="s">
        <v>584</v>
      </c>
      <c r="I326" s="73" t="s">
        <v>291</v>
      </c>
      <c r="J326" s="73"/>
      <c r="K326" s="83">
        <v>7.1400000000111756</v>
      </c>
      <c r="L326" s="86" t="s">
        <v>120</v>
      </c>
      <c r="M326" s="87">
        <v>4.2790000000000002E-2</v>
      </c>
      <c r="N326" s="87">
        <v>5.9900000000067628E-2</v>
      </c>
      <c r="O326" s="83">
        <v>51314.080000000009</v>
      </c>
      <c r="P326" s="85">
        <v>89.55104</v>
      </c>
      <c r="Q326" s="73"/>
      <c r="R326" s="83">
        <v>170.02348471500002</v>
      </c>
      <c r="S326" s="84">
        <v>1.0286813077547305E-5</v>
      </c>
      <c r="T326" s="84">
        <f t="shared" si="4"/>
        <v>2.3110392640932759E-3</v>
      </c>
      <c r="U326" s="84">
        <f>R326/'סכום נכסי הקרן'!$C$42</f>
        <v>6.5317113841385918E-4</v>
      </c>
    </row>
    <row r="327" spans="2:21">
      <c r="B327" s="76" t="s">
        <v>729</v>
      </c>
      <c r="C327" s="73" t="s">
        <v>730</v>
      </c>
      <c r="D327" s="86" t="s">
        <v>27</v>
      </c>
      <c r="E327" s="86" t="s">
        <v>572</v>
      </c>
      <c r="F327" s="73"/>
      <c r="G327" s="86" t="s">
        <v>639</v>
      </c>
      <c r="H327" s="73" t="s">
        <v>731</v>
      </c>
      <c r="I327" s="73" t="s">
        <v>291</v>
      </c>
      <c r="J327" s="73"/>
      <c r="K327" s="83">
        <v>1.8500000000174217</v>
      </c>
      <c r="L327" s="86" t="s">
        <v>120</v>
      </c>
      <c r="M327" s="87">
        <v>6.5000000000000002E-2</v>
      </c>
      <c r="N327" s="87">
        <v>8.2500000000435544E-2</v>
      </c>
      <c r="O327" s="83">
        <v>12828.520000000002</v>
      </c>
      <c r="P327" s="85">
        <v>96.743830000000003</v>
      </c>
      <c r="Q327" s="73"/>
      <c r="R327" s="83">
        <v>45.919967411999998</v>
      </c>
      <c r="S327" s="84">
        <v>2.5657040000000005E-5</v>
      </c>
      <c r="T327" s="84">
        <f t="shared" si="4"/>
        <v>6.241658196389924E-4</v>
      </c>
      <c r="U327" s="84">
        <f>R327/'סכום נכסי הקרן'!$C$42</f>
        <v>1.7640855579862858E-4</v>
      </c>
    </row>
    <row r="328" spans="2:21">
      <c r="B328" s="76" t="s">
        <v>732</v>
      </c>
      <c r="C328" s="73" t="s">
        <v>733</v>
      </c>
      <c r="D328" s="86" t="s">
        <v>27</v>
      </c>
      <c r="E328" s="86" t="s">
        <v>572</v>
      </c>
      <c r="F328" s="73"/>
      <c r="G328" s="86" t="s">
        <v>676</v>
      </c>
      <c r="H328" s="73" t="s">
        <v>731</v>
      </c>
      <c r="I328" s="73" t="s">
        <v>291</v>
      </c>
      <c r="J328" s="73"/>
      <c r="K328" s="83">
        <v>4.4799999999952504</v>
      </c>
      <c r="L328" s="86" t="s">
        <v>120</v>
      </c>
      <c r="M328" s="87">
        <v>4.1250000000000002E-2</v>
      </c>
      <c r="N328" s="87">
        <v>6.6499999999943937E-2</v>
      </c>
      <c r="O328" s="83">
        <v>45926.101600000009</v>
      </c>
      <c r="P328" s="85">
        <v>89.232879999999994</v>
      </c>
      <c r="Q328" s="73"/>
      <c r="R328" s="83">
        <v>151.63036908900006</v>
      </c>
      <c r="S328" s="84">
        <v>1.1481525400000002E-4</v>
      </c>
      <c r="T328" s="84">
        <f t="shared" si="4"/>
        <v>2.061031375642185E-3</v>
      </c>
      <c r="U328" s="84">
        <f>R328/'סכום נכסי הקרן'!$C$42</f>
        <v>5.8251118051127744E-4</v>
      </c>
    </row>
    <row r="329" spans="2:21">
      <c r="B329" s="76" t="s">
        <v>734</v>
      </c>
      <c r="C329" s="73" t="s">
        <v>735</v>
      </c>
      <c r="D329" s="86" t="s">
        <v>27</v>
      </c>
      <c r="E329" s="86" t="s">
        <v>572</v>
      </c>
      <c r="F329" s="73"/>
      <c r="G329" s="86" t="s">
        <v>736</v>
      </c>
      <c r="H329" s="73" t="s">
        <v>731</v>
      </c>
      <c r="I329" s="73" t="s">
        <v>574</v>
      </c>
      <c r="J329" s="73"/>
      <c r="K329" s="83">
        <v>4.0400000000105303</v>
      </c>
      <c r="L329" s="86" t="s">
        <v>122</v>
      </c>
      <c r="M329" s="87">
        <v>3.125E-2</v>
      </c>
      <c r="N329" s="87">
        <v>6.6600000000165263E-2</v>
      </c>
      <c r="O329" s="83">
        <v>38485.560000000005</v>
      </c>
      <c r="P329" s="85">
        <v>88.414180000000002</v>
      </c>
      <c r="Q329" s="73"/>
      <c r="R329" s="83">
        <v>136.73625998900005</v>
      </c>
      <c r="S329" s="84">
        <v>5.1314080000000009E-5</v>
      </c>
      <c r="T329" s="84">
        <f t="shared" si="4"/>
        <v>1.8585836314879785E-3</v>
      </c>
      <c r="U329" s="84">
        <f>R329/'סכום נכסי הקרן'!$C$42</f>
        <v>5.2529318963893208E-4</v>
      </c>
    </row>
    <row r="330" spans="2:21">
      <c r="B330" s="76" t="s">
        <v>737</v>
      </c>
      <c r="C330" s="73" t="s">
        <v>738</v>
      </c>
      <c r="D330" s="86" t="s">
        <v>27</v>
      </c>
      <c r="E330" s="86" t="s">
        <v>572</v>
      </c>
      <c r="F330" s="73"/>
      <c r="G330" s="86" t="s">
        <v>613</v>
      </c>
      <c r="H330" s="73" t="s">
        <v>739</v>
      </c>
      <c r="I330" s="73" t="s">
        <v>603</v>
      </c>
      <c r="J330" s="73"/>
      <c r="K330" s="83">
        <v>5.2499999999942686</v>
      </c>
      <c r="L330" s="86" t="s">
        <v>122</v>
      </c>
      <c r="M330" s="87">
        <v>6.8750000000000006E-2</v>
      </c>
      <c r="N330" s="87">
        <v>7.6399999999871626E-2</v>
      </c>
      <c r="O330" s="83">
        <v>22578.195200000002</v>
      </c>
      <c r="P330" s="85">
        <v>96.161820000000006</v>
      </c>
      <c r="Q330" s="73"/>
      <c r="R330" s="83">
        <v>87.248078058000019</v>
      </c>
      <c r="S330" s="84">
        <v>2.2578195200000003E-5</v>
      </c>
      <c r="T330" s="84">
        <f t="shared" si="4"/>
        <v>1.1859169599229152E-3</v>
      </c>
      <c r="U330" s="84">
        <f>R330/'סכום נכסי הקרן'!$C$42</f>
        <v>3.3517679375346586E-4</v>
      </c>
    </row>
    <row r="331" spans="2:21">
      <c r="B331" s="76" t="s">
        <v>740</v>
      </c>
      <c r="C331" s="73" t="s">
        <v>741</v>
      </c>
      <c r="D331" s="86" t="s">
        <v>27</v>
      </c>
      <c r="E331" s="86" t="s">
        <v>572</v>
      </c>
      <c r="F331" s="73"/>
      <c r="G331" s="86" t="s">
        <v>613</v>
      </c>
      <c r="H331" s="73" t="s">
        <v>739</v>
      </c>
      <c r="I331" s="73" t="s">
        <v>603</v>
      </c>
      <c r="J331" s="73"/>
      <c r="K331" s="83">
        <v>4.8100000000024776</v>
      </c>
      <c r="L331" s="86" t="s">
        <v>120</v>
      </c>
      <c r="M331" s="87">
        <v>7.7499999999999999E-2</v>
      </c>
      <c r="N331" s="87">
        <v>8.4899999999995868E-2</v>
      </c>
      <c r="O331" s="83">
        <v>26487.045244000004</v>
      </c>
      <c r="P331" s="85">
        <v>98.824719999999999</v>
      </c>
      <c r="Q331" s="73"/>
      <c r="R331" s="83">
        <v>96.850270896000026</v>
      </c>
      <c r="S331" s="84">
        <v>1.3243522622000003E-5</v>
      </c>
      <c r="T331" s="84">
        <f t="shared" ref="T331:T372" si="5">IFERROR(R331/$R$11,0)</f>
        <v>1.3164344864117455E-3</v>
      </c>
      <c r="U331" s="84">
        <f>R331/'סכום נכסי הקרן'!$C$42</f>
        <v>3.7206508149665045E-4</v>
      </c>
    </row>
    <row r="332" spans="2:21">
      <c r="B332" s="76" t="s">
        <v>742</v>
      </c>
      <c r="C332" s="73" t="s">
        <v>743</v>
      </c>
      <c r="D332" s="86" t="s">
        <v>27</v>
      </c>
      <c r="E332" s="86" t="s">
        <v>572</v>
      </c>
      <c r="F332" s="73"/>
      <c r="G332" s="86" t="s">
        <v>619</v>
      </c>
      <c r="H332" s="73" t="s">
        <v>731</v>
      </c>
      <c r="I332" s="73" t="s">
        <v>291</v>
      </c>
      <c r="J332" s="73"/>
      <c r="K332" s="83">
        <v>4.5700000000043541</v>
      </c>
      <c r="L332" s="86" t="s">
        <v>123</v>
      </c>
      <c r="M332" s="87">
        <v>8.3750000000000005E-2</v>
      </c>
      <c r="N332" s="87">
        <v>8.7500000000042419E-2</v>
      </c>
      <c r="O332" s="83">
        <v>38485.560000000005</v>
      </c>
      <c r="P332" s="85">
        <v>98.376450000000006</v>
      </c>
      <c r="Q332" s="73"/>
      <c r="R332" s="83">
        <v>176.83610453900002</v>
      </c>
      <c r="S332" s="84">
        <v>5.4979371428571436E-5</v>
      </c>
      <c r="T332" s="84">
        <f t="shared" si="5"/>
        <v>2.4036396006349913E-3</v>
      </c>
      <c r="U332" s="84">
        <f>R332/'סכום נכסי הקרן'!$C$42</f>
        <v>6.7934285612380866E-4</v>
      </c>
    </row>
    <row r="333" spans="2:21">
      <c r="B333" s="76" t="s">
        <v>744</v>
      </c>
      <c r="C333" s="73" t="s">
        <v>745</v>
      </c>
      <c r="D333" s="86" t="s">
        <v>27</v>
      </c>
      <c r="E333" s="86" t="s">
        <v>572</v>
      </c>
      <c r="F333" s="73"/>
      <c r="G333" s="86" t="s">
        <v>646</v>
      </c>
      <c r="H333" s="73" t="s">
        <v>739</v>
      </c>
      <c r="I333" s="73" t="s">
        <v>603</v>
      </c>
      <c r="J333" s="73"/>
      <c r="K333" s="83">
        <v>5.0600000000193956</v>
      </c>
      <c r="L333" s="86" t="s">
        <v>120</v>
      </c>
      <c r="M333" s="87">
        <v>3.2500000000000001E-2</v>
      </c>
      <c r="N333" s="87">
        <v>6.1200000000223541E-2</v>
      </c>
      <c r="O333" s="83">
        <v>18855.358695999999</v>
      </c>
      <c r="P333" s="85">
        <v>87.204750000000004</v>
      </c>
      <c r="Q333" s="73"/>
      <c r="R333" s="83">
        <v>60.838243147000007</v>
      </c>
      <c r="S333" s="84">
        <v>2.6936226708571428E-5</v>
      </c>
      <c r="T333" s="84">
        <f t="shared" si="5"/>
        <v>8.2694204807558886E-4</v>
      </c>
      <c r="U333" s="84">
        <f>R333/'סכום נכסי הקרן'!$C$42</f>
        <v>2.3371938648378594E-4</v>
      </c>
    </row>
    <row r="334" spans="2:21">
      <c r="B334" s="76" t="s">
        <v>746</v>
      </c>
      <c r="C334" s="73" t="s">
        <v>747</v>
      </c>
      <c r="D334" s="86" t="s">
        <v>27</v>
      </c>
      <c r="E334" s="86" t="s">
        <v>572</v>
      </c>
      <c r="F334" s="73"/>
      <c r="G334" s="86" t="s">
        <v>590</v>
      </c>
      <c r="H334" s="73" t="s">
        <v>739</v>
      </c>
      <c r="I334" s="73" t="s">
        <v>603</v>
      </c>
      <c r="J334" s="73"/>
      <c r="K334" s="83">
        <v>7.2999999998285601</v>
      </c>
      <c r="L334" s="86" t="s">
        <v>120</v>
      </c>
      <c r="M334" s="87">
        <v>3.2500000000000001E-2</v>
      </c>
      <c r="N334" s="87">
        <v>5.8799999998870513E-2</v>
      </c>
      <c r="O334" s="83">
        <v>6414.2600000000011</v>
      </c>
      <c r="P334" s="85">
        <v>83.56317</v>
      </c>
      <c r="Q334" s="73"/>
      <c r="R334" s="83">
        <v>19.831847448000001</v>
      </c>
      <c r="S334" s="84">
        <v>5.3670920393035286E-6</v>
      </c>
      <c r="T334" s="84">
        <f t="shared" si="5"/>
        <v>2.6956380883888905E-4</v>
      </c>
      <c r="U334" s="84">
        <f>R334/'סכום נכסי הקרן'!$C$42</f>
        <v>7.6187065546700562E-5</v>
      </c>
    </row>
    <row r="335" spans="2:21">
      <c r="B335" s="76" t="s">
        <v>748</v>
      </c>
      <c r="C335" s="73" t="s">
        <v>749</v>
      </c>
      <c r="D335" s="86" t="s">
        <v>27</v>
      </c>
      <c r="E335" s="86" t="s">
        <v>572</v>
      </c>
      <c r="F335" s="73"/>
      <c r="G335" s="86" t="s">
        <v>590</v>
      </c>
      <c r="H335" s="73" t="s">
        <v>739</v>
      </c>
      <c r="I335" s="73" t="s">
        <v>603</v>
      </c>
      <c r="J335" s="73"/>
      <c r="K335" s="83">
        <v>5.4000000000016826</v>
      </c>
      <c r="L335" s="86" t="s">
        <v>120</v>
      </c>
      <c r="M335" s="87">
        <v>4.4999999999999998E-2</v>
      </c>
      <c r="N335" s="87">
        <v>6.140000000006058E-2</v>
      </c>
      <c r="O335" s="83">
        <v>34765.289200000007</v>
      </c>
      <c r="P335" s="85">
        <v>92.389499999999998</v>
      </c>
      <c r="Q335" s="73"/>
      <c r="R335" s="83">
        <v>118.84206440200003</v>
      </c>
      <c r="S335" s="84">
        <v>2.3178404693646247E-5</v>
      </c>
      <c r="T335" s="84">
        <f t="shared" si="5"/>
        <v>1.6153572991360616E-3</v>
      </c>
      <c r="U335" s="84">
        <f>R335/'סכום נכסי הקרן'!$C$42</f>
        <v>4.5654990913181339E-4</v>
      </c>
    </row>
    <row r="336" spans="2:21">
      <c r="B336" s="76" t="s">
        <v>750</v>
      </c>
      <c r="C336" s="73" t="s">
        <v>751</v>
      </c>
      <c r="D336" s="86" t="s">
        <v>27</v>
      </c>
      <c r="E336" s="86" t="s">
        <v>572</v>
      </c>
      <c r="F336" s="73"/>
      <c r="G336" s="86" t="s">
        <v>651</v>
      </c>
      <c r="H336" s="73" t="s">
        <v>731</v>
      </c>
      <c r="I336" s="73" t="s">
        <v>574</v>
      </c>
      <c r="J336" s="73"/>
      <c r="K336" s="83">
        <v>0.10000000088042255</v>
      </c>
      <c r="L336" s="86" t="s">
        <v>120</v>
      </c>
      <c r="M336" s="87">
        <v>6.5000000000000002E-2</v>
      </c>
      <c r="N336" s="87">
        <v>0.1036999998785017</v>
      </c>
      <c r="O336" s="83">
        <v>60.294044000000014</v>
      </c>
      <c r="P336" s="85">
        <v>101.82693999999999</v>
      </c>
      <c r="Q336" s="73"/>
      <c r="R336" s="83">
        <v>0.22716364800000002</v>
      </c>
      <c r="S336" s="84">
        <v>2.4117617600000005E-8</v>
      </c>
      <c r="T336" s="84">
        <f t="shared" si="5"/>
        <v>3.0877152693503653E-6</v>
      </c>
      <c r="U336" s="84">
        <f>R336/'סכום נכסי הקרן'!$C$42</f>
        <v>8.7268378729632588E-7</v>
      </c>
    </row>
    <row r="337" spans="2:21">
      <c r="B337" s="76" t="s">
        <v>752</v>
      </c>
      <c r="C337" s="73" t="s">
        <v>753</v>
      </c>
      <c r="D337" s="86" t="s">
        <v>27</v>
      </c>
      <c r="E337" s="86" t="s">
        <v>572</v>
      </c>
      <c r="F337" s="73"/>
      <c r="G337" s="86" t="s">
        <v>754</v>
      </c>
      <c r="H337" s="73" t="s">
        <v>731</v>
      </c>
      <c r="I337" s="73" t="s">
        <v>291</v>
      </c>
      <c r="J337" s="73"/>
      <c r="K337" s="83">
        <v>4.3299999999914478</v>
      </c>
      <c r="L337" s="86" t="s">
        <v>122</v>
      </c>
      <c r="M337" s="87">
        <v>6.1249999999999999E-2</v>
      </c>
      <c r="N337" s="87">
        <v>5.4599999999866554E-2</v>
      </c>
      <c r="O337" s="83">
        <v>25657.040000000005</v>
      </c>
      <c r="P337" s="85">
        <v>103.21163</v>
      </c>
      <c r="Q337" s="73"/>
      <c r="R337" s="83">
        <v>106.41409102700003</v>
      </c>
      <c r="S337" s="84">
        <v>4.2761733333333341E-5</v>
      </c>
      <c r="T337" s="84">
        <f t="shared" si="5"/>
        <v>1.4464304329982747E-3</v>
      </c>
      <c r="U337" s="84">
        <f>R337/'סכום נכסי הקרן'!$C$42</f>
        <v>4.0880595463556888E-4</v>
      </c>
    </row>
    <row r="338" spans="2:21">
      <c r="B338" s="76" t="s">
        <v>755</v>
      </c>
      <c r="C338" s="73" t="s">
        <v>756</v>
      </c>
      <c r="D338" s="86" t="s">
        <v>27</v>
      </c>
      <c r="E338" s="86" t="s">
        <v>572</v>
      </c>
      <c r="F338" s="73"/>
      <c r="G338" s="86" t="s">
        <v>613</v>
      </c>
      <c r="H338" s="73" t="s">
        <v>739</v>
      </c>
      <c r="I338" s="73" t="s">
        <v>603</v>
      </c>
      <c r="J338" s="73"/>
      <c r="K338" s="83">
        <v>4.4200000000064534</v>
      </c>
      <c r="L338" s="86" t="s">
        <v>120</v>
      </c>
      <c r="M338" s="87">
        <v>7.4999999999999997E-2</v>
      </c>
      <c r="N338" s="87">
        <v>9.410000000010818E-2</v>
      </c>
      <c r="O338" s="83">
        <v>30788.448000000004</v>
      </c>
      <c r="P338" s="85">
        <v>92.50367</v>
      </c>
      <c r="Q338" s="73"/>
      <c r="R338" s="83">
        <v>105.37764024600001</v>
      </c>
      <c r="S338" s="84">
        <v>3.0788448000000003E-5</v>
      </c>
      <c r="T338" s="84">
        <f t="shared" si="5"/>
        <v>1.4323425059439255E-3</v>
      </c>
      <c r="U338" s="84">
        <f>R338/'סכום נכסי הקרן'!$C$42</f>
        <v>4.0482427094245735E-4</v>
      </c>
    </row>
    <row r="339" spans="2:21">
      <c r="B339" s="76" t="s">
        <v>757</v>
      </c>
      <c r="C339" s="73" t="s">
        <v>758</v>
      </c>
      <c r="D339" s="86" t="s">
        <v>27</v>
      </c>
      <c r="E339" s="86" t="s">
        <v>572</v>
      </c>
      <c r="F339" s="73"/>
      <c r="G339" s="86" t="s">
        <v>695</v>
      </c>
      <c r="H339" s="73" t="s">
        <v>731</v>
      </c>
      <c r="I339" s="73" t="s">
        <v>291</v>
      </c>
      <c r="J339" s="73"/>
      <c r="K339" s="83">
        <v>5.1199999999911103</v>
      </c>
      <c r="L339" s="86" t="s">
        <v>120</v>
      </c>
      <c r="M339" s="87">
        <v>3.7499999999999999E-2</v>
      </c>
      <c r="N339" s="87">
        <v>6.2999999999896833E-2</v>
      </c>
      <c r="O339" s="83">
        <v>38485.560000000005</v>
      </c>
      <c r="P339" s="85">
        <v>88.482079999999996</v>
      </c>
      <c r="Q339" s="73"/>
      <c r="R339" s="83">
        <v>125.99545350100001</v>
      </c>
      <c r="S339" s="84">
        <v>6.4142600000000012E-5</v>
      </c>
      <c r="T339" s="84">
        <f t="shared" si="5"/>
        <v>1.7125895321233866E-3</v>
      </c>
      <c r="U339" s="84">
        <f>R339/'סכום נכסי הקרן'!$C$42</f>
        <v>4.8403074396556091E-4</v>
      </c>
    </row>
    <row r="340" spans="2:21">
      <c r="B340" s="76" t="s">
        <v>759</v>
      </c>
      <c r="C340" s="73" t="s">
        <v>760</v>
      </c>
      <c r="D340" s="86" t="s">
        <v>27</v>
      </c>
      <c r="E340" s="86" t="s">
        <v>572</v>
      </c>
      <c r="F340" s="73"/>
      <c r="G340" s="86" t="s">
        <v>651</v>
      </c>
      <c r="H340" s="73" t="s">
        <v>739</v>
      </c>
      <c r="I340" s="73" t="s">
        <v>603</v>
      </c>
      <c r="J340" s="73"/>
      <c r="K340" s="83">
        <v>6.2099999999989155</v>
      </c>
      <c r="L340" s="86" t="s">
        <v>120</v>
      </c>
      <c r="M340" s="87">
        <v>3.6249999999999998E-2</v>
      </c>
      <c r="N340" s="87">
        <v>5.9399999999968693E-2</v>
      </c>
      <c r="O340" s="83">
        <v>51314.080000000009</v>
      </c>
      <c r="P340" s="85">
        <v>87.515259999999998</v>
      </c>
      <c r="Q340" s="73"/>
      <c r="R340" s="83">
        <v>166.15831435800004</v>
      </c>
      <c r="S340" s="84">
        <v>5.7015644444444453E-5</v>
      </c>
      <c r="T340" s="84">
        <f t="shared" si="5"/>
        <v>2.2585020485879621E-3</v>
      </c>
      <c r="U340" s="84">
        <f>R340/'סכום נכסי הקרן'!$C$42</f>
        <v>6.3832249720128175E-4</v>
      </c>
    </row>
    <row r="341" spans="2:21">
      <c r="B341" s="76" t="s">
        <v>761</v>
      </c>
      <c r="C341" s="73" t="s">
        <v>762</v>
      </c>
      <c r="D341" s="86" t="s">
        <v>27</v>
      </c>
      <c r="E341" s="86" t="s">
        <v>572</v>
      </c>
      <c r="F341" s="73"/>
      <c r="G341" s="86" t="s">
        <v>728</v>
      </c>
      <c r="H341" s="73" t="s">
        <v>731</v>
      </c>
      <c r="I341" s="73" t="s">
        <v>574</v>
      </c>
      <c r="J341" s="73"/>
      <c r="K341" s="83">
        <v>6.8399999999853014</v>
      </c>
      <c r="L341" s="86" t="s">
        <v>120</v>
      </c>
      <c r="M341" s="87">
        <v>5.1249999999999997E-2</v>
      </c>
      <c r="N341" s="87">
        <v>6.349999999979003E-2</v>
      </c>
      <c r="O341" s="83">
        <v>27581.318000000003</v>
      </c>
      <c r="P341" s="85">
        <v>93.337879999999998</v>
      </c>
      <c r="Q341" s="73"/>
      <c r="R341" s="83">
        <v>95.25211966000002</v>
      </c>
      <c r="S341" s="84">
        <v>5.5162636000000005E-5</v>
      </c>
      <c r="T341" s="84">
        <f t="shared" si="5"/>
        <v>1.2947116622822072E-3</v>
      </c>
      <c r="U341" s="84">
        <f>R341/'סכום נכסי הקרן'!$C$42</f>
        <v>3.6592553986847237E-4</v>
      </c>
    </row>
    <row r="342" spans="2:21">
      <c r="B342" s="76" t="s">
        <v>763</v>
      </c>
      <c r="C342" s="73" t="s">
        <v>764</v>
      </c>
      <c r="D342" s="86" t="s">
        <v>27</v>
      </c>
      <c r="E342" s="86" t="s">
        <v>572</v>
      </c>
      <c r="F342" s="73"/>
      <c r="G342" s="86" t="s">
        <v>639</v>
      </c>
      <c r="H342" s="73" t="s">
        <v>731</v>
      </c>
      <c r="I342" s="73" t="s">
        <v>574</v>
      </c>
      <c r="J342" s="73"/>
      <c r="K342" s="83">
        <v>7.3100000000015912</v>
      </c>
      <c r="L342" s="86" t="s">
        <v>120</v>
      </c>
      <c r="M342" s="87">
        <v>6.4000000000000001E-2</v>
      </c>
      <c r="N342" s="87">
        <v>6.4400000000046892E-2</v>
      </c>
      <c r="O342" s="83">
        <v>32071.300000000003</v>
      </c>
      <c r="P342" s="85">
        <v>100.64133</v>
      </c>
      <c r="Q342" s="73"/>
      <c r="R342" s="83">
        <v>119.42484055100002</v>
      </c>
      <c r="S342" s="84">
        <v>2.5657040000000001E-5</v>
      </c>
      <c r="T342" s="84">
        <f t="shared" si="5"/>
        <v>1.6232786669681208E-3</v>
      </c>
      <c r="U342" s="84">
        <f>R342/'סכום נכסי הקרן'!$C$42</f>
        <v>4.5878873255859371E-4</v>
      </c>
    </row>
    <row r="343" spans="2:21">
      <c r="B343" s="76" t="s">
        <v>765</v>
      </c>
      <c r="C343" s="73" t="s">
        <v>766</v>
      </c>
      <c r="D343" s="86" t="s">
        <v>27</v>
      </c>
      <c r="E343" s="86" t="s">
        <v>572</v>
      </c>
      <c r="F343" s="73"/>
      <c r="G343" s="86" t="s">
        <v>613</v>
      </c>
      <c r="H343" s="73" t="s">
        <v>739</v>
      </c>
      <c r="I343" s="73" t="s">
        <v>603</v>
      </c>
      <c r="J343" s="73"/>
      <c r="K343" s="83">
        <v>4.2300000000088511</v>
      </c>
      <c r="L343" s="86" t="s">
        <v>120</v>
      </c>
      <c r="M343" s="87">
        <v>7.6249999999999998E-2</v>
      </c>
      <c r="N343" s="87">
        <v>9.5500000000159901E-2</v>
      </c>
      <c r="O343" s="83">
        <v>38485.560000000005</v>
      </c>
      <c r="P343" s="85">
        <v>94.418930000000003</v>
      </c>
      <c r="Q343" s="73"/>
      <c r="R343" s="83">
        <v>134.44932044700005</v>
      </c>
      <c r="S343" s="84">
        <v>7.6971120000000014E-5</v>
      </c>
      <c r="T343" s="84">
        <f t="shared" si="5"/>
        <v>1.827498472369938E-3</v>
      </c>
      <c r="U343" s="84">
        <f>R343/'סכום נכסי הקרן'!$C$42</f>
        <v>5.1650756272018201E-4</v>
      </c>
    </row>
    <row r="344" spans="2:21">
      <c r="B344" s="76" t="s">
        <v>767</v>
      </c>
      <c r="C344" s="73" t="s">
        <v>768</v>
      </c>
      <c r="D344" s="86" t="s">
        <v>27</v>
      </c>
      <c r="E344" s="86" t="s">
        <v>572</v>
      </c>
      <c r="F344" s="73"/>
      <c r="G344" s="86" t="s">
        <v>721</v>
      </c>
      <c r="H344" s="73" t="s">
        <v>731</v>
      </c>
      <c r="I344" s="73" t="s">
        <v>291</v>
      </c>
      <c r="J344" s="73"/>
      <c r="K344" s="83">
        <v>6.4599999999537268</v>
      </c>
      <c r="L344" s="86" t="s">
        <v>120</v>
      </c>
      <c r="M344" s="87">
        <v>4.1250000000000002E-2</v>
      </c>
      <c r="N344" s="87">
        <v>7.7499999999555078E-2</v>
      </c>
      <c r="O344" s="83">
        <v>13469.946000000002</v>
      </c>
      <c r="P344" s="85">
        <v>78.91892</v>
      </c>
      <c r="Q344" s="73"/>
      <c r="R344" s="83">
        <v>39.332241217000011</v>
      </c>
      <c r="S344" s="84">
        <v>1.3469946000000002E-5</v>
      </c>
      <c r="T344" s="84">
        <f t="shared" si="5"/>
        <v>5.3462234319948381E-4</v>
      </c>
      <c r="U344" s="84">
        <f>R344/'סכום נכסי הקרן'!$C$42</f>
        <v>1.5110080125189845E-4</v>
      </c>
    </row>
    <row r="345" spans="2:21">
      <c r="B345" s="76" t="s">
        <v>769</v>
      </c>
      <c r="C345" s="73" t="s">
        <v>770</v>
      </c>
      <c r="D345" s="86" t="s">
        <v>27</v>
      </c>
      <c r="E345" s="86" t="s">
        <v>572</v>
      </c>
      <c r="F345" s="73"/>
      <c r="G345" s="86" t="s">
        <v>721</v>
      </c>
      <c r="H345" s="73" t="s">
        <v>731</v>
      </c>
      <c r="I345" s="73" t="s">
        <v>291</v>
      </c>
      <c r="J345" s="73"/>
      <c r="K345" s="83">
        <v>0.95000000000038243</v>
      </c>
      <c r="L345" s="86" t="s">
        <v>120</v>
      </c>
      <c r="M345" s="87">
        <v>6.25E-2</v>
      </c>
      <c r="N345" s="87">
        <v>7.1699999999864636E-2</v>
      </c>
      <c r="O345" s="83">
        <v>34244.451288000004</v>
      </c>
      <c r="P345" s="85">
        <v>103.20442</v>
      </c>
      <c r="Q345" s="73"/>
      <c r="R345" s="83">
        <v>130.76460888100002</v>
      </c>
      <c r="S345" s="84">
        <v>3.5086815555865214E-5</v>
      </c>
      <c r="T345" s="84">
        <f t="shared" si="5"/>
        <v>1.7774141377254696E-3</v>
      </c>
      <c r="U345" s="84">
        <f>R345/'סכום נכסי הקרן'!$C$42</f>
        <v>5.0235218146608496E-4</v>
      </c>
    </row>
    <row r="346" spans="2:21">
      <c r="B346" s="76" t="s">
        <v>771</v>
      </c>
      <c r="C346" s="73" t="s">
        <v>772</v>
      </c>
      <c r="D346" s="86" t="s">
        <v>27</v>
      </c>
      <c r="E346" s="86" t="s">
        <v>572</v>
      </c>
      <c r="F346" s="73"/>
      <c r="G346" s="86" t="s">
        <v>721</v>
      </c>
      <c r="H346" s="73" t="s">
        <v>731</v>
      </c>
      <c r="I346" s="73" t="s">
        <v>291</v>
      </c>
      <c r="J346" s="73"/>
      <c r="K346" s="83">
        <v>5.0500000000280281</v>
      </c>
      <c r="L346" s="86" t="s">
        <v>122</v>
      </c>
      <c r="M346" s="87">
        <v>6.5000000000000002E-2</v>
      </c>
      <c r="N346" s="87">
        <v>6.3700000000504506E-2</v>
      </c>
      <c r="O346" s="83">
        <v>15394.224000000002</v>
      </c>
      <c r="P346" s="85">
        <v>100.93205</v>
      </c>
      <c r="Q346" s="73"/>
      <c r="R346" s="83">
        <v>62.438274005000004</v>
      </c>
      <c r="S346" s="84">
        <v>2.0525632000000003E-5</v>
      </c>
      <c r="T346" s="84">
        <f t="shared" si="5"/>
        <v>8.4869042091241856E-4</v>
      </c>
      <c r="U346" s="84">
        <f>R346/'סכום נכסי הקרן'!$C$42</f>
        <v>2.3986614896644526E-4</v>
      </c>
    </row>
    <row r="347" spans="2:21">
      <c r="B347" s="76" t="s">
        <v>773</v>
      </c>
      <c r="C347" s="73" t="s">
        <v>774</v>
      </c>
      <c r="D347" s="86" t="s">
        <v>27</v>
      </c>
      <c r="E347" s="86" t="s">
        <v>572</v>
      </c>
      <c r="F347" s="73"/>
      <c r="G347" s="86" t="s">
        <v>639</v>
      </c>
      <c r="H347" s="73" t="s">
        <v>731</v>
      </c>
      <c r="I347" s="73" t="s">
        <v>574</v>
      </c>
      <c r="J347" s="73"/>
      <c r="K347" s="83">
        <v>2.7700000000069167</v>
      </c>
      <c r="L347" s="86" t="s">
        <v>122</v>
      </c>
      <c r="M347" s="87">
        <v>5.7500000000000002E-2</v>
      </c>
      <c r="N347" s="87">
        <v>5.5700000000132047E-2</v>
      </c>
      <c r="O347" s="83">
        <v>38613.845200000011</v>
      </c>
      <c r="P347" s="85">
        <v>102.48775000000001</v>
      </c>
      <c r="Q347" s="73"/>
      <c r="R347" s="83">
        <v>159.02997737000004</v>
      </c>
      <c r="S347" s="84">
        <v>5.940591569230771E-5</v>
      </c>
      <c r="T347" s="84">
        <f t="shared" si="5"/>
        <v>2.1616103356897672E-3</v>
      </c>
      <c r="U347" s="84">
        <f>R347/'סכום נכסי הקרן'!$C$42</f>
        <v>6.1093790387140034E-4</v>
      </c>
    </row>
    <row r="348" spans="2:21">
      <c r="B348" s="76" t="s">
        <v>775</v>
      </c>
      <c r="C348" s="73" t="s">
        <v>776</v>
      </c>
      <c r="D348" s="86" t="s">
        <v>27</v>
      </c>
      <c r="E348" s="86" t="s">
        <v>572</v>
      </c>
      <c r="F348" s="73"/>
      <c r="G348" s="86" t="s">
        <v>639</v>
      </c>
      <c r="H348" s="73" t="s">
        <v>777</v>
      </c>
      <c r="I348" s="73" t="s">
        <v>603</v>
      </c>
      <c r="J348" s="73"/>
      <c r="K348" s="83">
        <v>6.4399999999776032</v>
      </c>
      <c r="L348" s="86" t="s">
        <v>120</v>
      </c>
      <c r="M348" s="87">
        <v>3.7499999999999999E-2</v>
      </c>
      <c r="N348" s="87">
        <v>6.3199999999788301E-2</v>
      </c>
      <c r="O348" s="83">
        <v>41051.26400000001</v>
      </c>
      <c r="P348" s="85">
        <v>85.831500000000005</v>
      </c>
      <c r="Q348" s="73"/>
      <c r="R348" s="83">
        <v>130.36918794300001</v>
      </c>
      <c r="S348" s="84">
        <v>4.1051264000000013E-5</v>
      </c>
      <c r="T348" s="84">
        <f t="shared" si="5"/>
        <v>1.7720393901422497E-3</v>
      </c>
      <c r="U348" s="84">
        <f>R348/'סכום נכסי הקרן'!$C$42</f>
        <v>5.0083311164664756E-4</v>
      </c>
    </row>
    <row r="349" spans="2:21">
      <c r="B349" s="76" t="s">
        <v>778</v>
      </c>
      <c r="C349" s="73" t="s">
        <v>779</v>
      </c>
      <c r="D349" s="86" t="s">
        <v>27</v>
      </c>
      <c r="E349" s="86" t="s">
        <v>572</v>
      </c>
      <c r="F349" s="73"/>
      <c r="G349" s="86" t="s">
        <v>639</v>
      </c>
      <c r="H349" s="73" t="s">
        <v>777</v>
      </c>
      <c r="I349" s="73" t="s">
        <v>603</v>
      </c>
      <c r="J349" s="73"/>
      <c r="K349" s="83">
        <v>5.0400000001182317</v>
      </c>
      <c r="L349" s="86" t="s">
        <v>120</v>
      </c>
      <c r="M349" s="87">
        <v>5.8749999999999997E-2</v>
      </c>
      <c r="N349" s="87">
        <v>6.3700000000843471E-2</v>
      </c>
      <c r="O349" s="83">
        <v>3848.5560000000005</v>
      </c>
      <c r="P349" s="85">
        <v>97.412260000000003</v>
      </c>
      <c r="Q349" s="73"/>
      <c r="R349" s="83">
        <v>13.871172459000002</v>
      </c>
      <c r="S349" s="84">
        <v>7.6971120000000007E-6</v>
      </c>
      <c r="T349" s="84">
        <f t="shared" si="5"/>
        <v>1.8854350765421128E-4</v>
      </c>
      <c r="U349" s="84">
        <f>R349/'סכום נכסי הקרן'!$C$42</f>
        <v>5.3288223808417669E-5</v>
      </c>
    </row>
    <row r="350" spans="2:21">
      <c r="B350" s="76" t="s">
        <v>780</v>
      </c>
      <c r="C350" s="73" t="s">
        <v>781</v>
      </c>
      <c r="D350" s="86" t="s">
        <v>27</v>
      </c>
      <c r="E350" s="86" t="s">
        <v>572</v>
      </c>
      <c r="F350" s="73"/>
      <c r="G350" s="86" t="s">
        <v>736</v>
      </c>
      <c r="H350" s="73" t="s">
        <v>782</v>
      </c>
      <c r="I350" s="73" t="s">
        <v>574</v>
      </c>
      <c r="J350" s="73"/>
      <c r="K350" s="83">
        <v>6.5199999999929794</v>
      </c>
      <c r="L350" s="86" t="s">
        <v>120</v>
      </c>
      <c r="M350" s="87">
        <v>0.04</v>
      </c>
      <c r="N350" s="87">
        <v>6.1099999999958632E-2</v>
      </c>
      <c r="O350" s="83">
        <v>49069.089000000007</v>
      </c>
      <c r="P350" s="85">
        <v>87.871669999999995</v>
      </c>
      <c r="Q350" s="73"/>
      <c r="R350" s="83">
        <v>159.53595740600002</v>
      </c>
      <c r="S350" s="84">
        <v>9.8138178000000008E-5</v>
      </c>
      <c r="T350" s="84">
        <f t="shared" si="5"/>
        <v>2.1684878545925436E-3</v>
      </c>
      <c r="U350" s="84">
        <f>R350/'סכום נכסי הקרן'!$C$42</f>
        <v>6.1288170332171024E-4</v>
      </c>
    </row>
    <row r="351" spans="2:21">
      <c r="B351" s="76" t="s">
        <v>783</v>
      </c>
      <c r="C351" s="73" t="s">
        <v>784</v>
      </c>
      <c r="D351" s="86" t="s">
        <v>27</v>
      </c>
      <c r="E351" s="86" t="s">
        <v>572</v>
      </c>
      <c r="F351" s="73"/>
      <c r="G351" s="86" t="s">
        <v>754</v>
      </c>
      <c r="H351" s="73" t="s">
        <v>777</v>
      </c>
      <c r="I351" s="73" t="s">
        <v>603</v>
      </c>
      <c r="J351" s="73"/>
      <c r="K351" s="83">
        <v>6.9299999999201871</v>
      </c>
      <c r="L351" s="86" t="s">
        <v>120</v>
      </c>
      <c r="M351" s="87">
        <v>6.0999999999999999E-2</v>
      </c>
      <c r="N351" s="87">
        <v>6.5599999999129327E-2</v>
      </c>
      <c r="O351" s="83">
        <v>6414.2600000000011</v>
      </c>
      <c r="P351" s="85">
        <v>98.724720000000005</v>
      </c>
      <c r="Q351" s="73"/>
      <c r="R351" s="83">
        <v>23.430103359000004</v>
      </c>
      <c r="S351" s="84">
        <v>3.6652914285714293E-6</v>
      </c>
      <c r="T351" s="84">
        <f t="shared" si="5"/>
        <v>3.1847299751077069E-4</v>
      </c>
      <c r="U351" s="84">
        <f>R351/'סכום נכסי הקרן'!$C$42</f>
        <v>9.0010314221034555E-5</v>
      </c>
    </row>
    <row r="352" spans="2:21">
      <c r="B352" s="76" t="s">
        <v>785</v>
      </c>
      <c r="C352" s="73" t="s">
        <v>786</v>
      </c>
      <c r="D352" s="86" t="s">
        <v>27</v>
      </c>
      <c r="E352" s="86" t="s">
        <v>572</v>
      </c>
      <c r="F352" s="73"/>
      <c r="G352" s="86" t="s">
        <v>754</v>
      </c>
      <c r="H352" s="73" t="s">
        <v>777</v>
      </c>
      <c r="I352" s="73" t="s">
        <v>603</v>
      </c>
      <c r="J352" s="73"/>
      <c r="K352" s="83">
        <v>3.6899999999767541</v>
      </c>
      <c r="L352" s="86" t="s">
        <v>120</v>
      </c>
      <c r="M352" s="87">
        <v>7.3499999999999996E-2</v>
      </c>
      <c r="N352" s="87">
        <v>6.7299999999624494E-2</v>
      </c>
      <c r="O352" s="83">
        <v>20525.632000000005</v>
      </c>
      <c r="P352" s="85">
        <v>103.09733</v>
      </c>
      <c r="Q352" s="73"/>
      <c r="R352" s="83">
        <v>78.297103178000015</v>
      </c>
      <c r="S352" s="84">
        <v>1.368375466666667E-5</v>
      </c>
      <c r="T352" s="84">
        <f t="shared" si="5"/>
        <v>1.0642510945616248E-3</v>
      </c>
      <c r="U352" s="84">
        <f>R352/'סכום נכסי הקרן'!$C$42</f>
        <v>3.0079025908101386E-4</v>
      </c>
    </row>
    <row r="353" spans="2:21">
      <c r="B353" s="76" t="s">
        <v>787</v>
      </c>
      <c r="C353" s="73" t="s">
        <v>788</v>
      </c>
      <c r="D353" s="86" t="s">
        <v>27</v>
      </c>
      <c r="E353" s="86" t="s">
        <v>572</v>
      </c>
      <c r="F353" s="73"/>
      <c r="G353" s="86" t="s">
        <v>754</v>
      </c>
      <c r="H353" s="73" t="s">
        <v>782</v>
      </c>
      <c r="I353" s="73" t="s">
        <v>574</v>
      </c>
      <c r="J353" s="73"/>
      <c r="K353" s="83">
        <v>5.7200000000175164</v>
      </c>
      <c r="L353" s="86" t="s">
        <v>120</v>
      </c>
      <c r="M353" s="87">
        <v>3.7499999999999999E-2</v>
      </c>
      <c r="N353" s="87">
        <v>6.1700000000185114E-2</v>
      </c>
      <c r="O353" s="83">
        <v>30788.448000000004</v>
      </c>
      <c r="P353" s="85">
        <v>88.207080000000005</v>
      </c>
      <c r="Q353" s="73"/>
      <c r="R353" s="83">
        <v>100.48309034200001</v>
      </c>
      <c r="S353" s="84">
        <v>7.6971120000000014E-5</v>
      </c>
      <c r="T353" s="84">
        <f t="shared" si="5"/>
        <v>1.3658134789264595E-3</v>
      </c>
      <c r="U353" s="84">
        <f>R353/'סכום נכסי הקרן'!$C$42</f>
        <v>3.8602111126026392E-4</v>
      </c>
    </row>
    <row r="354" spans="2:21">
      <c r="B354" s="76" t="s">
        <v>789</v>
      </c>
      <c r="C354" s="73" t="s">
        <v>790</v>
      </c>
      <c r="D354" s="86" t="s">
        <v>27</v>
      </c>
      <c r="E354" s="86" t="s">
        <v>572</v>
      </c>
      <c r="F354" s="73"/>
      <c r="G354" s="86" t="s">
        <v>590</v>
      </c>
      <c r="H354" s="73" t="s">
        <v>777</v>
      </c>
      <c r="I354" s="73" t="s">
        <v>603</v>
      </c>
      <c r="J354" s="73"/>
      <c r="K354" s="83">
        <v>4.3999999999962354</v>
      </c>
      <c r="L354" s="86" t="s">
        <v>120</v>
      </c>
      <c r="M354" s="87">
        <v>5.1249999999999997E-2</v>
      </c>
      <c r="N354" s="87">
        <v>6.4699999999907123E-2</v>
      </c>
      <c r="O354" s="83">
        <v>45755.482284000005</v>
      </c>
      <c r="P354" s="85">
        <v>94.126540000000006</v>
      </c>
      <c r="Q354" s="73"/>
      <c r="R354" s="83">
        <v>159.35179648400003</v>
      </c>
      <c r="S354" s="84">
        <v>8.3191785970909094E-5</v>
      </c>
      <c r="T354" s="84">
        <f t="shared" si="5"/>
        <v>2.1659846526239038E-3</v>
      </c>
      <c r="U354" s="84">
        <f>R354/'סכום נכסי הקרן'!$C$42</f>
        <v>6.1217422106256403E-4</v>
      </c>
    </row>
    <row r="355" spans="2:21">
      <c r="B355" s="76" t="s">
        <v>791</v>
      </c>
      <c r="C355" s="73" t="s">
        <v>792</v>
      </c>
      <c r="D355" s="86" t="s">
        <v>27</v>
      </c>
      <c r="E355" s="86" t="s">
        <v>572</v>
      </c>
      <c r="F355" s="73"/>
      <c r="G355" s="86" t="s">
        <v>679</v>
      </c>
      <c r="H355" s="73" t="s">
        <v>777</v>
      </c>
      <c r="I355" s="73" t="s">
        <v>603</v>
      </c>
      <c r="J355" s="73"/>
      <c r="K355" s="83">
        <v>6.6499999999854245</v>
      </c>
      <c r="L355" s="86" t="s">
        <v>120</v>
      </c>
      <c r="M355" s="87">
        <v>0.04</v>
      </c>
      <c r="N355" s="87">
        <v>6.1299999999894127E-2</v>
      </c>
      <c r="O355" s="83">
        <v>40409.838000000011</v>
      </c>
      <c r="P355" s="85">
        <v>87.179559999999995</v>
      </c>
      <c r="Q355" s="73"/>
      <c r="R355" s="83">
        <v>130.34773352600001</v>
      </c>
      <c r="S355" s="84">
        <v>3.6736216363636373E-5</v>
      </c>
      <c r="T355" s="84">
        <f t="shared" si="5"/>
        <v>1.7717477716040321E-3</v>
      </c>
      <c r="U355" s="84">
        <f>R355/'סכום נכסי הקרן'!$C$42</f>
        <v>5.0075069123278889E-4</v>
      </c>
    </row>
    <row r="356" spans="2:21">
      <c r="B356" s="76" t="s">
        <v>793</v>
      </c>
      <c r="C356" s="73" t="s">
        <v>794</v>
      </c>
      <c r="D356" s="86" t="s">
        <v>27</v>
      </c>
      <c r="E356" s="86" t="s">
        <v>572</v>
      </c>
      <c r="F356" s="73"/>
      <c r="G356" s="86" t="s">
        <v>613</v>
      </c>
      <c r="H356" s="73" t="s">
        <v>782</v>
      </c>
      <c r="I356" s="73" t="s">
        <v>574</v>
      </c>
      <c r="J356" s="73"/>
      <c r="K356" s="83">
        <v>4.7100000000119486</v>
      </c>
      <c r="L356" s="86" t="s">
        <v>122</v>
      </c>
      <c r="M356" s="87">
        <v>7.8750000000000001E-2</v>
      </c>
      <c r="N356" s="87">
        <v>8.7400000000136549E-2</v>
      </c>
      <c r="O356" s="83">
        <v>38228.989600000001</v>
      </c>
      <c r="P356" s="85">
        <v>99.146929999999998</v>
      </c>
      <c r="Q356" s="73"/>
      <c r="R356" s="83">
        <v>152.31267425800004</v>
      </c>
      <c r="S356" s="84">
        <v>3.8228989600000002E-5</v>
      </c>
      <c r="T356" s="84">
        <f t="shared" si="5"/>
        <v>2.0703055887798345E-3</v>
      </c>
      <c r="U356" s="84">
        <f>R356/'סכום נכסי הקרן'!$C$42</f>
        <v>5.8513235984264118E-4</v>
      </c>
    </row>
    <row r="357" spans="2:21">
      <c r="B357" s="76" t="s">
        <v>795</v>
      </c>
      <c r="C357" s="73" t="s">
        <v>796</v>
      </c>
      <c r="D357" s="86" t="s">
        <v>27</v>
      </c>
      <c r="E357" s="86" t="s">
        <v>572</v>
      </c>
      <c r="F357" s="73"/>
      <c r="G357" s="86" t="s">
        <v>721</v>
      </c>
      <c r="H357" s="73" t="s">
        <v>782</v>
      </c>
      <c r="I357" s="73" t="s">
        <v>574</v>
      </c>
      <c r="J357" s="73"/>
      <c r="K357" s="83">
        <v>5.7199999999686071</v>
      </c>
      <c r="L357" s="86" t="s">
        <v>122</v>
      </c>
      <c r="M357" s="87">
        <v>6.1349999999999995E-2</v>
      </c>
      <c r="N357" s="87">
        <v>6.6099999999646816E-2</v>
      </c>
      <c r="O357" s="83">
        <v>12828.520000000002</v>
      </c>
      <c r="P357" s="85">
        <v>98.862949999999998</v>
      </c>
      <c r="Q357" s="73"/>
      <c r="R357" s="83">
        <v>50.965243780000002</v>
      </c>
      <c r="S357" s="84">
        <v>1.2828520000000002E-5</v>
      </c>
      <c r="T357" s="84">
        <f t="shared" si="5"/>
        <v>6.9274359172850463E-4</v>
      </c>
      <c r="U357" s="84">
        <f>R357/'סכום נכסי הקרן'!$C$42</f>
        <v>1.9579075417212402E-4</v>
      </c>
    </row>
    <row r="358" spans="2:21">
      <c r="B358" s="76" t="s">
        <v>797</v>
      </c>
      <c r="C358" s="73" t="s">
        <v>798</v>
      </c>
      <c r="D358" s="86" t="s">
        <v>27</v>
      </c>
      <c r="E358" s="86" t="s">
        <v>572</v>
      </c>
      <c r="F358" s="73"/>
      <c r="G358" s="86" t="s">
        <v>721</v>
      </c>
      <c r="H358" s="73" t="s">
        <v>782</v>
      </c>
      <c r="I358" s="73" t="s">
        <v>574</v>
      </c>
      <c r="J358" s="73"/>
      <c r="K358" s="83">
        <v>4.3100000000126135</v>
      </c>
      <c r="L358" s="86" t="s">
        <v>122</v>
      </c>
      <c r="M358" s="87">
        <v>7.1249999999999994E-2</v>
      </c>
      <c r="N358" s="87">
        <v>6.5700000000200473E-2</v>
      </c>
      <c r="O358" s="83">
        <v>38485.560000000005</v>
      </c>
      <c r="P358" s="85">
        <v>106.113</v>
      </c>
      <c r="Q358" s="73"/>
      <c r="R358" s="83">
        <v>164.10823550300003</v>
      </c>
      <c r="S358" s="84">
        <v>5.1314080000000009E-5</v>
      </c>
      <c r="T358" s="84">
        <f t="shared" si="5"/>
        <v>2.2306364114594553E-3</v>
      </c>
      <c r="U358" s="84">
        <f>R358/'סכום נכסי הקרן'!$C$42</f>
        <v>6.3044680672356263E-4</v>
      </c>
    </row>
    <row r="359" spans="2:21">
      <c r="B359" s="76" t="s">
        <v>799</v>
      </c>
      <c r="C359" s="73" t="s">
        <v>800</v>
      </c>
      <c r="D359" s="86" t="s">
        <v>27</v>
      </c>
      <c r="E359" s="86" t="s">
        <v>572</v>
      </c>
      <c r="F359" s="73"/>
      <c r="G359" s="86" t="s">
        <v>622</v>
      </c>
      <c r="H359" s="73" t="s">
        <v>782</v>
      </c>
      <c r="I359" s="73" t="s">
        <v>291</v>
      </c>
      <c r="J359" s="73"/>
      <c r="K359" s="83">
        <v>2.6200000000064576</v>
      </c>
      <c r="L359" s="86" t="s">
        <v>120</v>
      </c>
      <c r="M359" s="87">
        <v>4.3749999999999997E-2</v>
      </c>
      <c r="N359" s="87">
        <v>6.3900000000099808E-2</v>
      </c>
      <c r="O359" s="83">
        <v>19242.780000000002</v>
      </c>
      <c r="P359" s="85">
        <v>95.691460000000006</v>
      </c>
      <c r="Q359" s="73"/>
      <c r="R359" s="83">
        <v>68.130678188000019</v>
      </c>
      <c r="S359" s="84">
        <v>9.6213900000000017E-6</v>
      </c>
      <c r="T359" s="84">
        <f t="shared" si="5"/>
        <v>9.2606425897986781E-4</v>
      </c>
      <c r="U359" s="84">
        <f>R359/'סכום נכסי הקרן'!$C$42</f>
        <v>2.617343875027532E-4</v>
      </c>
    </row>
    <row r="360" spans="2:21">
      <c r="B360" s="76" t="s">
        <v>801</v>
      </c>
      <c r="C360" s="73" t="s">
        <v>802</v>
      </c>
      <c r="D360" s="86" t="s">
        <v>27</v>
      </c>
      <c r="E360" s="86" t="s">
        <v>572</v>
      </c>
      <c r="F360" s="73"/>
      <c r="G360" s="86" t="s">
        <v>669</v>
      </c>
      <c r="H360" s="73" t="s">
        <v>591</v>
      </c>
      <c r="I360" s="73" t="s">
        <v>574</v>
      </c>
      <c r="J360" s="73"/>
      <c r="K360" s="83">
        <v>4.3599999999827279</v>
      </c>
      <c r="L360" s="86" t="s">
        <v>120</v>
      </c>
      <c r="M360" s="87">
        <v>4.6249999999999999E-2</v>
      </c>
      <c r="N360" s="87">
        <v>6.609999999975838E-2</v>
      </c>
      <c r="O360" s="83">
        <v>32075.148556000004</v>
      </c>
      <c r="P360" s="85">
        <v>91.717129999999997</v>
      </c>
      <c r="Q360" s="73"/>
      <c r="R360" s="83">
        <v>108.84809518300001</v>
      </c>
      <c r="S360" s="84">
        <v>5.8318451920000004E-5</v>
      </c>
      <c r="T360" s="84">
        <f t="shared" si="5"/>
        <v>1.4795145635988864E-3</v>
      </c>
      <c r="U360" s="84">
        <f>R360/'סכום נכסי הקרן'!$C$42</f>
        <v>4.1815655269055818E-4</v>
      </c>
    </row>
    <row r="361" spans="2:21">
      <c r="B361" s="76" t="s">
        <v>803</v>
      </c>
      <c r="C361" s="73" t="s">
        <v>804</v>
      </c>
      <c r="D361" s="86" t="s">
        <v>27</v>
      </c>
      <c r="E361" s="86" t="s">
        <v>572</v>
      </c>
      <c r="F361" s="73"/>
      <c r="G361" s="86" t="s">
        <v>613</v>
      </c>
      <c r="H361" s="73" t="s">
        <v>591</v>
      </c>
      <c r="I361" s="73" t="s">
        <v>574</v>
      </c>
      <c r="J361" s="73"/>
      <c r="K361" s="83">
        <v>3.8299999999997327</v>
      </c>
      <c r="L361" s="86" t="s">
        <v>123</v>
      </c>
      <c r="M361" s="87">
        <v>8.8749999999999996E-2</v>
      </c>
      <c r="N361" s="87">
        <v>0.10990000000003658</v>
      </c>
      <c r="O361" s="83">
        <v>26041.895600000003</v>
      </c>
      <c r="P361" s="85">
        <v>92.156750000000002</v>
      </c>
      <c r="Q361" s="73"/>
      <c r="R361" s="83">
        <v>112.09383564100001</v>
      </c>
      <c r="S361" s="84">
        <v>2.0833516480000002E-5</v>
      </c>
      <c r="T361" s="84">
        <f t="shared" si="5"/>
        <v>1.5236321962427981E-3</v>
      </c>
      <c r="U361" s="84">
        <f>R361/'סכום נכסי הקרן'!$C$42</f>
        <v>4.3062555950747786E-4</v>
      </c>
    </row>
    <row r="362" spans="2:21">
      <c r="B362" s="76" t="s">
        <v>805</v>
      </c>
      <c r="C362" s="73" t="s">
        <v>806</v>
      </c>
      <c r="D362" s="86" t="s">
        <v>27</v>
      </c>
      <c r="E362" s="86" t="s">
        <v>572</v>
      </c>
      <c r="F362" s="73"/>
      <c r="G362" s="86" t="s">
        <v>669</v>
      </c>
      <c r="H362" s="73" t="s">
        <v>807</v>
      </c>
      <c r="I362" s="73" t="s">
        <v>603</v>
      </c>
      <c r="J362" s="73"/>
      <c r="K362" s="83">
        <v>3.93000000000051</v>
      </c>
      <c r="L362" s="86" t="s">
        <v>120</v>
      </c>
      <c r="M362" s="87">
        <v>6.3750000000000001E-2</v>
      </c>
      <c r="N362" s="87">
        <v>6.1799999999986859E-2</v>
      </c>
      <c r="O362" s="83">
        <v>35919.856000000007</v>
      </c>
      <c r="P362" s="85">
        <v>103.1755</v>
      </c>
      <c r="Q362" s="73"/>
      <c r="R362" s="83">
        <v>137.12381680100003</v>
      </c>
      <c r="S362" s="84">
        <v>7.1839712000000016E-5</v>
      </c>
      <c r="T362" s="84">
        <f t="shared" si="5"/>
        <v>1.8638514861675842E-3</v>
      </c>
      <c r="U362" s="84">
        <f>R362/'סכום נכסי הקרן'!$C$42</f>
        <v>5.2678204821937115E-4</v>
      </c>
    </row>
    <row r="363" spans="2:21">
      <c r="B363" s="76" t="s">
        <v>808</v>
      </c>
      <c r="C363" s="73" t="s">
        <v>809</v>
      </c>
      <c r="D363" s="86" t="s">
        <v>27</v>
      </c>
      <c r="E363" s="86" t="s">
        <v>572</v>
      </c>
      <c r="F363" s="73"/>
      <c r="G363" s="86" t="s">
        <v>613</v>
      </c>
      <c r="H363" s="73" t="s">
        <v>591</v>
      </c>
      <c r="I363" s="73" t="s">
        <v>574</v>
      </c>
      <c r="J363" s="73"/>
      <c r="K363" s="83">
        <v>3.9100000000217281</v>
      </c>
      <c r="L363" s="86" t="s">
        <v>123</v>
      </c>
      <c r="M363" s="87">
        <v>8.5000000000000006E-2</v>
      </c>
      <c r="N363" s="87">
        <v>0.1007000000007017</v>
      </c>
      <c r="O363" s="83">
        <v>12828.520000000002</v>
      </c>
      <c r="P363" s="85">
        <v>93.709289999999996</v>
      </c>
      <c r="Q363" s="73"/>
      <c r="R363" s="83">
        <v>56.148892258000004</v>
      </c>
      <c r="S363" s="84">
        <v>1.7104693333333336E-5</v>
      </c>
      <c r="T363" s="84">
        <f t="shared" si="5"/>
        <v>7.6320218269313551E-4</v>
      </c>
      <c r="U363" s="84">
        <f>R363/'סכום נכסי הקרן'!$C$42</f>
        <v>2.1570453010247832E-4</v>
      </c>
    </row>
    <row r="364" spans="2:21">
      <c r="B364" s="76" t="s">
        <v>810</v>
      </c>
      <c r="C364" s="73" t="s">
        <v>811</v>
      </c>
      <c r="D364" s="86" t="s">
        <v>27</v>
      </c>
      <c r="E364" s="86" t="s">
        <v>572</v>
      </c>
      <c r="F364" s="73"/>
      <c r="G364" s="86" t="s">
        <v>613</v>
      </c>
      <c r="H364" s="73" t="s">
        <v>591</v>
      </c>
      <c r="I364" s="73" t="s">
        <v>574</v>
      </c>
      <c r="J364" s="73"/>
      <c r="K364" s="83">
        <v>4.2299999999848596</v>
      </c>
      <c r="L364" s="86" t="s">
        <v>123</v>
      </c>
      <c r="M364" s="87">
        <v>8.5000000000000006E-2</v>
      </c>
      <c r="N364" s="87">
        <v>0.10219999999986301</v>
      </c>
      <c r="O364" s="83">
        <v>12828.520000000002</v>
      </c>
      <c r="P364" s="85">
        <v>92.598290000000006</v>
      </c>
      <c r="Q364" s="73"/>
      <c r="R364" s="83">
        <v>55.483201408000006</v>
      </c>
      <c r="S364" s="84">
        <v>1.7104693333333336E-5</v>
      </c>
      <c r="T364" s="84">
        <f t="shared" si="5"/>
        <v>7.5415379920260527E-4</v>
      </c>
      <c r="U364" s="84">
        <f>R364/'סכום נכסי הקרן'!$C$42</f>
        <v>2.1314717721058205E-4</v>
      </c>
    </row>
    <row r="365" spans="2:21">
      <c r="B365" s="76" t="s">
        <v>812</v>
      </c>
      <c r="C365" s="73" t="s">
        <v>813</v>
      </c>
      <c r="D365" s="86" t="s">
        <v>27</v>
      </c>
      <c r="E365" s="86" t="s">
        <v>572</v>
      </c>
      <c r="F365" s="73"/>
      <c r="G365" s="86" t="s">
        <v>728</v>
      </c>
      <c r="H365" s="73" t="s">
        <v>807</v>
      </c>
      <c r="I365" s="73" t="s">
        <v>603</v>
      </c>
      <c r="J365" s="73"/>
      <c r="K365" s="83">
        <v>5.9999999999849294</v>
      </c>
      <c r="L365" s="86" t="s">
        <v>120</v>
      </c>
      <c r="M365" s="87">
        <v>4.1250000000000002E-2</v>
      </c>
      <c r="N365" s="87">
        <v>6.5999999999819148E-2</v>
      </c>
      <c r="O365" s="83">
        <v>41084.61815200001</v>
      </c>
      <c r="P365" s="85">
        <v>87.305289999999999</v>
      </c>
      <c r="Q365" s="73"/>
      <c r="R365" s="83">
        <v>132.71546911400003</v>
      </c>
      <c r="S365" s="84">
        <v>8.2169236304000014E-5</v>
      </c>
      <c r="T365" s="84">
        <f t="shared" si="5"/>
        <v>1.8039311486241613E-3</v>
      </c>
      <c r="U365" s="84">
        <f>R365/'סכום נכסי הקרן'!$C$42</f>
        <v>5.0984670848046114E-4</v>
      </c>
    </row>
    <row r="366" spans="2:21">
      <c r="B366" s="76" t="s">
        <v>814</v>
      </c>
      <c r="C366" s="73" t="s">
        <v>815</v>
      </c>
      <c r="D366" s="86" t="s">
        <v>27</v>
      </c>
      <c r="E366" s="86" t="s">
        <v>572</v>
      </c>
      <c r="F366" s="73"/>
      <c r="G366" s="86" t="s">
        <v>634</v>
      </c>
      <c r="H366" s="73" t="s">
        <v>816</v>
      </c>
      <c r="I366" s="73" t="s">
        <v>603</v>
      </c>
      <c r="J366" s="73"/>
      <c r="K366" s="83">
        <v>3.8599999999823504</v>
      </c>
      <c r="L366" s="86" t="s">
        <v>122</v>
      </c>
      <c r="M366" s="87">
        <v>2.6249999999999999E-2</v>
      </c>
      <c r="N366" s="87">
        <v>0.11069999999929263</v>
      </c>
      <c r="O366" s="83">
        <v>23155.478600000002</v>
      </c>
      <c r="P366" s="85">
        <v>74.290149999999997</v>
      </c>
      <c r="Q366" s="73"/>
      <c r="R366" s="83">
        <v>69.127201227000015</v>
      </c>
      <c r="S366" s="84">
        <v>8.8699957096999093E-5</v>
      </c>
      <c r="T366" s="84">
        <f t="shared" si="5"/>
        <v>9.3960946936396815E-4</v>
      </c>
      <c r="U366" s="84">
        <f>R366/'סכום נכסי הקרן'!$C$42</f>
        <v>2.6556268268756447E-4</v>
      </c>
    </row>
    <row r="367" spans="2:21">
      <c r="B367" s="76" t="s">
        <v>817</v>
      </c>
      <c r="C367" s="73" t="s">
        <v>818</v>
      </c>
      <c r="D367" s="86" t="s">
        <v>27</v>
      </c>
      <c r="E367" s="86" t="s">
        <v>572</v>
      </c>
      <c r="F367" s="73"/>
      <c r="G367" s="86" t="s">
        <v>728</v>
      </c>
      <c r="H367" s="73" t="s">
        <v>816</v>
      </c>
      <c r="I367" s="73" t="s">
        <v>603</v>
      </c>
      <c r="J367" s="73"/>
      <c r="K367" s="83">
        <v>5.5900000000235339</v>
      </c>
      <c r="L367" s="86" t="s">
        <v>120</v>
      </c>
      <c r="M367" s="87">
        <v>4.7500000000000001E-2</v>
      </c>
      <c r="N367" s="87">
        <v>7.5900000000235335E-2</v>
      </c>
      <c r="O367" s="83">
        <v>15394.224000000002</v>
      </c>
      <c r="P367" s="85">
        <v>86.541139999999999</v>
      </c>
      <c r="Q367" s="73"/>
      <c r="R367" s="83">
        <v>49.292646076000004</v>
      </c>
      <c r="S367" s="84">
        <v>5.0472865573770501E-6</v>
      </c>
      <c r="T367" s="84">
        <f t="shared" si="5"/>
        <v>6.7000885615091268E-4</v>
      </c>
      <c r="U367" s="84">
        <f>R367/'סכום נכסי הקרן'!$C$42</f>
        <v>1.8936521508697139E-4</v>
      </c>
    </row>
    <row r="368" spans="2:21">
      <c r="B368" s="76" t="s">
        <v>819</v>
      </c>
      <c r="C368" s="73" t="s">
        <v>820</v>
      </c>
      <c r="D368" s="86" t="s">
        <v>27</v>
      </c>
      <c r="E368" s="86" t="s">
        <v>572</v>
      </c>
      <c r="F368" s="73"/>
      <c r="G368" s="86" t="s">
        <v>728</v>
      </c>
      <c r="H368" s="73" t="s">
        <v>816</v>
      </c>
      <c r="I368" s="73" t="s">
        <v>603</v>
      </c>
      <c r="J368" s="73"/>
      <c r="K368" s="83">
        <v>5.7899999999821938</v>
      </c>
      <c r="L368" s="86" t="s">
        <v>120</v>
      </c>
      <c r="M368" s="87">
        <v>7.3749999999999996E-2</v>
      </c>
      <c r="N368" s="87">
        <v>7.8099999999798761E-2</v>
      </c>
      <c r="O368" s="83">
        <v>25657.040000000005</v>
      </c>
      <c r="P368" s="85">
        <v>99.979600000000005</v>
      </c>
      <c r="Q368" s="73"/>
      <c r="R368" s="83">
        <v>94.911679411000023</v>
      </c>
      <c r="S368" s="84">
        <v>2.3324581818181821E-5</v>
      </c>
      <c r="T368" s="84">
        <f t="shared" si="5"/>
        <v>1.2900842381129195E-3</v>
      </c>
      <c r="U368" s="84">
        <f>R368/'סכום נכסי הקרן'!$C$42</f>
        <v>3.6461768674821691E-4</v>
      </c>
    </row>
    <row r="369" spans="2:21">
      <c r="B369" s="76" t="s">
        <v>821</v>
      </c>
      <c r="C369" s="73" t="s">
        <v>822</v>
      </c>
      <c r="D369" s="86" t="s">
        <v>27</v>
      </c>
      <c r="E369" s="86" t="s">
        <v>572</v>
      </c>
      <c r="F369" s="73"/>
      <c r="G369" s="86" t="s">
        <v>676</v>
      </c>
      <c r="H369" s="73" t="s">
        <v>823</v>
      </c>
      <c r="I369" s="73" t="s">
        <v>574</v>
      </c>
      <c r="J369" s="73"/>
      <c r="K369" s="83">
        <v>2.3500000000041559</v>
      </c>
      <c r="L369" s="86" t="s">
        <v>123</v>
      </c>
      <c r="M369" s="87">
        <v>0.06</v>
      </c>
      <c r="N369" s="87">
        <v>9.9200000000269031E-2</v>
      </c>
      <c r="O369" s="83">
        <v>30403.592400000009</v>
      </c>
      <c r="P369" s="85">
        <v>93.181330000000003</v>
      </c>
      <c r="Q369" s="73"/>
      <c r="R369" s="83">
        <v>132.32313920700003</v>
      </c>
      <c r="S369" s="84">
        <v>2.4322873920000008E-5</v>
      </c>
      <c r="T369" s="84">
        <f t="shared" si="5"/>
        <v>1.7985984157897832E-3</v>
      </c>
      <c r="U369" s="84">
        <f>R369/'סכום נכסי הקרן'!$C$42</f>
        <v>5.0833951332787067E-4</v>
      </c>
    </row>
    <row r="370" spans="2:21">
      <c r="B370" s="76" t="s">
        <v>824</v>
      </c>
      <c r="C370" s="73" t="s">
        <v>825</v>
      </c>
      <c r="D370" s="86" t="s">
        <v>27</v>
      </c>
      <c r="E370" s="86" t="s">
        <v>572</v>
      </c>
      <c r="F370" s="73"/>
      <c r="G370" s="86" t="s">
        <v>676</v>
      </c>
      <c r="H370" s="73" t="s">
        <v>823</v>
      </c>
      <c r="I370" s="73" t="s">
        <v>574</v>
      </c>
      <c r="J370" s="73"/>
      <c r="K370" s="83">
        <v>2.4099999999816593</v>
      </c>
      <c r="L370" s="86" t="s">
        <v>122</v>
      </c>
      <c r="M370" s="87">
        <v>0.05</v>
      </c>
      <c r="N370" s="87">
        <v>7.3899999999417529E-2</v>
      </c>
      <c r="O370" s="83">
        <v>12828.520000000002</v>
      </c>
      <c r="P370" s="85">
        <v>96.246080000000006</v>
      </c>
      <c r="Q370" s="73"/>
      <c r="R370" s="83">
        <v>49.616210151000004</v>
      </c>
      <c r="S370" s="84">
        <v>1.2828520000000002E-5</v>
      </c>
      <c r="T370" s="84">
        <f t="shared" si="5"/>
        <v>6.7440689141662011E-4</v>
      </c>
      <c r="U370" s="84">
        <f>R370/'סכום נכסי הקרן'!$C$42</f>
        <v>1.9060823581185441E-4</v>
      </c>
    </row>
    <row r="371" spans="2:21">
      <c r="B371" s="76" t="s">
        <v>826</v>
      </c>
      <c r="C371" s="73" t="s">
        <v>827</v>
      </c>
      <c r="D371" s="86" t="s">
        <v>27</v>
      </c>
      <c r="E371" s="86" t="s">
        <v>572</v>
      </c>
      <c r="F371" s="73"/>
      <c r="G371" s="86" t="s">
        <v>669</v>
      </c>
      <c r="H371" s="73" t="s">
        <v>816</v>
      </c>
      <c r="I371" s="73" t="s">
        <v>603</v>
      </c>
      <c r="J371" s="73"/>
      <c r="K371" s="83">
        <v>6.3200000000175427</v>
      </c>
      <c r="L371" s="86" t="s">
        <v>120</v>
      </c>
      <c r="M371" s="87">
        <v>5.1249999999999997E-2</v>
      </c>
      <c r="N371" s="87">
        <v>8.1600000000172035E-2</v>
      </c>
      <c r="O371" s="83">
        <v>38485.560000000005</v>
      </c>
      <c r="P371" s="85">
        <v>83.262169999999998</v>
      </c>
      <c r="Q371" s="73"/>
      <c r="R371" s="83">
        <v>118.56247110600003</v>
      </c>
      <c r="S371" s="84">
        <v>1.9242780000000003E-5</v>
      </c>
      <c r="T371" s="84">
        <f t="shared" si="5"/>
        <v>1.6115569354032727E-3</v>
      </c>
      <c r="U371" s="84">
        <f>R371/'סכום נכסי הקרן'!$C$42</f>
        <v>4.5547580885826991E-4</v>
      </c>
    </row>
    <row r="372" spans="2:21">
      <c r="B372" s="76" t="s">
        <v>828</v>
      </c>
      <c r="C372" s="73" t="s">
        <v>829</v>
      </c>
      <c r="D372" s="86" t="s">
        <v>27</v>
      </c>
      <c r="E372" s="86" t="s">
        <v>572</v>
      </c>
      <c r="F372" s="73"/>
      <c r="G372" s="86" t="s">
        <v>634</v>
      </c>
      <c r="H372" s="73" t="s">
        <v>830</v>
      </c>
      <c r="I372" s="73" t="s">
        <v>603</v>
      </c>
      <c r="J372" s="73"/>
      <c r="K372" s="83">
        <v>2.919999999975849</v>
      </c>
      <c r="L372" s="86" t="s">
        <v>122</v>
      </c>
      <c r="M372" s="87">
        <v>3.6249999999999998E-2</v>
      </c>
      <c r="N372" s="87">
        <v>0.45069999999679289</v>
      </c>
      <c r="O372" s="83">
        <v>39768.412000000004</v>
      </c>
      <c r="P372" s="85">
        <v>35.236699999999999</v>
      </c>
      <c r="Q372" s="73"/>
      <c r="R372" s="83">
        <v>56.311543858000007</v>
      </c>
      <c r="S372" s="84">
        <v>1.1362403428571429E-4</v>
      </c>
      <c r="T372" s="84">
        <f t="shared" si="5"/>
        <v>7.6541301982894464E-4</v>
      </c>
      <c r="U372" s="84">
        <f>R372/'סכום נכסי הקרן'!$C$42</f>
        <v>2.1632938102183761E-4</v>
      </c>
    </row>
    <row r="373" spans="2:21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  <c r="U373" s="111"/>
    </row>
    <row r="374" spans="2:21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  <c r="U374" s="111"/>
    </row>
    <row r="375" spans="2:21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  <c r="U375" s="111"/>
    </row>
    <row r="376" spans="2:21">
      <c r="B376" s="109" t="s">
        <v>199</v>
      </c>
      <c r="C376" s="113"/>
      <c r="D376" s="113"/>
      <c r="E376" s="113"/>
      <c r="F376" s="113"/>
      <c r="G376" s="113"/>
      <c r="H376" s="113"/>
      <c r="I376" s="113"/>
      <c r="J376" s="113"/>
      <c r="K376" s="113"/>
      <c r="L376" s="111"/>
      <c r="M376" s="111"/>
      <c r="N376" s="111"/>
      <c r="O376" s="111"/>
      <c r="P376" s="111"/>
      <c r="Q376" s="111"/>
      <c r="R376" s="111"/>
      <c r="S376" s="111"/>
      <c r="T376" s="111"/>
      <c r="U376" s="111"/>
    </row>
    <row r="377" spans="2:21">
      <c r="B377" s="109" t="s">
        <v>104</v>
      </c>
      <c r="C377" s="113"/>
      <c r="D377" s="113"/>
      <c r="E377" s="113"/>
      <c r="F377" s="113"/>
      <c r="G377" s="113"/>
      <c r="H377" s="113"/>
      <c r="I377" s="113"/>
      <c r="J377" s="113"/>
      <c r="K377" s="113"/>
      <c r="L377" s="111"/>
      <c r="M377" s="111"/>
      <c r="N377" s="111"/>
      <c r="O377" s="111"/>
      <c r="P377" s="111"/>
      <c r="Q377" s="111"/>
      <c r="R377" s="111"/>
      <c r="S377" s="111"/>
      <c r="T377" s="111"/>
      <c r="U377" s="111"/>
    </row>
    <row r="378" spans="2:21">
      <c r="B378" s="109" t="s">
        <v>182</v>
      </c>
      <c r="C378" s="113"/>
      <c r="D378" s="113"/>
      <c r="E378" s="113"/>
      <c r="F378" s="113"/>
      <c r="G378" s="113"/>
      <c r="H378" s="113"/>
      <c r="I378" s="113"/>
      <c r="J378" s="113"/>
      <c r="K378" s="113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</row>
    <row r="379" spans="2:21">
      <c r="B379" s="109" t="s">
        <v>190</v>
      </c>
      <c r="C379" s="113"/>
      <c r="D379" s="113"/>
      <c r="E379" s="113"/>
      <c r="F379" s="113"/>
      <c r="G379" s="113"/>
      <c r="H379" s="113"/>
      <c r="I379" s="113"/>
      <c r="J379" s="113"/>
      <c r="K379" s="113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</row>
    <row r="380" spans="2:21">
      <c r="B380" s="149" t="s">
        <v>195</v>
      </c>
      <c r="C380" s="149"/>
      <c r="D380" s="149"/>
      <c r="E380" s="149"/>
      <c r="F380" s="149"/>
      <c r="G380" s="149"/>
      <c r="H380" s="149"/>
      <c r="I380" s="149"/>
      <c r="J380" s="149"/>
      <c r="K380" s="149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</row>
    <row r="381" spans="2:21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  <c r="U381" s="111"/>
    </row>
    <row r="382" spans="2:21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/>
    </row>
    <row r="383" spans="2:21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  <c r="T383" s="111"/>
      <c r="U383" s="111"/>
    </row>
    <row r="384" spans="2:21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  <c r="U384" s="111"/>
    </row>
    <row r="385" spans="2:21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11"/>
      <c r="U385" s="111"/>
    </row>
    <row r="386" spans="2:21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  <c r="U386" s="111"/>
    </row>
    <row r="387" spans="2:21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</row>
    <row r="388" spans="2:21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</row>
    <row r="389" spans="2:21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  <c r="T389" s="111"/>
      <c r="U389" s="111"/>
    </row>
    <row r="390" spans="2:21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  <c r="U390" s="111"/>
    </row>
    <row r="391" spans="2:21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  <c r="U391" s="111"/>
    </row>
    <row r="392" spans="2:21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1"/>
    </row>
    <row r="393" spans="2:21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  <c r="U393" s="111"/>
    </row>
    <row r="394" spans="2:21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  <c r="U394" s="111"/>
    </row>
    <row r="395" spans="2:21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  <c r="U395" s="111"/>
    </row>
    <row r="396" spans="2:21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  <c r="U396" s="111"/>
    </row>
    <row r="397" spans="2:21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  <c r="U397" s="111"/>
    </row>
    <row r="398" spans="2:21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</row>
    <row r="399" spans="2:21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/>
      <c r="U399" s="111"/>
    </row>
    <row r="400" spans="2:21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</row>
    <row r="401" spans="2:21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  <c r="U401" s="111"/>
    </row>
    <row r="402" spans="2:21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</row>
    <row r="403" spans="2:21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  <c r="U403" s="111"/>
    </row>
    <row r="404" spans="2:21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  <c r="U404" s="111"/>
    </row>
    <row r="405" spans="2:21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  <c r="T405" s="111"/>
      <c r="U405" s="111"/>
    </row>
    <row r="406" spans="2:21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  <c r="U406" s="111"/>
    </row>
    <row r="407" spans="2:21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  <c r="U407" s="111"/>
    </row>
    <row r="408" spans="2:21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  <c r="U408" s="111"/>
    </row>
    <row r="409" spans="2:21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  <c r="U409" s="111"/>
    </row>
    <row r="410" spans="2:21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  <c r="U410" s="111"/>
    </row>
    <row r="411" spans="2:21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  <c r="U411" s="111"/>
    </row>
    <row r="412" spans="2:21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  <c r="U412" s="111"/>
    </row>
    <row r="413" spans="2:21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  <c r="U413" s="111"/>
    </row>
    <row r="414" spans="2:21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  <c r="U414" s="111"/>
    </row>
    <row r="415" spans="2:21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  <c r="U415" s="111"/>
    </row>
    <row r="416" spans="2:21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  <c r="U416" s="111"/>
    </row>
    <row r="417" spans="2:21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11"/>
      <c r="U417" s="111"/>
    </row>
    <row r="418" spans="2:21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  <c r="U418" s="111"/>
    </row>
    <row r="419" spans="2:21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  <c r="U419" s="111"/>
    </row>
    <row r="420" spans="2:21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  <c r="T420" s="111"/>
      <c r="U420" s="111"/>
    </row>
    <row r="421" spans="2:21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  <c r="U421" s="111"/>
    </row>
    <row r="422" spans="2:21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  <c r="U422" s="111"/>
    </row>
    <row r="423" spans="2:21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  <c r="U423" s="111"/>
    </row>
    <row r="424" spans="2:21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  <c r="U424" s="111"/>
    </row>
    <row r="425" spans="2:21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11"/>
      <c r="U425" s="111"/>
    </row>
    <row r="426" spans="2:21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  <c r="U426" s="111"/>
    </row>
    <row r="427" spans="2:21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  <c r="U427" s="111"/>
    </row>
    <row r="428" spans="2:21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  <c r="U428" s="111"/>
    </row>
    <row r="429" spans="2:21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11"/>
      <c r="U429" s="111"/>
    </row>
    <row r="430" spans="2:21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  <c r="U430" s="111"/>
    </row>
    <row r="431" spans="2:21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11"/>
      <c r="U431" s="111"/>
    </row>
    <row r="432" spans="2:21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  <c r="T432" s="111"/>
      <c r="U432" s="111"/>
    </row>
    <row r="433" spans="2:21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  <c r="U433" s="111"/>
    </row>
    <row r="434" spans="2:21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  <c r="U434" s="111"/>
    </row>
    <row r="435" spans="2:21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111"/>
      <c r="U435" s="111"/>
    </row>
    <row r="436" spans="2:21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  <c r="T436" s="111"/>
      <c r="U436" s="111"/>
    </row>
    <row r="437" spans="2:21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  <c r="T437" s="111"/>
      <c r="U437" s="111"/>
    </row>
    <row r="438" spans="2:21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  <c r="T438" s="111"/>
      <c r="U438" s="111"/>
    </row>
    <row r="439" spans="2:21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  <c r="T439" s="111"/>
      <c r="U439" s="111"/>
    </row>
    <row r="440" spans="2:21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  <c r="T440" s="111"/>
      <c r="U440" s="111"/>
    </row>
    <row r="441" spans="2:21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  <c r="T441" s="111"/>
      <c r="U441" s="111"/>
    </row>
    <row r="442" spans="2:21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  <c r="T442" s="111"/>
      <c r="U442" s="111"/>
    </row>
    <row r="443" spans="2:21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  <c r="T443" s="111"/>
      <c r="U443" s="111"/>
    </row>
    <row r="444" spans="2:21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  <c r="T444" s="111"/>
      <c r="U444" s="111"/>
    </row>
    <row r="445" spans="2:21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  <c r="T445" s="111"/>
      <c r="U445" s="111"/>
    </row>
    <row r="446" spans="2:21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  <c r="T446" s="111"/>
      <c r="U446" s="111"/>
    </row>
    <row r="447" spans="2:21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  <c r="T447" s="111"/>
      <c r="U447" s="111"/>
    </row>
    <row r="448" spans="2:21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/>
      <c r="U448" s="111"/>
    </row>
    <row r="449" spans="2:21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  <c r="T449" s="111"/>
      <c r="U449" s="111"/>
    </row>
    <row r="450" spans="2:21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  <c r="T450" s="111"/>
      <c r="U450" s="111"/>
    </row>
    <row r="451" spans="2:21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  <c r="T451" s="111"/>
      <c r="U451" s="111"/>
    </row>
    <row r="452" spans="2:21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  <c r="T452" s="111"/>
      <c r="U452" s="111"/>
    </row>
    <row r="453" spans="2:21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11"/>
      <c r="U453" s="111"/>
    </row>
    <row r="454" spans="2:21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  <c r="U454" s="111"/>
    </row>
    <row r="455" spans="2:21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11"/>
      <c r="U455" s="111"/>
    </row>
    <row r="456" spans="2:21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11"/>
      <c r="U456" s="111"/>
    </row>
    <row r="457" spans="2:21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  <c r="T457" s="111"/>
      <c r="U457" s="111"/>
    </row>
    <row r="458" spans="2:21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  <c r="T458" s="111"/>
      <c r="U458" s="111"/>
    </row>
    <row r="459" spans="2:21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  <c r="T459" s="111"/>
      <c r="U459" s="111"/>
    </row>
    <row r="460" spans="2:21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  <c r="T460" s="111"/>
      <c r="U460" s="111"/>
    </row>
    <row r="461" spans="2:21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  <c r="T461" s="111"/>
      <c r="U461" s="111"/>
    </row>
    <row r="462" spans="2:21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  <c r="T462" s="111"/>
      <c r="U462" s="111"/>
    </row>
    <row r="463" spans="2:21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  <c r="T463" s="111"/>
      <c r="U463" s="111"/>
    </row>
    <row r="464" spans="2:21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  <c r="T464" s="111"/>
      <c r="U464" s="111"/>
    </row>
    <row r="465" spans="2:21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  <c r="T465" s="111"/>
      <c r="U465" s="111"/>
    </row>
    <row r="466" spans="2:21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  <c r="T466" s="111"/>
      <c r="U466" s="111"/>
    </row>
    <row r="467" spans="2:21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  <c r="T467" s="111"/>
      <c r="U467" s="111"/>
    </row>
    <row r="468" spans="2:21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</row>
    <row r="469" spans="2:21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  <c r="T469" s="111"/>
      <c r="U469" s="111"/>
    </row>
    <row r="470" spans="2:21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  <c r="T470" s="111"/>
      <c r="U470" s="111"/>
    </row>
    <row r="471" spans="2:21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  <c r="T471" s="111"/>
      <c r="U471" s="111"/>
    </row>
    <row r="472" spans="2:21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  <c r="U472" s="111"/>
    </row>
    <row r="473" spans="2:21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  <c r="T473" s="111"/>
      <c r="U473" s="111"/>
    </row>
    <row r="474" spans="2:21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11"/>
      <c r="U474" s="111"/>
    </row>
    <row r="475" spans="2:21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  <c r="U475" s="111"/>
    </row>
    <row r="476" spans="2:21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  <c r="T476" s="111"/>
      <c r="U476" s="111"/>
    </row>
    <row r="477" spans="2:21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  <c r="T477" s="111"/>
      <c r="U477" s="111"/>
    </row>
    <row r="478" spans="2:21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  <c r="T478" s="111"/>
      <c r="U478" s="111"/>
    </row>
    <row r="479" spans="2:21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  <c r="T479" s="111"/>
      <c r="U479" s="111"/>
    </row>
    <row r="480" spans="2:21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  <c r="T480" s="111"/>
      <c r="U480" s="111"/>
    </row>
    <row r="481" spans="2:21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  <c r="U481" s="111"/>
    </row>
    <row r="482" spans="2:21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  <c r="T482" s="111"/>
      <c r="U482" s="111"/>
    </row>
    <row r="483" spans="2:21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  <c r="U483" s="111"/>
    </row>
    <row r="484" spans="2:21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  <c r="T484" s="111"/>
      <c r="U484" s="111"/>
    </row>
    <row r="485" spans="2:21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  <c r="T485" s="111"/>
      <c r="U485" s="111"/>
    </row>
    <row r="486" spans="2:21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</row>
    <row r="487" spans="2:21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  <c r="T487" s="111"/>
      <c r="U487" s="111"/>
    </row>
    <row r="488" spans="2:21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</row>
    <row r="489" spans="2:21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  <c r="T489" s="111"/>
      <c r="U489" s="111"/>
    </row>
    <row r="490" spans="2:21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  <c r="T490" s="111"/>
      <c r="U490" s="111"/>
    </row>
    <row r="491" spans="2:21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  <c r="T491" s="111"/>
      <c r="U491" s="111"/>
    </row>
    <row r="492" spans="2:21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  <c r="T492" s="111"/>
      <c r="U492" s="111"/>
    </row>
    <row r="493" spans="2:21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  <c r="T493" s="111"/>
      <c r="U493" s="111"/>
    </row>
    <row r="494" spans="2:21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11"/>
      <c r="U494" s="111"/>
    </row>
    <row r="495" spans="2:21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</row>
    <row r="496" spans="2:21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1"/>
      <c r="U496" s="111"/>
    </row>
    <row r="497" spans="2:21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</row>
    <row r="498" spans="2:21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11"/>
      <c r="U498" s="111"/>
    </row>
    <row r="499" spans="2:21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11"/>
      <c r="U499" s="111"/>
    </row>
    <row r="500" spans="2:21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  <c r="T500" s="111"/>
      <c r="U500" s="111"/>
    </row>
    <row r="501" spans="2:21">
      <c r="B501" s="110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  <c r="T501" s="111"/>
      <c r="U501" s="111"/>
    </row>
    <row r="502" spans="2:21">
      <c r="B502" s="110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11"/>
      <c r="U502" s="111"/>
    </row>
    <row r="503" spans="2:21">
      <c r="B503" s="110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  <c r="T503" s="111"/>
      <c r="U503" s="111"/>
    </row>
    <row r="504" spans="2:21">
      <c r="B504" s="110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  <c r="T504" s="111"/>
      <c r="U504" s="111"/>
    </row>
    <row r="505" spans="2:21">
      <c r="B505" s="110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  <c r="T505" s="111"/>
      <c r="U505" s="111"/>
    </row>
    <row r="506" spans="2:21">
      <c r="B506" s="110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  <c r="T506" s="111"/>
      <c r="U506" s="111"/>
    </row>
    <row r="507" spans="2:21">
      <c r="B507" s="110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  <c r="T507" s="111"/>
      <c r="U507" s="111"/>
    </row>
    <row r="508" spans="2:21">
      <c r="B508" s="110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  <c r="T508" s="111"/>
      <c r="U508" s="111"/>
    </row>
    <row r="509" spans="2:21">
      <c r="B509" s="110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  <c r="T509" s="111"/>
      <c r="U509" s="111"/>
    </row>
    <row r="510" spans="2:21">
      <c r="B510" s="110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  <c r="T510" s="111"/>
      <c r="U510" s="111"/>
    </row>
    <row r="511" spans="2:21">
      <c r="B511" s="110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  <c r="T511" s="111"/>
      <c r="U511" s="111"/>
    </row>
    <row r="512" spans="2:21">
      <c r="B512" s="110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  <c r="T512" s="111"/>
      <c r="U512" s="111"/>
    </row>
    <row r="513" spans="2:21">
      <c r="B513" s="110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  <c r="T513" s="111"/>
      <c r="U513" s="111"/>
    </row>
    <row r="514" spans="2:21">
      <c r="B514" s="110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  <c r="T514" s="111"/>
      <c r="U514" s="111"/>
    </row>
    <row r="515" spans="2:21">
      <c r="B515" s="110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  <c r="T515" s="111"/>
      <c r="U515" s="111"/>
    </row>
    <row r="516" spans="2:21">
      <c r="B516" s="110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  <c r="T516" s="111"/>
      <c r="U516" s="111"/>
    </row>
    <row r="517" spans="2:21">
      <c r="B517" s="110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  <c r="T517" s="111"/>
      <c r="U517" s="111"/>
    </row>
    <row r="518" spans="2:21">
      <c r="B518" s="110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  <c r="T518" s="111"/>
      <c r="U518" s="111"/>
    </row>
    <row r="519" spans="2:21">
      <c r="B519" s="110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  <c r="T519" s="111"/>
      <c r="U519" s="111"/>
    </row>
    <row r="520" spans="2:21">
      <c r="B520" s="110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  <c r="T520" s="111"/>
      <c r="U520" s="111"/>
    </row>
    <row r="521" spans="2:21">
      <c r="B521" s="110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  <c r="T521" s="111"/>
      <c r="U521" s="111"/>
    </row>
    <row r="522" spans="2:21">
      <c r="B522" s="110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  <c r="U522" s="111"/>
    </row>
    <row r="523" spans="2:21">
      <c r="B523" s="110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  <c r="T523" s="111"/>
      <c r="U523" s="111"/>
    </row>
    <row r="524" spans="2:2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  <c r="U524" s="111"/>
    </row>
    <row r="525" spans="2:21">
      <c r="B525" s="110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  <c r="T525" s="111"/>
      <c r="U525" s="111"/>
    </row>
    <row r="526" spans="2:21">
      <c r="B526" s="110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  <c r="T526" s="111"/>
      <c r="U526" s="111"/>
    </row>
    <row r="527" spans="2:21">
      <c r="B527" s="110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11"/>
      <c r="U527" s="111"/>
    </row>
    <row r="528" spans="2:21">
      <c r="B528" s="110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  <c r="T528" s="111"/>
      <c r="U528" s="111"/>
    </row>
    <row r="529" spans="2:21">
      <c r="B529" s="110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  <c r="T529" s="111"/>
      <c r="U529" s="111"/>
    </row>
    <row r="530" spans="2:21">
      <c r="B530" s="110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  <c r="T530" s="111"/>
      <c r="U530" s="111"/>
    </row>
    <row r="531" spans="2:21">
      <c r="B531" s="110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  <c r="T531" s="111"/>
      <c r="U531" s="111"/>
    </row>
    <row r="532" spans="2:21">
      <c r="B532" s="110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  <c r="T532" s="111"/>
      <c r="U532" s="111"/>
    </row>
    <row r="533" spans="2:21">
      <c r="B533" s="110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  <c r="T533" s="111"/>
      <c r="U533" s="111"/>
    </row>
    <row r="534" spans="2:21">
      <c r="B534" s="110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  <c r="T534" s="111"/>
      <c r="U534" s="111"/>
    </row>
    <row r="535" spans="2:21">
      <c r="B535" s="110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  <c r="T535" s="111"/>
      <c r="U535" s="111"/>
    </row>
    <row r="536" spans="2:21">
      <c r="B536" s="110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  <c r="T536" s="111"/>
      <c r="U536" s="111"/>
    </row>
    <row r="537" spans="2:21">
      <c r="B537" s="110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  <c r="T537" s="111"/>
      <c r="U537" s="111"/>
    </row>
    <row r="538" spans="2:21">
      <c r="B538" s="110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  <c r="T538" s="111"/>
      <c r="U538" s="111"/>
    </row>
    <row r="539" spans="2:21">
      <c r="B539" s="110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  <c r="T539" s="111"/>
      <c r="U539" s="111"/>
    </row>
    <row r="540" spans="2:21">
      <c r="B540" s="110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  <c r="T540" s="111"/>
      <c r="U540" s="111"/>
    </row>
    <row r="541" spans="2:21">
      <c r="B541" s="110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  <c r="T541" s="111"/>
      <c r="U541" s="111"/>
    </row>
    <row r="542" spans="2:21">
      <c r="B542" s="110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1"/>
      <c r="U542" s="111"/>
    </row>
    <row r="543" spans="2:21">
      <c r="B543" s="110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  <c r="T543" s="111"/>
      <c r="U543" s="111"/>
    </row>
    <row r="544" spans="2:21">
      <c r="B544" s="110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  <c r="T544" s="111"/>
      <c r="U544" s="111"/>
    </row>
    <row r="545" spans="2:21">
      <c r="B545" s="110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  <c r="T545" s="111"/>
      <c r="U545" s="111"/>
    </row>
    <row r="546" spans="2:21">
      <c r="B546" s="110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  <c r="T546" s="111"/>
      <c r="U546" s="111"/>
    </row>
    <row r="547" spans="2:21">
      <c r="B547" s="110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  <c r="T547" s="111"/>
      <c r="U547" s="111"/>
    </row>
    <row r="548" spans="2:21">
      <c r="B548" s="110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  <c r="T548" s="111"/>
      <c r="U548" s="111"/>
    </row>
    <row r="549" spans="2:21">
      <c r="B549" s="110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  <c r="T549" s="111"/>
      <c r="U549" s="111"/>
    </row>
    <row r="550" spans="2:21">
      <c r="B550" s="110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  <c r="T550" s="111"/>
      <c r="U550" s="111"/>
    </row>
    <row r="551" spans="2:21">
      <c r="B551" s="110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  <c r="T551" s="111"/>
      <c r="U551" s="111"/>
    </row>
    <row r="552" spans="2:21">
      <c r="B552" s="110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  <c r="T552" s="111"/>
      <c r="U552" s="111"/>
    </row>
    <row r="553" spans="2:21">
      <c r="B553" s="110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  <c r="T553" s="111"/>
      <c r="U553" s="111"/>
    </row>
    <row r="554" spans="2:21">
      <c r="B554" s="110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  <c r="T554" s="111"/>
      <c r="U554" s="111"/>
    </row>
    <row r="555" spans="2:21">
      <c r="B555" s="110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  <c r="T555" s="111"/>
      <c r="U555" s="111"/>
    </row>
    <row r="556" spans="2:21">
      <c r="B556" s="110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  <c r="T556" s="111"/>
      <c r="U556" s="111"/>
    </row>
    <row r="557" spans="2:21">
      <c r="B557" s="110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  <c r="T557" s="111"/>
      <c r="U557" s="111"/>
    </row>
    <row r="558" spans="2:21">
      <c r="B558" s="110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</row>
    <row r="559" spans="2:21">
      <c r="B559" s="110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  <c r="T559" s="111"/>
      <c r="U559" s="111"/>
    </row>
    <row r="560" spans="2:21">
      <c r="B560" s="110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  <c r="U560" s="111"/>
    </row>
    <row r="561" spans="2:21">
      <c r="B561" s="110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  <c r="T561" s="111"/>
      <c r="U561" s="111"/>
    </row>
    <row r="562" spans="2:21">
      <c r="B562" s="110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  <c r="T562" s="111"/>
      <c r="U562" s="111"/>
    </row>
    <row r="563" spans="2:21">
      <c r="B563" s="110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  <c r="T563" s="111"/>
      <c r="U563" s="111"/>
    </row>
    <row r="564" spans="2:21">
      <c r="B564" s="110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  <c r="T564" s="111"/>
      <c r="U564" s="111"/>
    </row>
    <row r="565" spans="2:21">
      <c r="B565" s="110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  <c r="T565" s="111"/>
      <c r="U565" s="111"/>
    </row>
    <row r="566" spans="2:21">
      <c r="B566" s="110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  <c r="T566" s="111"/>
      <c r="U566" s="111"/>
    </row>
    <row r="567" spans="2:21">
      <c r="B567" s="110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  <c r="T567" s="111"/>
      <c r="U567" s="111"/>
    </row>
    <row r="568" spans="2:21">
      <c r="B568" s="110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  <c r="T568" s="111"/>
      <c r="U568" s="111"/>
    </row>
    <row r="569" spans="2:21">
      <c r="B569" s="110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  <c r="T569" s="111"/>
      <c r="U569" s="111"/>
    </row>
    <row r="570" spans="2:21">
      <c r="B570" s="110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  <c r="T570" s="111"/>
      <c r="U570" s="111"/>
    </row>
    <row r="571" spans="2:21">
      <c r="B571" s="110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  <c r="U571" s="111"/>
    </row>
    <row r="572" spans="2:21">
      <c r="B572" s="110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  <c r="T572" s="111"/>
      <c r="U572" s="111"/>
    </row>
    <row r="573" spans="2:21">
      <c r="B573" s="110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  <c r="T573" s="111"/>
      <c r="U573" s="111"/>
    </row>
    <row r="574" spans="2:21">
      <c r="B574" s="110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  <c r="T574" s="111"/>
      <c r="U574" s="111"/>
    </row>
    <row r="575" spans="2:21">
      <c r="B575" s="110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  <c r="T575" s="111"/>
      <c r="U575" s="111"/>
    </row>
    <row r="576" spans="2:21">
      <c r="B576" s="110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  <c r="T576" s="111"/>
      <c r="U576" s="111"/>
    </row>
    <row r="577" spans="2:21">
      <c r="B577" s="110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  <c r="T577" s="111"/>
      <c r="U577" s="111"/>
    </row>
    <row r="578" spans="2:21">
      <c r="B578" s="110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  <c r="T578" s="111"/>
      <c r="U578" s="111"/>
    </row>
    <row r="579" spans="2:21">
      <c r="B579" s="110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  <c r="T579" s="111"/>
      <c r="U579" s="111"/>
    </row>
    <row r="580" spans="2:21">
      <c r="B580" s="110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  <c r="T580" s="111"/>
      <c r="U580" s="111"/>
    </row>
    <row r="581" spans="2:21">
      <c r="B581" s="110"/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  <c r="T581" s="111"/>
      <c r="U581" s="111"/>
    </row>
    <row r="582" spans="2:21">
      <c r="B582" s="110"/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  <c r="T582" s="111"/>
      <c r="U582" s="111"/>
    </row>
    <row r="583" spans="2:21">
      <c r="B583" s="110"/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  <c r="T583" s="111"/>
      <c r="U583" s="111"/>
    </row>
    <row r="584" spans="2:21">
      <c r="B584" s="110"/>
      <c r="C584" s="111"/>
      <c r="D584" s="111"/>
      <c r="E584" s="111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  <c r="T584" s="111"/>
      <c r="U584" s="111"/>
    </row>
    <row r="585" spans="2:21">
      <c r="B585" s="110"/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  <c r="T585" s="111"/>
      <c r="U585" s="111"/>
    </row>
    <row r="586" spans="2:21">
      <c r="B586" s="110"/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  <c r="T586" s="111"/>
      <c r="U586" s="111"/>
    </row>
    <row r="587" spans="2:21">
      <c r="B587" s="110"/>
      <c r="C587" s="111"/>
      <c r="D587" s="111"/>
      <c r="E587" s="111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  <c r="T587" s="111"/>
      <c r="U587" s="111"/>
    </row>
    <row r="588" spans="2:21">
      <c r="B588" s="110"/>
      <c r="C588" s="111"/>
      <c r="D588" s="111"/>
      <c r="E588" s="111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  <c r="T588" s="111"/>
      <c r="U588" s="111"/>
    </row>
    <row r="589" spans="2:21">
      <c r="B589" s="110"/>
      <c r="C589" s="111"/>
      <c r="D589" s="111"/>
      <c r="E589" s="111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  <c r="T589" s="111"/>
      <c r="U589" s="111"/>
    </row>
    <row r="590" spans="2:21">
      <c r="B590" s="110"/>
      <c r="C590" s="111"/>
      <c r="D590" s="111"/>
      <c r="E590" s="111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  <c r="T590" s="111"/>
      <c r="U590" s="111"/>
    </row>
    <row r="591" spans="2:21">
      <c r="B591" s="110"/>
      <c r="C591" s="111"/>
      <c r="D591" s="111"/>
      <c r="E591" s="111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  <c r="T591" s="111"/>
      <c r="U591" s="111"/>
    </row>
    <row r="592" spans="2:21">
      <c r="B592" s="110"/>
      <c r="C592" s="111"/>
      <c r="D592" s="111"/>
      <c r="E592" s="111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  <c r="T592" s="111"/>
      <c r="U592" s="111"/>
    </row>
    <row r="593" spans="2:21">
      <c r="B593" s="110"/>
      <c r="C593" s="111"/>
      <c r="D593" s="111"/>
      <c r="E593" s="111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  <c r="T593" s="111"/>
      <c r="U593" s="111"/>
    </row>
    <row r="594" spans="2:21">
      <c r="B594" s="110"/>
      <c r="C594" s="111"/>
      <c r="D594" s="111"/>
      <c r="E594" s="111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11"/>
      <c r="U594" s="111"/>
    </row>
    <row r="595" spans="2:21">
      <c r="B595" s="110"/>
      <c r="C595" s="111"/>
      <c r="D595" s="111"/>
      <c r="E595" s="111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  <c r="T595" s="111"/>
      <c r="U595" s="111"/>
    </row>
    <row r="596" spans="2:21">
      <c r="B596" s="110"/>
      <c r="C596" s="111"/>
      <c r="D596" s="111"/>
      <c r="E596" s="111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11"/>
      <c r="U596" s="111"/>
    </row>
    <row r="597" spans="2:21">
      <c r="B597" s="110"/>
      <c r="C597" s="111"/>
      <c r="D597" s="111"/>
      <c r="E597" s="111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  <c r="T597" s="111"/>
      <c r="U597" s="111"/>
    </row>
    <row r="598" spans="2:21">
      <c r="B598" s="110"/>
      <c r="C598" s="111"/>
      <c r="D598" s="111"/>
      <c r="E598" s="111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  <c r="T598" s="111"/>
      <c r="U598" s="111"/>
    </row>
    <row r="599" spans="2:21">
      <c r="B599" s="110"/>
      <c r="C599" s="111"/>
      <c r="D599" s="111"/>
      <c r="E599" s="111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  <c r="T599" s="111"/>
      <c r="U599" s="111"/>
    </row>
    <row r="600" spans="2:21">
      <c r="B600" s="110"/>
      <c r="C600" s="111"/>
      <c r="D600" s="111"/>
      <c r="E600" s="111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  <c r="T600" s="111"/>
      <c r="U600" s="111"/>
    </row>
    <row r="601" spans="2:21">
      <c r="B601" s="110"/>
      <c r="C601" s="111"/>
      <c r="D601" s="111"/>
      <c r="E601" s="111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  <c r="T601" s="111"/>
      <c r="U601" s="111"/>
    </row>
    <row r="602" spans="2:21">
      <c r="B602" s="110"/>
      <c r="C602" s="111"/>
      <c r="D602" s="111"/>
      <c r="E602" s="111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  <c r="T602" s="111"/>
      <c r="U602" s="111"/>
    </row>
    <row r="603" spans="2:21">
      <c r="B603" s="110"/>
      <c r="C603" s="111"/>
      <c r="D603" s="111"/>
      <c r="E603" s="111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  <c r="T603" s="111"/>
      <c r="U603" s="111"/>
    </row>
    <row r="604" spans="2:21">
      <c r="B604" s="110"/>
      <c r="C604" s="111"/>
      <c r="D604" s="111"/>
      <c r="E604" s="111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  <c r="T604" s="111"/>
      <c r="U604" s="111"/>
    </row>
    <row r="605" spans="2:21">
      <c r="B605" s="110"/>
      <c r="C605" s="111"/>
      <c r="D605" s="111"/>
      <c r="E605" s="111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  <c r="T605" s="111"/>
      <c r="U605" s="111"/>
    </row>
    <row r="606" spans="2:21">
      <c r="B606" s="110"/>
      <c r="C606" s="111"/>
      <c r="D606" s="111"/>
      <c r="E606" s="111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  <c r="T606" s="111"/>
      <c r="U606" s="111"/>
    </row>
    <row r="607" spans="2:21">
      <c r="B607" s="110"/>
      <c r="C607" s="111"/>
      <c r="D607" s="111"/>
      <c r="E607" s="111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  <c r="T607" s="111"/>
      <c r="U607" s="111"/>
    </row>
    <row r="608" spans="2:21">
      <c r="B608" s="110"/>
      <c r="C608" s="111"/>
      <c r="D608" s="111"/>
      <c r="E608" s="111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  <c r="T608" s="111"/>
      <c r="U608" s="111"/>
    </row>
    <row r="609" spans="2:21">
      <c r="B609" s="110"/>
      <c r="C609" s="111"/>
      <c r="D609" s="111"/>
      <c r="E609" s="111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  <c r="T609" s="111"/>
      <c r="U609" s="111"/>
    </row>
    <row r="610" spans="2:21">
      <c r="B610" s="110"/>
      <c r="C610" s="111"/>
      <c r="D610" s="111"/>
      <c r="E610" s="111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  <c r="T610" s="111"/>
      <c r="U610" s="111"/>
    </row>
    <row r="611" spans="2:21">
      <c r="B611" s="110"/>
      <c r="C611" s="111"/>
      <c r="D611" s="111"/>
      <c r="E611" s="111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  <c r="T611" s="111"/>
      <c r="U611" s="111"/>
    </row>
    <row r="612" spans="2:21">
      <c r="B612" s="110"/>
      <c r="C612" s="111"/>
      <c r="D612" s="111"/>
      <c r="E612" s="111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  <c r="T612" s="111"/>
      <c r="U612" s="111"/>
    </row>
    <row r="613" spans="2:21">
      <c r="B613" s="110"/>
      <c r="C613" s="111"/>
      <c r="D613" s="111"/>
      <c r="E613" s="111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  <c r="T613" s="111"/>
      <c r="U613" s="111"/>
    </row>
    <row r="614" spans="2:21">
      <c r="B614" s="110"/>
      <c r="C614" s="111"/>
      <c r="D614" s="111"/>
      <c r="E614" s="111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  <c r="T614" s="111"/>
      <c r="U614" s="111"/>
    </row>
    <row r="615" spans="2:21">
      <c r="B615" s="110"/>
      <c r="C615" s="111"/>
      <c r="D615" s="111"/>
      <c r="E615" s="111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  <c r="T615" s="111"/>
      <c r="U615" s="111"/>
    </row>
    <row r="616" spans="2:21">
      <c r="B616" s="110"/>
      <c r="C616" s="111"/>
      <c r="D616" s="111"/>
      <c r="E616" s="111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  <c r="T616" s="111"/>
      <c r="U616" s="111"/>
    </row>
    <row r="617" spans="2:21">
      <c r="B617" s="110"/>
      <c r="C617" s="111"/>
      <c r="D617" s="111"/>
      <c r="E617" s="111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  <c r="T617" s="111"/>
      <c r="U617" s="111"/>
    </row>
    <row r="618" spans="2:21">
      <c r="B618" s="110"/>
      <c r="C618" s="111"/>
      <c r="D618" s="111"/>
      <c r="E618" s="111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  <c r="T618" s="111"/>
      <c r="U618" s="111"/>
    </row>
    <row r="619" spans="2:21">
      <c r="B619" s="110"/>
      <c r="C619" s="111"/>
      <c r="D619" s="111"/>
      <c r="E619" s="111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  <c r="T619" s="111"/>
      <c r="U619" s="111"/>
    </row>
    <row r="620" spans="2:21">
      <c r="B620" s="110"/>
      <c r="C620" s="111"/>
      <c r="D620" s="111"/>
      <c r="E620" s="111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  <c r="T620" s="111"/>
      <c r="U620" s="111"/>
    </row>
    <row r="621" spans="2:21">
      <c r="B621" s="110"/>
      <c r="C621" s="111"/>
      <c r="D621" s="111"/>
      <c r="E621" s="111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  <c r="T621" s="111"/>
      <c r="U621" s="111"/>
    </row>
    <row r="622" spans="2:21">
      <c r="B622" s="110"/>
      <c r="C622" s="111"/>
      <c r="D622" s="111"/>
      <c r="E622" s="111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  <c r="T622" s="111"/>
      <c r="U622" s="111"/>
    </row>
    <row r="623" spans="2:21">
      <c r="B623" s="110"/>
      <c r="C623" s="111"/>
      <c r="D623" s="111"/>
      <c r="E623" s="111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  <c r="T623" s="111"/>
      <c r="U623" s="111"/>
    </row>
    <row r="624" spans="2:21">
      <c r="B624" s="110"/>
      <c r="C624" s="111"/>
      <c r="D624" s="111"/>
      <c r="E624" s="111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  <c r="T624" s="111"/>
      <c r="U624" s="111"/>
    </row>
    <row r="625" spans="2:21">
      <c r="B625" s="110"/>
      <c r="C625" s="111"/>
      <c r="D625" s="111"/>
      <c r="E625" s="111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  <c r="T625" s="111"/>
      <c r="U625" s="111"/>
    </row>
    <row r="626" spans="2:21">
      <c r="B626" s="110"/>
      <c r="C626" s="111"/>
      <c r="D626" s="111"/>
      <c r="E626" s="111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  <c r="T626" s="111"/>
      <c r="U626" s="111"/>
    </row>
    <row r="627" spans="2:21">
      <c r="B627" s="110"/>
      <c r="C627" s="111"/>
      <c r="D627" s="111"/>
      <c r="E627" s="111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  <c r="T627" s="111"/>
      <c r="U627" s="111"/>
    </row>
    <row r="628" spans="2:21">
      <c r="B628" s="110"/>
      <c r="C628" s="111"/>
      <c r="D628" s="111"/>
      <c r="E628" s="111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  <c r="T628" s="111"/>
      <c r="U628" s="111"/>
    </row>
    <row r="629" spans="2:21">
      <c r="B629" s="110"/>
      <c r="C629" s="111"/>
      <c r="D629" s="111"/>
      <c r="E629" s="111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  <c r="T629" s="111"/>
      <c r="U629" s="111"/>
    </row>
    <row r="630" spans="2:21">
      <c r="B630" s="110"/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  <c r="T630" s="111"/>
      <c r="U630" s="111"/>
    </row>
    <row r="631" spans="2:21">
      <c r="B631" s="110"/>
      <c r="C631" s="111"/>
      <c r="D631" s="111"/>
      <c r="E631" s="111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  <c r="S631" s="111"/>
      <c r="T631" s="111"/>
      <c r="U631" s="111"/>
    </row>
    <row r="632" spans="2:21">
      <c r="B632" s="110"/>
      <c r="C632" s="111"/>
      <c r="D632" s="111"/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  <c r="T632" s="111"/>
      <c r="U632" s="111"/>
    </row>
    <row r="633" spans="2:21">
      <c r="B633" s="110"/>
      <c r="C633" s="111"/>
      <c r="D633" s="111"/>
      <c r="E633" s="111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  <c r="T633" s="111"/>
      <c r="U633" s="111"/>
    </row>
    <row r="634" spans="2:21">
      <c r="B634" s="110"/>
      <c r="C634" s="111"/>
      <c r="D634" s="111"/>
      <c r="E634" s="111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  <c r="T634" s="111"/>
      <c r="U634" s="111"/>
    </row>
    <row r="635" spans="2:21">
      <c r="B635" s="110"/>
      <c r="C635" s="111"/>
      <c r="D635" s="111"/>
      <c r="E635" s="111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  <c r="T635" s="111"/>
      <c r="U635" s="111"/>
    </row>
    <row r="636" spans="2:21">
      <c r="B636" s="110"/>
      <c r="C636" s="111"/>
      <c r="D636" s="111"/>
      <c r="E636" s="111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  <c r="T636" s="111"/>
      <c r="U636" s="111"/>
    </row>
    <row r="637" spans="2:21">
      <c r="B637" s="110"/>
      <c r="C637" s="111"/>
      <c r="D637" s="111"/>
      <c r="E637" s="111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  <c r="T637" s="111"/>
      <c r="U637" s="111"/>
    </row>
    <row r="638" spans="2:21">
      <c r="B638" s="110"/>
      <c r="C638" s="111"/>
      <c r="D638" s="111"/>
      <c r="E638" s="111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  <c r="T638" s="111"/>
      <c r="U638" s="111"/>
    </row>
    <row r="639" spans="2:21">
      <c r="B639" s="110"/>
      <c r="C639" s="111"/>
      <c r="D639" s="111"/>
      <c r="E639" s="111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  <c r="S639" s="111"/>
      <c r="T639" s="111"/>
      <c r="U639" s="111"/>
    </row>
    <row r="640" spans="2:21">
      <c r="B640" s="110"/>
      <c r="C640" s="111"/>
      <c r="D640" s="111"/>
      <c r="E640" s="111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  <c r="S640" s="111"/>
      <c r="T640" s="111"/>
      <c r="U640" s="111"/>
    </row>
    <row r="641" spans="2:21">
      <c r="B641" s="110"/>
      <c r="C641" s="111"/>
      <c r="D641" s="111"/>
      <c r="E641" s="111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  <c r="T641" s="111"/>
      <c r="U641" s="111"/>
    </row>
    <row r="642" spans="2:21">
      <c r="B642" s="110"/>
      <c r="C642" s="111"/>
      <c r="D642" s="111"/>
      <c r="E642" s="111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  <c r="S642" s="111"/>
      <c r="T642" s="111"/>
      <c r="U642" s="111"/>
    </row>
    <row r="643" spans="2:21">
      <c r="B643" s="110"/>
      <c r="C643" s="111"/>
      <c r="D643" s="111"/>
      <c r="E643" s="111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  <c r="S643" s="111"/>
      <c r="T643" s="111"/>
      <c r="U643" s="111"/>
    </row>
    <row r="644" spans="2:21">
      <c r="B644" s="110"/>
      <c r="C644" s="111"/>
      <c r="D644" s="111"/>
      <c r="E644" s="111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  <c r="S644" s="111"/>
      <c r="T644" s="111"/>
      <c r="U644" s="111"/>
    </row>
    <row r="645" spans="2:21">
      <c r="B645" s="110"/>
      <c r="C645" s="111"/>
      <c r="D645" s="111"/>
      <c r="E645" s="111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  <c r="S645" s="111"/>
      <c r="T645" s="111"/>
      <c r="U645" s="111"/>
    </row>
    <row r="646" spans="2:21">
      <c r="B646" s="110"/>
      <c r="C646" s="111"/>
      <c r="D646" s="111"/>
      <c r="E646" s="111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  <c r="S646" s="111"/>
      <c r="T646" s="111"/>
      <c r="U646" s="111"/>
    </row>
    <row r="647" spans="2:21">
      <c r="B647" s="110"/>
      <c r="C647" s="111"/>
      <c r="D647" s="111"/>
      <c r="E647" s="111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  <c r="S647" s="111"/>
      <c r="T647" s="111"/>
      <c r="U647" s="111"/>
    </row>
    <row r="648" spans="2:21">
      <c r="B648" s="110"/>
      <c r="C648" s="111"/>
      <c r="D648" s="111"/>
      <c r="E648" s="111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  <c r="S648" s="111"/>
      <c r="T648" s="111"/>
      <c r="U648" s="111"/>
    </row>
    <row r="649" spans="2:21">
      <c r="B649" s="110"/>
      <c r="C649" s="111"/>
      <c r="D649" s="111"/>
      <c r="E649" s="111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  <c r="S649" s="111"/>
      <c r="T649" s="111"/>
      <c r="U649" s="111"/>
    </row>
    <row r="650" spans="2:21">
      <c r="B650" s="110"/>
      <c r="C650" s="111"/>
      <c r="D650" s="111"/>
      <c r="E650" s="111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  <c r="T650" s="111"/>
      <c r="U650" s="111"/>
    </row>
    <row r="651" spans="2:21">
      <c r="B651" s="110"/>
      <c r="C651" s="111"/>
      <c r="D651" s="111"/>
      <c r="E651" s="111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  <c r="S651" s="111"/>
      <c r="T651" s="111"/>
      <c r="U651" s="111"/>
    </row>
    <row r="652" spans="2:21">
      <c r="B652" s="110"/>
      <c r="C652" s="111"/>
      <c r="D652" s="111"/>
      <c r="E652" s="111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  <c r="S652" s="111"/>
      <c r="T652" s="111"/>
      <c r="U652" s="111"/>
    </row>
    <row r="653" spans="2:21">
      <c r="B653" s="110"/>
      <c r="C653" s="111"/>
      <c r="D653" s="111"/>
      <c r="E653" s="111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  <c r="S653" s="111"/>
      <c r="T653" s="111"/>
      <c r="U653" s="111"/>
    </row>
    <row r="654" spans="2:21">
      <c r="B654" s="110"/>
      <c r="C654" s="111"/>
      <c r="D654" s="111"/>
      <c r="E654" s="111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  <c r="S654" s="111"/>
      <c r="T654" s="111"/>
      <c r="U654" s="111"/>
    </row>
    <row r="655" spans="2:21">
      <c r="B655" s="110"/>
      <c r="C655" s="111"/>
      <c r="D655" s="111"/>
      <c r="E655" s="111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  <c r="S655" s="111"/>
      <c r="T655" s="111"/>
      <c r="U655" s="111"/>
    </row>
    <row r="656" spans="2:21">
      <c r="B656" s="110"/>
      <c r="C656" s="111"/>
      <c r="D656" s="111"/>
      <c r="E656" s="111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  <c r="S656" s="111"/>
      <c r="T656" s="111"/>
      <c r="U656" s="111"/>
    </row>
    <row r="657" spans="2:21">
      <c r="B657" s="110"/>
      <c r="C657" s="111"/>
      <c r="D657" s="111"/>
      <c r="E657" s="111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  <c r="T657" s="111"/>
      <c r="U657" s="111"/>
    </row>
    <row r="658" spans="2:21">
      <c r="B658" s="110"/>
      <c r="C658" s="111"/>
      <c r="D658" s="111"/>
      <c r="E658" s="111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  <c r="S658" s="111"/>
      <c r="T658" s="111"/>
      <c r="U658" s="111"/>
    </row>
    <row r="659" spans="2:21">
      <c r="B659" s="110"/>
      <c r="C659" s="111"/>
      <c r="D659" s="111"/>
      <c r="E659" s="111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  <c r="T659" s="111"/>
      <c r="U659" s="111"/>
    </row>
    <row r="660" spans="2:21">
      <c r="B660" s="110"/>
      <c r="C660" s="111"/>
      <c r="D660" s="111"/>
      <c r="E660" s="111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  <c r="S660" s="111"/>
      <c r="T660" s="111"/>
      <c r="U660" s="111"/>
    </row>
    <row r="661" spans="2:21">
      <c r="B661" s="110"/>
      <c r="C661" s="111"/>
      <c r="D661" s="111"/>
      <c r="E661" s="111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  <c r="S661" s="111"/>
      <c r="T661" s="111"/>
      <c r="U661" s="111"/>
    </row>
    <row r="662" spans="2:21">
      <c r="B662" s="110"/>
      <c r="C662" s="111"/>
      <c r="D662" s="111"/>
      <c r="E662" s="111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  <c r="S662" s="111"/>
      <c r="T662" s="111"/>
      <c r="U662" s="111"/>
    </row>
    <row r="663" spans="2:21">
      <c r="B663" s="110"/>
      <c r="C663" s="111"/>
      <c r="D663" s="111"/>
      <c r="E663" s="111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  <c r="S663" s="111"/>
      <c r="T663" s="111"/>
      <c r="U663" s="111"/>
    </row>
    <row r="664" spans="2:21">
      <c r="B664" s="110"/>
      <c r="C664" s="111"/>
      <c r="D664" s="111"/>
      <c r="E664" s="111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  <c r="S664" s="111"/>
      <c r="T664" s="111"/>
      <c r="U664" s="111"/>
    </row>
    <row r="665" spans="2:21">
      <c r="B665" s="110"/>
      <c r="C665" s="111"/>
      <c r="D665" s="111"/>
      <c r="E665" s="111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  <c r="S665" s="111"/>
      <c r="T665" s="111"/>
      <c r="U665" s="111"/>
    </row>
    <row r="666" spans="2:21">
      <c r="B666" s="110"/>
      <c r="C666" s="111"/>
      <c r="D666" s="111"/>
      <c r="E666" s="111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  <c r="S666" s="111"/>
      <c r="T666" s="111"/>
      <c r="U666" s="111"/>
    </row>
    <row r="667" spans="2:21">
      <c r="B667" s="110"/>
      <c r="C667" s="111"/>
      <c r="D667" s="111"/>
      <c r="E667" s="111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  <c r="S667" s="111"/>
      <c r="T667" s="111"/>
      <c r="U667" s="111"/>
    </row>
    <row r="668" spans="2:21">
      <c r="B668" s="110"/>
      <c r="C668" s="111"/>
      <c r="D668" s="111"/>
      <c r="E668" s="111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  <c r="T668" s="111"/>
      <c r="U668" s="111"/>
    </row>
    <row r="669" spans="2:21">
      <c r="B669" s="110"/>
      <c r="C669" s="111"/>
      <c r="D669" s="111"/>
      <c r="E669" s="111"/>
      <c r="F669" s="111"/>
      <c r="G669" s="111"/>
      <c r="H669" s="111"/>
      <c r="I669" s="111"/>
      <c r="J669" s="111"/>
      <c r="K669" s="111"/>
      <c r="L669" s="111"/>
      <c r="M669" s="111"/>
      <c r="N669" s="111"/>
      <c r="O669" s="111"/>
      <c r="P669" s="111"/>
      <c r="Q669" s="111"/>
      <c r="R669" s="111"/>
      <c r="S669" s="111"/>
      <c r="T669" s="111"/>
      <c r="U669" s="111"/>
    </row>
    <row r="670" spans="2:21">
      <c r="B670" s="110"/>
      <c r="C670" s="111"/>
      <c r="D670" s="111"/>
      <c r="E670" s="111"/>
      <c r="F670" s="111"/>
      <c r="G670" s="111"/>
      <c r="H670" s="111"/>
      <c r="I670" s="111"/>
      <c r="J670" s="111"/>
      <c r="K670" s="111"/>
      <c r="L670" s="111"/>
      <c r="M670" s="111"/>
      <c r="N670" s="111"/>
      <c r="O670" s="111"/>
      <c r="P670" s="111"/>
      <c r="Q670" s="111"/>
      <c r="R670" s="111"/>
      <c r="S670" s="111"/>
      <c r="T670" s="111"/>
      <c r="U670" s="111"/>
    </row>
    <row r="671" spans="2:21">
      <c r="B671" s="110"/>
      <c r="C671" s="111"/>
      <c r="D671" s="111"/>
      <c r="E671" s="111"/>
      <c r="F671" s="111"/>
      <c r="G671" s="111"/>
      <c r="H671" s="111"/>
      <c r="I671" s="111"/>
      <c r="J671" s="111"/>
      <c r="K671" s="111"/>
      <c r="L671" s="111"/>
      <c r="M671" s="111"/>
      <c r="N671" s="111"/>
      <c r="O671" s="111"/>
      <c r="P671" s="111"/>
      <c r="Q671" s="111"/>
      <c r="R671" s="111"/>
      <c r="S671" s="111"/>
      <c r="T671" s="111"/>
      <c r="U671" s="111"/>
    </row>
    <row r="672" spans="2:21">
      <c r="B672" s="110"/>
      <c r="C672" s="111"/>
      <c r="D672" s="111"/>
      <c r="E672" s="111"/>
      <c r="F672" s="111"/>
      <c r="G672" s="111"/>
      <c r="H672" s="111"/>
      <c r="I672" s="111"/>
      <c r="J672" s="111"/>
      <c r="K672" s="111"/>
      <c r="L672" s="111"/>
      <c r="M672" s="111"/>
      <c r="N672" s="111"/>
      <c r="O672" s="111"/>
      <c r="P672" s="111"/>
      <c r="Q672" s="111"/>
      <c r="R672" s="111"/>
      <c r="S672" s="111"/>
      <c r="T672" s="111"/>
      <c r="U672" s="111"/>
    </row>
    <row r="673" spans="2:21">
      <c r="B673" s="110"/>
      <c r="C673" s="111"/>
      <c r="D673" s="111"/>
      <c r="E673" s="111"/>
      <c r="F673" s="111"/>
      <c r="G673" s="111"/>
      <c r="H673" s="111"/>
      <c r="I673" s="111"/>
      <c r="J673" s="111"/>
      <c r="K673" s="111"/>
      <c r="L673" s="111"/>
      <c r="M673" s="111"/>
      <c r="N673" s="111"/>
      <c r="O673" s="111"/>
      <c r="P673" s="111"/>
      <c r="Q673" s="111"/>
      <c r="R673" s="111"/>
      <c r="S673" s="111"/>
      <c r="T673" s="111"/>
      <c r="U673" s="111"/>
    </row>
    <row r="674" spans="2:21">
      <c r="B674" s="110"/>
      <c r="C674" s="111"/>
      <c r="D674" s="111"/>
      <c r="E674" s="111"/>
      <c r="F674" s="111"/>
      <c r="G674" s="111"/>
      <c r="H674" s="111"/>
      <c r="I674" s="111"/>
      <c r="J674" s="111"/>
      <c r="K674" s="111"/>
      <c r="L674" s="111"/>
      <c r="M674" s="111"/>
      <c r="N674" s="111"/>
      <c r="O674" s="111"/>
      <c r="P674" s="111"/>
      <c r="Q674" s="111"/>
      <c r="R674" s="111"/>
      <c r="S674" s="111"/>
      <c r="T674" s="111"/>
      <c r="U674" s="111"/>
    </row>
    <row r="675" spans="2:21">
      <c r="B675" s="110"/>
      <c r="C675" s="111"/>
      <c r="D675" s="111"/>
      <c r="E675" s="111"/>
      <c r="F675" s="111"/>
      <c r="G675" s="111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  <c r="S675" s="111"/>
      <c r="T675" s="111"/>
      <c r="U675" s="111"/>
    </row>
    <row r="676" spans="2:21">
      <c r="B676" s="110"/>
      <c r="C676" s="111"/>
      <c r="D676" s="111"/>
      <c r="E676" s="111"/>
      <c r="F676" s="111"/>
      <c r="G676" s="111"/>
      <c r="H676" s="111"/>
      <c r="I676" s="111"/>
      <c r="J676" s="111"/>
      <c r="K676" s="111"/>
      <c r="L676" s="111"/>
      <c r="M676" s="111"/>
      <c r="N676" s="111"/>
      <c r="O676" s="111"/>
      <c r="P676" s="111"/>
      <c r="Q676" s="111"/>
      <c r="R676" s="111"/>
      <c r="S676" s="111"/>
      <c r="T676" s="111"/>
      <c r="U676" s="111"/>
    </row>
    <row r="677" spans="2:21">
      <c r="B677" s="110"/>
      <c r="C677" s="111"/>
      <c r="D677" s="111"/>
      <c r="E677" s="111"/>
      <c r="F677" s="111"/>
      <c r="G677" s="111"/>
      <c r="H677" s="111"/>
      <c r="I677" s="111"/>
      <c r="J677" s="111"/>
      <c r="K677" s="111"/>
      <c r="L677" s="111"/>
      <c r="M677" s="111"/>
      <c r="N677" s="111"/>
      <c r="O677" s="111"/>
      <c r="P677" s="111"/>
      <c r="Q677" s="111"/>
      <c r="R677" s="111"/>
      <c r="S677" s="111"/>
      <c r="T677" s="111"/>
      <c r="U677" s="111"/>
    </row>
    <row r="678" spans="2:21">
      <c r="B678" s="110"/>
      <c r="C678" s="111"/>
      <c r="D678" s="111"/>
      <c r="E678" s="111"/>
      <c r="F678" s="111"/>
      <c r="G678" s="111"/>
      <c r="H678" s="111"/>
      <c r="I678" s="111"/>
      <c r="J678" s="111"/>
      <c r="K678" s="111"/>
      <c r="L678" s="111"/>
      <c r="M678" s="111"/>
      <c r="N678" s="111"/>
      <c r="O678" s="111"/>
      <c r="P678" s="111"/>
      <c r="Q678" s="111"/>
      <c r="R678" s="111"/>
      <c r="S678" s="111"/>
      <c r="T678" s="111"/>
      <c r="U678" s="111"/>
    </row>
    <row r="679" spans="2:21">
      <c r="B679" s="110"/>
      <c r="C679" s="111"/>
      <c r="D679" s="111"/>
      <c r="E679" s="111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  <c r="S679" s="111"/>
      <c r="T679" s="111"/>
      <c r="U679" s="111"/>
    </row>
    <row r="680" spans="2:21">
      <c r="B680" s="110"/>
      <c r="C680" s="111"/>
      <c r="D680" s="111"/>
      <c r="E680" s="111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  <c r="P680" s="111"/>
      <c r="Q680" s="111"/>
      <c r="R680" s="111"/>
      <c r="S680" s="111"/>
      <c r="T680" s="111"/>
      <c r="U680" s="111"/>
    </row>
    <row r="681" spans="2:21">
      <c r="B681" s="110"/>
      <c r="C681" s="111"/>
      <c r="D681" s="111"/>
      <c r="E681" s="111"/>
      <c r="F681" s="111"/>
      <c r="G681" s="111"/>
      <c r="H681" s="111"/>
      <c r="I681" s="111"/>
      <c r="J681" s="111"/>
      <c r="K681" s="111"/>
      <c r="L681" s="111"/>
      <c r="M681" s="111"/>
      <c r="N681" s="111"/>
      <c r="O681" s="111"/>
      <c r="P681" s="111"/>
      <c r="Q681" s="111"/>
      <c r="R681" s="111"/>
      <c r="S681" s="111"/>
      <c r="T681" s="111"/>
      <c r="U681" s="111"/>
    </row>
    <row r="682" spans="2:21">
      <c r="B682" s="110"/>
      <c r="C682" s="111"/>
      <c r="D682" s="111"/>
      <c r="E682" s="111"/>
      <c r="F682" s="111"/>
      <c r="G682" s="111"/>
      <c r="H682" s="111"/>
      <c r="I682" s="111"/>
      <c r="J682" s="111"/>
      <c r="K682" s="111"/>
      <c r="L682" s="111"/>
      <c r="M682" s="111"/>
      <c r="N682" s="111"/>
      <c r="O682" s="111"/>
      <c r="P682" s="111"/>
      <c r="Q682" s="111"/>
      <c r="R682" s="111"/>
      <c r="S682" s="111"/>
      <c r="T682" s="111"/>
      <c r="U682" s="111"/>
    </row>
    <row r="683" spans="2:21">
      <c r="B683" s="110"/>
      <c r="C683" s="111"/>
      <c r="D683" s="111"/>
      <c r="E683" s="111"/>
      <c r="F683" s="111"/>
      <c r="G683" s="111"/>
      <c r="H683" s="111"/>
      <c r="I683" s="111"/>
      <c r="J683" s="111"/>
      <c r="K683" s="111"/>
      <c r="L683" s="111"/>
      <c r="M683" s="111"/>
      <c r="N683" s="111"/>
      <c r="O683" s="111"/>
      <c r="P683" s="111"/>
      <c r="Q683" s="111"/>
      <c r="R683" s="111"/>
      <c r="S683" s="111"/>
      <c r="T683" s="111"/>
      <c r="U683" s="111"/>
    </row>
    <row r="684" spans="2:21">
      <c r="B684" s="110"/>
      <c r="C684" s="111"/>
      <c r="D684" s="111"/>
      <c r="E684" s="111"/>
      <c r="F684" s="111"/>
      <c r="G684" s="111"/>
      <c r="H684" s="111"/>
      <c r="I684" s="111"/>
      <c r="J684" s="111"/>
      <c r="K684" s="111"/>
      <c r="L684" s="111"/>
      <c r="M684" s="111"/>
      <c r="N684" s="111"/>
      <c r="O684" s="111"/>
      <c r="P684" s="111"/>
      <c r="Q684" s="111"/>
      <c r="R684" s="111"/>
      <c r="S684" s="111"/>
      <c r="T684" s="111"/>
      <c r="U684" s="111"/>
    </row>
    <row r="685" spans="2:21">
      <c r="B685" s="110"/>
      <c r="C685" s="111"/>
      <c r="D685" s="111"/>
      <c r="E685" s="111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  <c r="S685" s="111"/>
      <c r="T685" s="111"/>
      <c r="U685" s="111"/>
    </row>
    <row r="686" spans="2:21">
      <c r="B686" s="110"/>
      <c r="C686" s="111"/>
      <c r="D686" s="111"/>
      <c r="E686" s="111"/>
      <c r="F686" s="111"/>
      <c r="G686" s="111"/>
      <c r="H686" s="111"/>
      <c r="I686" s="111"/>
      <c r="J686" s="111"/>
      <c r="K686" s="111"/>
      <c r="L686" s="111"/>
      <c r="M686" s="111"/>
      <c r="N686" s="111"/>
      <c r="O686" s="111"/>
      <c r="P686" s="111"/>
      <c r="Q686" s="111"/>
      <c r="R686" s="111"/>
      <c r="S686" s="111"/>
      <c r="T686" s="111"/>
      <c r="U686" s="111"/>
    </row>
    <row r="687" spans="2:21">
      <c r="B687" s="110"/>
      <c r="C687" s="111"/>
      <c r="D687" s="111"/>
      <c r="E687" s="111"/>
      <c r="F687" s="111"/>
      <c r="G687" s="111"/>
      <c r="H687" s="111"/>
      <c r="I687" s="111"/>
      <c r="J687" s="111"/>
      <c r="K687" s="111"/>
      <c r="L687" s="111"/>
      <c r="M687" s="111"/>
      <c r="N687" s="111"/>
      <c r="O687" s="111"/>
      <c r="P687" s="111"/>
      <c r="Q687" s="111"/>
      <c r="R687" s="111"/>
      <c r="S687" s="111"/>
      <c r="T687" s="111"/>
      <c r="U687" s="111"/>
    </row>
    <row r="688" spans="2:21">
      <c r="B688" s="110"/>
      <c r="C688" s="111"/>
      <c r="D688" s="111"/>
      <c r="E688" s="111"/>
      <c r="F688" s="111"/>
      <c r="G688" s="111"/>
      <c r="H688" s="111"/>
      <c r="I688" s="111"/>
      <c r="J688" s="111"/>
      <c r="K688" s="111"/>
      <c r="L688" s="111"/>
      <c r="M688" s="111"/>
      <c r="N688" s="111"/>
      <c r="O688" s="111"/>
      <c r="P688" s="111"/>
      <c r="Q688" s="111"/>
      <c r="R688" s="111"/>
      <c r="S688" s="111"/>
      <c r="T688" s="111"/>
      <c r="U688" s="111"/>
    </row>
    <row r="689" spans="2:21">
      <c r="B689" s="110"/>
      <c r="C689" s="111"/>
      <c r="D689" s="111"/>
      <c r="E689" s="111"/>
      <c r="F689" s="111"/>
      <c r="G689" s="111"/>
      <c r="H689" s="111"/>
      <c r="I689" s="111"/>
      <c r="J689" s="111"/>
      <c r="K689" s="111"/>
      <c r="L689" s="111"/>
      <c r="M689" s="111"/>
      <c r="N689" s="111"/>
      <c r="O689" s="111"/>
      <c r="P689" s="111"/>
      <c r="Q689" s="111"/>
      <c r="R689" s="111"/>
      <c r="S689" s="111"/>
      <c r="T689" s="111"/>
      <c r="U689" s="111"/>
    </row>
    <row r="690" spans="2:21">
      <c r="B690" s="110"/>
      <c r="C690" s="111"/>
      <c r="D690" s="111"/>
      <c r="E690" s="111"/>
      <c r="F690" s="111"/>
      <c r="G690" s="111"/>
      <c r="H690" s="111"/>
      <c r="I690" s="111"/>
      <c r="J690" s="111"/>
      <c r="K690" s="111"/>
      <c r="L690" s="111"/>
      <c r="M690" s="111"/>
      <c r="N690" s="111"/>
      <c r="O690" s="111"/>
      <c r="P690" s="111"/>
      <c r="Q690" s="111"/>
      <c r="R690" s="111"/>
      <c r="S690" s="111"/>
      <c r="T690" s="111"/>
      <c r="U690" s="111"/>
    </row>
    <row r="691" spans="2:21">
      <c r="B691" s="110"/>
      <c r="C691" s="111"/>
      <c r="D691" s="111"/>
      <c r="E691" s="111"/>
      <c r="F691" s="111"/>
      <c r="G691" s="111"/>
      <c r="H691" s="111"/>
      <c r="I691" s="111"/>
      <c r="J691" s="111"/>
      <c r="K691" s="111"/>
      <c r="L691" s="111"/>
      <c r="M691" s="111"/>
      <c r="N691" s="111"/>
      <c r="O691" s="111"/>
      <c r="P691" s="111"/>
      <c r="Q691" s="111"/>
      <c r="R691" s="111"/>
      <c r="S691" s="111"/>
      <c r="T691" s="111"/>
      <c r="U691" s="111"/>
    </row>
    <row r="692" spans="2:21">
      <c r="B692" s="110"/>
      <c r="C692" s="111"/>
      <c r="D692" s="111"/>
      <c r="E692" s="111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  <c r="S692" s="111"/>
      <c r="T692" s="111"/>
      <c r="U692" s="111"/>
    </row>
    <row r="693" spans="2:21">
      <c r="B693" s="110"/>
      <c r="C693" s="111"/>
      <c r="D693" s="111"/>
      <c r="E693" s="111"/>
      <c r="F693" s="111"/>
      <c r="G693" s="111"/>
      <c r="H693" s="111"/>
      <c r="I693" s="111"/>
      <c r="J693" s="111"/>
      <c r="K693" s="111"/>
      <c r="L693" s="111"/>
      <c r="M693" s="111"/>
      <c r="N693" s="111"/>
      <c r="O693" s="111"/>
      <c r="P693" s="111"/>
      <c r="Q693" s="111"/>
      <c r="R693" s="111"/>
      <c r="S693" s="111"/>
      <c r="T693" s="111"/>
      <c r="U693" s="111"/>
    </row>
    <row r="694" spans="2:21">
      <c r="B694" s="110"/>
      <c r="C694" s="111"/>
      <c r="D694" s="111"/>
      <c r="E694" s="111"/>
      <c r="F694" s="111"/>
      <c r="G694" s="111"/>
      <c r="H694" s="111"/>
      <c r="I694" s="111"/>
      <c r="J694" s="111"/>
      <c r="K694" s="111"/>
      <c r="L694" s="111"/>
      <c r="M694" s="111"/>
      <c r="N694" s="111"/>
      <c r="O694" s="111"/>
      <c r="P694" s="111"/>
      <c r="Q694" s="111"/>
      <c r="R694" s="111"/>
      <c r="S694" s="111"/>
      <c r="T694" s="111"/>
      <c r="U694" s="111"/>
    </row>
    <row r="695" spans="2:21">
      <c r="B695" s="110"/>
      <c r="C695" s="111"/>
      <c r="D695" s="111"/>
      <c r="E695" s="111"/>
      <c r="F695" s="111"/>
      <c r="G695" s="111"/>
      <c r="H695" s="111"/>
      <c r="I695" s="111"/>
      <c r="J695" s="111"/>
      <c r="K695" s="111"/>
      <c r="L695" s="111"/>
      <c r="M695" s="111"/>
      <c r="N695" s="111"/>
      <c r="O695" s="111"/>
      <c r="P695" s="111"/>
      <c r="Q695" s="111"/>
      <c r="R695" s="111"/>
      <c r="S695" s="111"/>
      <c r="T695" s="111"/>
      <c r="U695" s="111"/>
    </row>
    <row r="696" spans="2:21">
      <c r="B696" s="110"/>
      <c r="C696" s="111"/>
      <c r="D696" s="111"/>
      <c r="E696" s="111"/>
      <c r="F696" s="111"/>
      <c r="G696" s="111"/>
      <c r="H696" s="111"/>
      <c r="I696" s="111"/>
      <c r="J696" s="111"/>
      <c r="K696" s="111"/>
      <c r="L696" s="111"/>
      <c r="M696" s="111"/>
      <c r="N696" s="111"/>
      <c r="O696" s="111"/>
      <c r="P696" s="111"/>
      <c r="Q696" s="111"/>
      <c r="R696" s="111"/>
      <c r="S696" s="111"/>
      <c r="T696" s="111"/>
      <c r="U696" s="111"/>
    </row>
    <row r="697" spans="2:21">
      <c r="B697" s="110"/>
      <c r="C697" s="111"/>
      <c r="D697" s="111"/>
      <c r="E697" s="111"/>
      <c r="F697" s="111"/>
      <c r="G697" s="111"/>
      <c r="H697" s="111"/>
      <c r="I697" s="111"/>
      <c r="J697" s="111"/>
      <c r="K697" s="111"/>
      <c r="L697" s="111"/>
      <c r="M697" s="111"/>
      <c r="N697" s="111"/>
      <c r="O697" s="111"/>
      <c r="P697" s="111"/>
      <c r="Q697" s="111"/>
      <c r="R697" s="111"/>
      <c r="S697" s="111"/>
      <c r="T697" s="111"/>
      <c r="U697" s="111"/>
    </row>
    <row r="698" spans="2:21">
      <c r="B698" s="110"/>
      <c r="C698" s="111"/>
      <c r="D698" s="111"/>
      <c r="E698" s="111"/>
      <c r="F698" s="111"/>
      <c r="G698" s="111"/>
      <c r="H698" s="111"/>
      <c r="I698" s="111"/>
      <c r="J698" s="111"/>
      <c r="K698" s="111"/>
      <c r="L698" s="111"/>
      <c r="M698" s="111"/>
      <c r="N698" s="111"/>
      <c r="O698" s="111"/>
      <c r="P698" s="111"/>
      <c r="Q698" s="111"/>
      <c r="R698" s="111"/>
      <c r="S698" s="111"/>
      <c r="T698" s="111"/>
      <c r="U698" s="111"/>
    </row>
    <row r="699" spans="2:21">
      <c r="B699" s="110"/>
      <c r="C699" s="111"/>
      <c r="D699" s="111"/>
      <c r="E699" s="111"/>
      <c r="F699" s="111"/>
      <c r="G699" s="111"/>
      <c r="H699" s="111"/>
      <c r="I699" s="111"/>
      <c r="J699" s="111"/>
      <c r="K699" s="111"/>
      <c r="L699" s="111"/>
      <c r="M699" s="111"/>
      <c r="N699" s="111"/>
      <c r="O699" s="111"/>
      <c r="P699" s="111"/>
      <c r="Q699" s="111"/>
      <c r="R699" s="111"/>
      <c r="S699" s="111"/>
      <c r="T699" s="111"/>
      <c r="U699" s="111"/>
    </row>
    <row r="700" spans="2:21">
      <c r="B700" s="110"/>
      <c r="C700" s="111"/>
      <c r="D700" s="111"/>
      <c r="E700" s="111"/>
      <c r="F700" s="111"/>
      <c r="G700" s="111"/>
      <c r="H700" s="111"/>
      <c r="I700" s="111"/>
      <c r="J700" s="111"/>
      <c r="K700" s="111"/>
      <c r="L700" s="111"/>
      <c r="M700" s="111"/>
      <c r="N700" s="111"/>
      <c r="O700" s="111"/>
      <c r="P700" s="111"/>
      <c r="Q700" s="111"/>
      <c r="R700" s="111"/>
      <c r="S700" s="111"/>
      <c r="T700" s="111"/>
      <c r="U700" s="111"/>
    </row>
    <row r="701" spans="2:21">
      <c r="B701" s="110"/>
      <c r="C701" s="111"/>
      <c r="D701" s="111"/>
      <c r="E701" s="111"/>
      <c r="F701" s="111"/>
      <c r="G701" s="111"/>
      <c r="H701" s="111"/>
      <c r="I701" s="111"/>
      <c r="J701" s="111"/>
      <c r="K701" s="111"/>
      <c r="L701" s="111"/>
      <c r="M701" s="111"/>
      <c r="N701" s="111"/>
      <c r="O701" s="111"/>
      <c r="P701" s="111"/>
      <c r="Q701" s="111"/>
      <c r="R701" s="111"/>
      <c r="S701" s="111"/>
      <c r="T701" s="111"/>
      <c r="U701" s="111"/>
    </row>
    <row r="702" spans="2:21">
      <c r="B702" s="110"/>
      <c r="C702" s="111"/>
      <c r="D702" s="111"/>
      <c r="E702" s="111"/>
      <c r="F702" s="111"/>
      <c r="G702" s="111"/>
      <c r="H702" s="111"/>
      <c r="I702" s="111"/>
      <c r="J702" s="111"/>
      <c r="K702" s="111"/>
      <c r="L702" s="111"/>
      <c r="M702" s="111"/>
      <c r="N702" s="111"/>
      <c r="O702" s="111"/>
      <c r="P702" s="111"/>
      <c r="Q702" s="111"/>
      <c r="R702" s="111"/>
      <c r="S702" s="111"/>
      <c r="T702" s="111"/>
      <c r="U702" s="111"/>
    </row>
    <row r="703" spans="2:21">
      <c r="B703" s="110"/>
      <c r="C703" s="111"/>
      <c r="D703" s="111"/>
      <c r="E703" s="111"/>
      <c r="F703" s="111"/>
      <c r="G703" s="111"/>
      <c r="H703" s="111"/>
      <c r="I703" s="111"/>
      <c r="J703" s="111"/>
      <c r="K703" s="111"/>
      <c r="L703" s="111"/>
      <c r="M703" s="111"/>
      <c r="N703" s="111"/>
      <c r="O703" s="111"/>
      <c r="P703" s="111"/>
      <c r="Q703" s="111"/>
      <c r="R703" s="111"/>
      <c r="S703" s="111"/>
      <c r="T703" s="111"/>
      <c r="U703" s="111"/>
    </row>
    <row r="704" spans="2:21">
      <c r="B704" s="110"/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  <c r="S704" s="111"/>
      <c r="T704" s="111"/>
      <c r="U704" s="111"/>
    </row>
    <row r="705" spans="2:21">
      <c r="B705" s="110"/>
      <c r="C705" s="111"/>
      <c r="D705" s="111"/>
      <c r="E705" s="111"/>
      <c r="F705" s="111"/>
      <c r="G705" s="111"/>
      <c r="H705" s="111"/>
      <c r="I705" s="111"/>
      <c r="J705" s="111"/>
      <c r="K705" s="111"/>
      <c r="L705" s="111"/>
      <c r="M705" s="111"/>
      <c r="N705" s="111"/>
      <c r="O705" s="111"/>
      <c r="P705" s="111"/>
      <c r="Q705" s="111"/>
      <c r="R705" s="111"/>
      <c r="S705" s="111"/>
      <c r="T705" s="111"/>
      <c r="U705" s="111"/>
    </row>
    <row r="706" spans="2:21">
      <c r="B706" s="110"/>
      <c r="C706" s="111"/>
      <c r="D706" s="111"/>
      <c r="E706" s="111"/>
      <c r="F706" s="111"/>
      <c r="G706" s="111"/>
      <c r="H706" s="111"/>
      <c r="I706" s="111"/>
      <c r="J706" s="111"/>
      <c r="K706" s="111"/>
      <c r="L706" s="111"/>
      <c r="M706" s="111"/>
      <c r="N706" s="111"/>
      <c r="O706" s="111"/>
      <c r="P706" s="111"/>
      <c r="Q706" s="111"/>
      <c r="R706" s="111"/>
      <c r="S706" s="111"/>
      <c r="T706" s="111"/>
      <c r="U706" s="111"/>
    </row>
    <row r="707" spans="2:21">
      <c r="B707" s="110"/>
      <c r="C707" s="111"/>
      <c r="D707" s="111"/>
      <c r="E707" s="111"/>
      <c r="F707" s="111"/>
      <c r="G707" s="111"/>
      <c r="H707" s="111"/>
      <c r="I707" s="111"/>
      <c r="J707" s="111"/>
      <c r="K707" s="111"/>
      <c r="L707" s="111"/>
      <c r="M707" s="111"/>
      <c r="N707" s="111"/>
      <c r="O707" s="111"/>
      <c r="P707" s="111"/>
      <c r="Q707" s="111"/>
      <c r="R707" s="111"/>
      <c r="S707" s="111"/>
      <c r="T707" s="111"/>
      <c r="U707" s="111"/>
    </row>
    <row r="708" spans="2:21">
      <c r="B708" s="110"/>
      <c r="C708" s="111"/>
      <c r="D708" s="111"/>
      <c r="E708" s="111"/>
      <c r="F708" s="111"/>
      <c r="G708" s="111"/>
      <c r="H708" s="111"/>
      <c r="I708" s="111"/>
      <c r="J708" s="111"/>
      <c r="K708" s="111"/>
      <c r="L708" s="111"/>
      <c r="M708" s="111"/>
      <c r="N708" s="111"/>
      <c r="O708" s="111"/>
      <c r="P708" s="111"/>
      <c r="Q708" s="111"/>
      <c r="R708" s="111"/>
      <c r="S708" s="111"/>
      <c r="T708" s="111"/>
      <c r="U708" s="111"/>
    </row>
    <row r="709" spans="2:21">
      <c r="B709" s="110"/>
      <c r="C709" s="111"/>
      <c r="D709" s="111"/>
      <c r="E709" s="111"/>
      <c r="F709" s="111"/>
      <c r="G709" s="111"/>
      <c r="H709" s="111"/>
      <c r="I709" s="111"/>
      <c r="J709" s="111"/>
      <c r="K709" s="111"/>
      <c r="L709" s="111"/>
      <c r="M709" s="111"/>
      <c r="N709" s="111"/>
      <c r="O709" s="111"/>
      <c r="P709" s="111"/>
      <c r="Q709" s="111"/>
      <c r="R709" s="111"/>
      <c r="S709" s="111"/>
      <c r="T709" s="111"/>
      <c r="U709" s="111"/>
    </row>
    <row r="710" spans="2:21">
      <c r="B710" s="110"/>
      <c r="C710" s="111"/>
      <c r="D710" s="111"/>
      <c r="E710" s="111"/>
      <c r="F710" s="111"/>
      <c r="G710" s="111"/>
      <c r="H710" s="111"/>
      <c r="I710" s="111"/>
      <c r="J710" s="111"/>
      <c r="K710" s="111"/>
      <c r="L710" s="111"/>
      <c r="M710" s="111"/>
      <c r="N710" s="111"/>
      <c r="O710" s="111"/>
      <c r="P710" s="111"/>
      <c r="Q710" s="111"/>
      <c r="R710" s="111"/>
      <c r="S710" s="111"/>
      <c r="T710" s="111"/>
      <c r="U710" s="111"/>
    </row>
    <row r="711" spans="2:21">
      <c r="B711" s="110"/>
      <c r="C711" s="111"/>
      <c r="D711" s="111"/>
      <c r="E711" s="111"/>
      <c r="F711" s="111"/>
      <c r="G711" s="111"/>
      <c r="H711" s="111"/>
      <c r="I711" s="111"/>
      <c r="J711" s="111"/>
      <c r="K711" s="111"/>
      <c r="L711" s="111"/>
      <c r="M711" s="111"/>
      <c r="N711" s="111"/>
      <c r="O711" s="111"/>
      <c r="P711" s="111"/>
      <c r="Q711" s="111"/>
      <c r="R711" s="111"/>
      <c r="S711" s="111"/>
      <c r="T711" s="111"/>
      <c r="U711" s="111"/>
    </row>
    <row r="712" spans="2:21">
      <c r="B712" s="110"/>
      <c r="C712" s="111"/>
      <c r="D712" s="111"/>
      <c r="E712" s="111"/>
      <c r="F712" s="111"/>
      <c r="G712" s="111"/>
      <c r="H712" s="111"/>
      <c r="I712" s="111"/>
      <c r="J712" s="111"/>
      <c r="K712" s="111"/>
      <c r="L712" s="111"/>
      <c r="M712" s="111"/>
      <c r="N712" s="111"/>
      <c r="O712" s="111"/>
      <c r="P712" s="111"/>
      <c r="Q712" s="111"/>
      <c r="R712" s="111"/>
      <c r="S712" s="111"/>
      <c r="T712" s="111"/>
      <c r="U712" s="111"/>
    </row>
    <row r="713" spans="2:21">
      <c r="B713" s="110"/>
      <c r="C713" s="111"/>
      <c r="D713" s="111"/>
      <c r="E713" s="111"/>
      <c r="F713" s="111"/>
      <c r="G713" s="111"/>
      <c r="H713" s="111"/>
      <c r="I713" s="111"/>
      <c r="J713" s="111"/>
      <c r="K713" s="111"/>
      <c r="L713" s="111"/>
      <c r="M713" s="111"/>
      <c r="N713" s="111"/>
      <c r="O713" s="111"/>
      <c r="P713" s="111"/>
      <c r="Q713" s="111"/>
      <c r="R713" s="111"/>
      <c r="S713" s="111"/>
      <c r="T713" s="111"/>
      <c r="U713" s="111"/>
    </row>
    <row r="714" spans="2:21">
      <c r="B714" s="110"/>
      <c r="C714" s="111"/>
      <c r="D714" s="111"/>
      <c r="E714" s="111"/>
      <c r="F714" s="111"/>
      <c r="G714" s="111"/>
      <c r="H714" s="111"/>
      <c r="I714" s="111"/>
      <c r="J714" s="111"/>
      <c r="K714" s="111"/>
      <c r="L714" s="111"/>
      <c r="M714" s="111"/>
      <c r="N714" s="111"/>
      <c r="O714" s="111"/>
      <c r="P714" s="111"/>
      <c r="Q714" s="111"/>
      <c r="R714" s="111"/>
      <c r="S714" s="111"/>
      <c r="T714" s="111"/>
      <c r="U714" s="111"/>
    </row>
    <row r="715" spans="2:21">
      <c r="B715" s="110"/>
      <c r="C715" s="111"/>
      <c r="D715" s="111"/>
      <c r="E715" s="111"/>
      <c r="F715" s="111"/>
      <c r="G715" s="111"/>
      <c r="H715" s="111"/>
      <c r="I715" s="111"/>
      <c r="J715" s="111"/>
      <c r="K715" s="111"/>
      <c r="L715" s="111"/>
      <c r="M715" s="111"/>
      <c r="N715" s="111"/>
      <c r="O715" s="111"/>
      <c r="P715" s="111"/>
      <c r="Q715" s="111"/>
      <c r="R715" s="111"/>
      <c r="S715" s="111"/>
      <c r="T715" s="111"/>
      <c r="U715" s="111"/>
    </row>
    <row r="716" spans="2:21">
      <c r="B716" s="110"/>
      <c r="C716" s="111"/>
      <c r="D716" s="111"/>
      <c r="E716" s="111"/>
      <c r="F716" s="111"/>
      <c r="G716" s="111"/>
      <c r="H716" s="111"/>
      <c r="I716" s="111"/>
      <c r="J716" s="111"/>
      <c r="K716" s="111"/>
      <c r="L716" s="111"/>
      <c r="M716" s="111"/>
      <c r="N716" s="111"/>
      <c r="O716" s="111"/>
      <c r="P716" s="111"/>
      <c r="Q716" s="111"/>
      <c r="R716" s="111"/>
      <c r="S716" s="111"/>
      <c r="T716" s="111"/>
      <c r="U716" s="111"/>
    </row>
    <row r="717" spans="2:21">
      <c r="B717" s="110"/>
      <c r="C717" s="111"/>
      <c r="D717" s="111"/>
      <c r="E717" s="111"/>
      <c r="F717" s="111"/>
      <c r="G717" s="111"/>
      <c r="H717" s="111"/>
      <c r="I717" s="111"/>
      <c r="J717" s="111"/>
      <c r="K717" s="111"/>
      <c r="L717" s="111"/>
      <c r="M717" s="111"/>
      <c r="N717" s="111"/>
      <c r="O717" s="111"/>
      <c r="P717" s="111"/>
      <c r="Q717" s="111"/>
      <c r="R717" s="111"/>
      <c r="S717" s="111"/>
      <c r="T717" s="111"/>
      <c r="U717" s="111"/>
    </row>
    <row r="718" spans="2:21">
      <c r="B718" s="110"/>
      <c r="C718" s="111"/>
      <c r="D718" s="111"/>
      <c r="E718" s="111"/>
      <c r="F718" s="111"/>
      <c r="G718" s="111"/>
      <c r="H718" s="111"/>
      <c r="I718" s="111"/>
      <c r="J718" s="111"/>
      <c r="K718" s="111"/>
      <c r="L718" s="111"/>
      <c r="M718" s="111"/>
      <c r="N718" s="111"/>
      <c r="O718" s="111"/>
      <c r="P718" s="111"/>
      <c r="Q718" s="111"/>
      <c r="R718" s="111"/>
      <c r="S718" s="111"/>
      <c r="T718" s="111"/>
      <c r="U718" s="111"/>
    </row>
    <row r="719" spans="2:21">
      <c r="B719" s="110"/>
      <c r="C719" s="111"/>
      <c r="D719" s="111"/>
      <c r="E719" s="111"/>
      <c r="F719" s="111"/>
      <c r="G719" s="111"/>
      <c r="H719" s="111"/>
      <c r="I719" s="111"/>
      <c r="J719" s="111"/>
      <c r="K719" s="111"/>
      <c r="L719" s="111"/>
      <c r="M719" s="111"/>
      <c r="N719" s="111"/>
      <c r="O719" s="111"/>
      <c r="P719" s="111"/>
      <c r="Q719" s="111"/>
      <c r="R719" s="111"/>
      <c r="S719" s="111"/>
      <c r="T719" s="111"/>
      <c r="U719" s="111"/>
    </row>
    <row r="720" spans="2:21">
      <c r="B720" s="110"/>
      <c r="C720" s="111"/>
      <c r="D720" s="111"/>
      <c r="E720" s="111"/>
      <c r="F720" s="111"/>
      <c r="G720" s="111"/>
      <c r="H720" s="111"/>
      <c r="I720" s="111"/>
      <c r="J720" s="111"/>
      <c r="K720" s="111"/>
      <c r="L720" s="111"/>
      <c r="M720" s="111"/>
      <c r="N720" s="111"/>
      <c r="O720" s="111"/>
      <c r="P720" s="111"/>
      <c r="Q720" s="111"/>
      <c r="R720" s="111"/>
      <c r="S720" s="111"/>
      <c r="T720" s="111"/>
      <c r="U720" s="111"/>
    </row>
    <row r="721" spans="2:21">
      <c r="B721" s="110"/>
      <c r="C721" s="111"/>
      <c r="D721" s="111"/>
      <c r="E721" s="111"/>
      <c r="F721" s="111"/>
      <c r="G721" s="111"/>
      <c r="H721" s="111"/>
      <c r="I721" s="111"/>
      <c r="J721" s="111"/>
      <c r="K721" s="111"/>
      <c r="L721" s="111"/>
      <c r="M721" s="111"/>
      <c r="N721" s="111"/>
      <c r="O721" s="111"/>
      <c r="P721" s="111"/>
      <c r="Q721" s="111"/>
      <c r="R721" s="111"/>
      <c r="S721" s="111"/>
      <c r="T721" s="111"/>
      <c r="U721" s="111"/>
    </row>
    <row r="722" spans="2:21">
      <c r="B722" s="110"/>
      <c r="C722" s="111"/>
      <c r="D722" s="111"/>
      <c r="E722" s="111"/>
      <c r="F722" s="111"/>
      <c r="G722" s="111"/>
      <c r="H722" s="111"/>
      <c r="I722" s="111"/>
      <c r="J722" s="111"/>
      <c r="K722" s="111"/>
      <c r="L722" s="111"/>
      <c r="M722" s="111"/>
      <c r="N722" s="111"/>
      <c r="O722" s="111"/>
      <c r="P722" s="111"/>
      <c r="Q722" s="111"/>
      <c r="R722" s="111"/>
      <c r="S722" s="111"/>
      <c r="T722" s="111"/>
      <c r="U722" s="111"/>
    </row>
    <row r="723" spans="2:21">
      <c r="B723" s="110"/>
      <c r="C723" s="111"/>
      <c r="D723" s="111"/>
      <c r="E723" s="111"/>
      <c r="F723" s="111"/>
      <c r="G723" s="111"/>
      <c r="H723" s="111"/>
      <c r="I723" s="111"/>
      <c r="J723" s="111"/>
      <c r="K723" s="111"/>
      <c r="L723" s="111"/>
      <c r="M723" s="111"/>
      <c r="N723" s="111"/>
      <c r="O723" s="111"/>
      <c r="P723" s="111"/>
      <c r="Q723" s="111"/>
      <c r="R723" s="111"/>
      <c r="S723" s="111"/>
      <c r="T723" s="111"/>
      <c r="U723" s="111"/>
    </row>
    <row r="724" spans="2:21">
      <c r="B724" s="110"/>
      <c r="C724" s="111"/>
      <c r="D724" s="111"/>
      <c r="E724" s="111"/>
      <c r="F724" s="111"/>
      <c r="G724" s="111"/>
      <c r="H724" s="111"/>
      <c r="I724" s="111"/>
      <c r="J724" s="111"/>
      <c r="K724" s="111"/>
      <c r="L724" s="111"/>
      <c r="M724" s="111"/>
      <c r="N724" s="111"/>
      <c r="O724" s="111"/>
      <c r="P724" s="111"/>
      <c r="Q724" s="111"/>
      <c r="R724" s="111"/>
      <c r="S724" s="111"/>
      <c r="T724" s="111"/>
      <c r="U724" s="111"/>
    </row>
    <row r="725" spans="2:21">
      <c r="B725" s="110"/>
      <c r="C725" s="111"/>
      <c r="D725" s="111"/>
      <c r="E725" s="111"/>
      <c r="F725" s="111"/>
      <c r="G725" s="111"/>
      <c r="H725" s="111"/>
      <c r="I725" s="111"/>
      <c r="J725" s="111"/>
      <c r="K725" s="111"/>
      <c r="L725" s="111"/>
      <c r="M725" s="111"/>
      <c r="N725" s="111"/>
      <c r="O725" s="111"/>
      <c r="P725" s="111"/>
      <c r="Q725" s="111"/>
      <c r="R725" s="111"/>
      <c r="S725" s="111"/>
      <c r="T725" s="111"/>
      <c r="U725" s="111"/>
    </row>
    <row r="726" spans="2:21">
      <c r="B726" s="110"/>
      <c r="C726" s="111"/>
      <c r="D726" s="111"/>
      <c r="E726" s="111"/>
      <c r="F726" s="111"/>
      <c r="G726" s="111"/>
      <c r="H726" s="111"/>
      <c r="I726" s="111"/>
      <c r="J726" s="111"/>
      <c r="K726" s="111"/>
      <c r="L726" s="111"/>
      <c r="M726" s="111"/>
      <c r="N726" s="111"/>
      <c r="O726" s="111"/>
      <c r="P726" s="111"/>
      <c r="Q726" s="111"/>
      <c r="R726" s="111"/>
      <c r="S726" s="111"/>
      <c r="T726" s="111"/>
      <c r="U726" s="111"/>
    </row>
    <row r="727" spans="2:21">
      <c r="B727" s="110"/>
      <c r="C727" s="111"/>
      <c r="D727" s="111"/>
      <c r="E727" s="111"/>
      <c r="F727" s="111"/>
      <c r="G727" s="111"/>
      <c r="H727" s="111"/>
      <c r="I727" s="111"/>
      <c r="J727" s="111"/>
      <c r="K727" s="111"/>
      <c r="L727" s="111"/>
      <c r="M727" s="111"/>
      <c r="N727" s="111"/>
      <c r="O727" s="111"/>
      <c r="P727" s="111"/>
      <c r="Q727" s="111"/>
      <c r="R727" s="111"/>
      <c r="S727" s="111"/>
      <c r="T727" s="111"/>
      <c r="U727" s="111"/>
    </row>
    <row r="728" spans="2:21">
      <c r="B728" s="110"/>
      <c r="C728" s="111"/>
      <c r="D728" s="111"/>
      <c r="E728" s="111"/>
      <c r="F728" s="111"/>
      <c r="G728" s="111"/>
      <c r="H728" s="111"/>
      <c r="I728" s="111"/>
      <c r="J728" s="111"/>
      <c r="K728" s="111"/>
      <c r="L728" s="111"/>
      <c r="M728" s="111"/>
      <c r="N728" s="111"/>
      <c r="O728" s="111"/>
      <c r="P728" s="111"/>
      <c r="Q728" s="111"/>
      <c r="R728" s="111"/>
      <c r="S728" s="111"/>
      <c r="T728" s="111"/>
      <c r="U728" s="111"/>
    </row>
    <row r="729" spans="2:21">
      <c r="B729" s="110"/>
      <c r="C729" s="111"/>
      <c r="D729" s="111"/>
      <c r="E729" s="111"/>
      <c r="F729" s="111"/>
      <c r="G729" s="111"/>
      <c r="H729" s="111"/>
      <c r="I729" s="111"/>
      <c r="J729" s="111"/>
      <c r="K729" s="111"/>
      <c r="L729" s="111"/>
      <c r="M729" s="111"/>
      <c r="N729" s="111"/>
      <c r="O729" s="111"/>
      <c r="P729" s="111"/>
      <c r="Q729" s="111"/>
      <c r="R729" s="111"/>
      <c r="S729" s="111"/>
      <c r="T729" s="111"/>
      <c r="U729" s="111"/>
    </row>
    <row r="730" spans="2:21">
      <c r="B730" s="110"/>
      <c r="C730" s="111"/>
      <c r="D730" s="111"/>
      <c r="E730" s="111"/>
      <c r="F730" s="111"/>
      <c r="G730" s="111"/>
      <c r="H730" s="111"/>
      <c r="I730" s="111"/>
      <c r="J730" s="111"/>
      <c r="K730" s="111"/>
      <c r="L730" s="111"/>
      <c r="M730" s="111"/>
      <c r="N730" s="111"/>
      <c r="O730" s="111"/>
      <c r="P730" s="111"/>
      <c r="Q730" s="111"/>
      <c r="R730" s="111"/>
      <c r="S730" s="111"/>
      <c r="T730" s="111"/>
      <c r="U730" s="111"/>
    </row>
    <row r="731" spans="2:21">
      <c r="B731" s="110"/>
      <c r="C731" s="111"/>
      <c r="D731" s="111"/>
      <c r="E731" s="111"/>
      <c r="F731" s="111"/>
      <c r="G731" s="111"/>
      <c r="H731" s="111"/>
      <c r="I731" s="111"/>
      <c r="J731" s="111"/>
      <c r="K731" s="111"/>
      <c r="L731" s="111"/>
      <c r="M731" s="111"/>
      <c r="N731" s="111"/>
      <c r="O731" s="111"/>
      <c r="P731" s="111"/>
      <c r="Q731" s="111"/>
      <c r="R731" s="111"/>
      <c r="S731" s="111"/>
      <c r="T731" s="111"/>
      <c r="U731" s="111"/>
    </row>
    <row r="732" spans="2:21">
      <c r="B732" s="110"/>
      <c r="C732" s="111"/>
      <c r="D732" s="111"/>
      <c r="E732" s="111"/>
      <c r="F732" s="111"/>
      <c r="G732" s="111"/>
      <c r="H732" s="111"/>
      <c r="I732" s="111"/>
      <c r="J732" s="111"/>
      <c r="K732" s="111"/>
      <c r="L732" s="111"/>
      <c r="M732" s="111"/>
      <c r="N732" s="111"/>
      <c r="O732" s="111"/>
      <c r="P732" s="111"/>
      <c r="Q732" s="111"/>
      <c r="R732" s="111"/>
      <c r="S732" s="111"/>
      <c r="T732" s="111"/>
      <c r="U732" s="111"/>
    </row>
    <row r="733" spans="2:21">
      <c r="B733" s="110"/>
      <c r="C733" s="111"/>
      <c r="D733" s="111"/>
      <c r="E733" s="111"/>
      <c r="F733" s="111"/>
      <c r="G733" s="111"/>
      <c r="H733" s="111"/>
      <c r="I733" s="111"/>
      <c r="J733" s="111"/>
      <c r="K733" s="111"/>
      <c r="L733" s="111"/>
      <c r="M733" s="111"/>
      <c r="N733" s="111"/>
      <c r="O733" s="111"/>
      <c r="P733" s="111"/>
      <c r="Q733" s="111"/>
      <c r="R733" s="111"/>
      <c r="S733" s="111"/>
      <c r="T733" s="111"/>
      <c r="U733" s="111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80:K380"/>
  </mergeCells>
  <phoneticPr fontId="3" type="noConversion"/>
  <conditionalFormatting sqref="B12:B372">
    <cfRule type="cellIs" dxfId="8" priority="2" operator="equal">
      <formula>"NR3"</formula>
    </cfRule>
  </conditionalFormatting>
  <conditionalFormatting sqref="B12:B368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78 B380" xr:uid="{00000000-0002-0000-0400-000000000000}"/>
    <dataValidation type="list" allowBlank="1" showInputMessage="1" showErrorMessage="1" sqref="G555:G827" xr:uid="{00000000-0002-0000-0400-000001000000}">
      <formula1>#REF!</formula1>
    </dataValidation>
    <dataValidation type="list" allowBlank="1" showInputMessage="1" showErrorMessage="1" sqref="I12:I35 I37:I379 I381:I827 L12:L827 G12:G35 G37:G379 G381:G554 E12:E35 E37:E379 E381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>
      <selection activeCell="H13" sqref="H13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134</v>
      </c>
      <c r="C1" s="67" t="s" vm="1">
        <v>206</v>
      </c>
    </row>
    <row r="2" spans="2:15">
      <c r="B2" s="46" t="s">
        <v>133</v>
      </c>
      <c r="C2" s="67" t="s">
        <v>207</v>
      </c>
    </row>
    <row r="3" spans="2:15">
      <c r="B3" s="46" t="s">
        <v>135</v>
      </c>
      <c r="C3" s="67" t="s">
        <v>208</v>
      </c>
    </row>
    <row r="4" spans="2:15">
      <c r="B4" s="46" t="s">
        <v>136</v>
      </c>
      <c r="C4" s="67">
        <v>2144</v>
      </c>
    </row>
    <row r="6" spans="2:15" ht="26.25" customHeight="1">
      <c r="B6" s="140" t="s">
        <v>158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2"/>
    </row>
    <row r="7" spans="2:15" ht="26.25" customHeight="1">
      <c r="B7" s="140" t="s">
        <v>84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2"/>
    </row>
    <row r="8" spans="2:15" s="3" customFormat="1" ht="78.75">
      <c r="B8" s="21" t="s">
        <v>107</v>
      </c>
      <c r="C8" s="29" t="s">
        <v>42</v>
      </c>
      <c r="D8" s="29" t="s">
        <v>111</v>
      </c>
      <c r="E8" s="29" t="s">
        <v>174</v>
      </c>
      <c r="F8" s="29" t="s">
        <v>109</v>
      </c>
      <c r="G8" s="29" t="s">
        <v>60</v>
      </c>
      <c r="H8" s="29" t="s">
        <v>95</v>
      </c>
      <c r="I8" s="12" t="s">
        <v>184</v>
      </c>
      <c r="J8" s="12" t="s">
        <v>183</v>
      </c>
      <c r="K8" s="29" t="s">
        <v>198</v>
      </c>
      <c r="L8" s="12" t="s">
        <v>56</v>
      </c>
      <c r="M8" s="12" t="s">
        <v>53</v>
      </c>
      <c r="N8" s="12" t="s">
        <v>137</v>
      </c>
      <c r="O8" s="13" t="s">
        <v>139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191</v>
      </c>
      <c r="J9" s="15"/>
      <c r="K9" s="15" t="s">
        <v>187</v>
      </c>
      <c r="L9" s="15" t="s">
        <v>187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14" t="s">
        <v>28</v>
      </c>
      <c r="C11" s="88"/>
      <c r="D11" s="88"/>
      <c r="E11" s="88"/>
      <c r="F11" s="88"/>
      <c r="G11" s="88"/>
      <c r="H11" s="88"/>
      <c r="I11" s="88"/>
      <c r="J11" s="88"/>
      <c r="K11" s="88"/>
      <c r="L11" s="115">
        <v>0</v>
      </c>
      <c r="M11" s="88"/>
      <c r="N11" s="116">
        <v>0</v>
      </c>
      <c r="O11" s="116">
        <v>0</v>
      </c>
    </row>
    <row r="12" spans="2:15">
      <c r="B12" s="117" t="s">
        <v>199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17" t="s">
        <v>104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17" t="s">
        <v>182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117" t="s">
        <v>190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117" t="s">
        <v>196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110"/>
      <c r="C111" s="110"/>
      <c r="D111" s="110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</row>
    <row r="112" spans="2:15">
      <c r="B112" s="110"/>
      <c r="C112" s="110"/>
      <c r="D112" s="110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</row>
    <row r="113" spans="2:15">
      <c r="B113" s="110"/>
      <c r="C113" s="110"/>
      <c r="D113" s="110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</row>
    <row r="114" spans="2:15">
      <c r="B114" s="110"/>
      <c r="C114" s="110"/>
      <c r="D114" s="110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</row>
    <row r="115" spans="2:15">
      <c r="B115" s="110"/>
      <c r="C115" s="110"/>
      <c r="D115" s="110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</row>
    <row r="116" spans="2:15">
      <c r="B116" s="110"/>
      <c r="C116" s="110"/>
      <c r="D116" s="110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</row>
    <row r="117" spans="2:15">
      <c r="B117" s="110"/>
      <c r="C117" s="110"/>
      <c r="D117" s="110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</row>
    <row r="118" spans="2:15">
      <c r="B118" s="110"/>
      <c r="C118" s="110"/>
      <c r="D118" s="110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</row>
    <row r="119" spans="2:15">
      <c r="B119" s="110"/>
      <c r="C119" s="110"/>
      <c r="D119" s="110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</row>
    <row r="120" spans="2:15">
      <c r="B120" s="110"/>
      <c r="C120" s="110"/>
      <c r="D120" s="110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</row>
    <row r="121" spans="2:15">
      <c r="B121" s="110"/>
      <c r="C121" s="110"/>
      <c r="D121" s="110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</row>
    <row r="122" spans="2:15">
      <c r="B122" s="110"/>
      <c r="C122" s="110"/>
      <c r="D122" s="110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</row>
    <row r="123" spans="2:15">
      <c r="B123" s="110"/>
      <c r="C123" s="110"/>
      <c r="D123" s="110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</row>
    <row r="124" spans="2:15">
      <c r="B124" s="110"/>
      <c r="C124" s="110"/>
      <c r="D124" s="110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</row>
    <row r="125" spans="2:15">
      <c r="B125" s="110"/>
      <c r="C125" s="110"/>
      <c r="D125" s="110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</row>
    <row r="126" spans="2:15">
      <c r="B126" s="110"/>
      <c r="C126" s="110"/>
      <c r="D126" s="110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</row>
    <row r="127" spans="2:15">
      <c r="B127" s="110"/>
      <c r="C127" s="110"/>
      <c r="D127" s="110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</row>
    <row r="128" spans="2:15">
      <c r="B128" s="110"/>
      <c r="C128" s="110"/>
      <c r="D128" s="110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</row>
    <row r="129" spans="2:15">
      <c r="B129" s="110"/>
      <c r="C129" s="110"/>
      <c r="D129" s="110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</row>
    <row r="130" spans="2:15">
      <c r="B130" s="110"/>
      <c r="C130" s="110"/>
      <c r="D130" s="110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</row>
    <row r="131" spans="2:15">
      <c r="B131" s="110"/>
      <c r="C131" s="110"/>
      <c r="D131" s="110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</row>
    <row r="132" spans="2:15">
      <c r="B132" s="110"/>
      <c r="C132" s="110"/>
      <c r="D132" s="110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</row>
    <row r="133" spans="2:15">
      <c r="B133" s="110"/>
      <c r="C133" s="110"/>
      <c r="D133" s="110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</row>
    <row r="134" spans="2:15">
      <c r="B134" s="110"/>
      <c r="C134" s="110"/>
      <c r="D134" s="110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</row>
    <row r="135" spans="2:15">
      <c r="B135" s="110"/>
      <c r="C135" s="110"/>
      <c r="D135" s="110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</row>
    <row r="136" spans="2:15">
      <c r="B136" s="110"/>
      <c r="C136" s="110"/>
      <c r="D136" s="110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</row>
    <row r="137" spans="2:15">
      <c r="B137" s="110"/>
      <c r="C137" s="110"/>
      <c r="D137" s="110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</row>
    <row r="138" spans="2:15">
      <c r="B138" s="110"/>
      <c r="C138" s="110"/>
      <c r="D138" s="110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</row>
    <row r="139" spans="2:15">
      <c r="B139" s="110"/>
      <c r="C139" s="110"/>
      <c r="D139" s="110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</row>
    <row r="140" spans="2:15">
      <c r="B140" s="110"/>
      <c r="C140" s="110"/>
      <c r="D140" s="110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</row>
    <row r="141" spans="2:15">
      <c r="B141" s="110"/>
      <c r="C141" s="110"/>
      <c r="D141" s="110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</row>
    <row r="142" spans="2:15">
      <c r="B142" s="110"/>
      <c r="C142" s="110"/>
      <c r="D142" s="110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</row>
    <row r="143" spans="2:15">
      <c r="B143" s="110"/>
      <c r="C143" s="110"/>
      <c r="D143" s="110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</row>
    <row r="144" spans="2:15">
      <c r="B144" s="110"/>
      <c r="C144" s="110"/>
      <c r="D144" s="110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</row>
    <row r="145" spans="2:15">
      <c r="B145" s="110"/>
      <c r="C145" s="110"/>
      <c r="D145" s="110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</row>
    <row r="146" spans="2:15">
      <c r="B146" s="110"/>
      <c r="C146" s="110"/>
      <c r="D146" s="110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</row>
    <row r="147" spans="2:15">
      <c r="B147" s="110"/>
      <c r="C147" s="110"/>
      <c r="D147" s="110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</row>
    <row r="148" spans="2:15">
      <c r="B148" s="110"/>
      <c r="C148" s="110"/>
      <c r="D148" s="110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</row>
    <row r="149" spans="2:15">
      <c r="B149" s="110"/>
      <c r="C149" s="110"/>
      <c r="D149" s="110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</row>
    <row r="150" spans="2:15">
      <c r="B150" s="110"/>
      <c r="C150" s="110"/>
      <c r="D150" s="110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</row>
    <row r="151" spans="2:15">
      <c r="B151" s="110"/>
      <c r="C151" s="110"/>
      <c r="D151" s="110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</row>
    <row r="152" spans="2:15">
      <c r="B152" s="110"/>
      <c r="C152" s="110"/>
      <c r="D152" s="110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</row>
    <row r="153" spans="2:15">
      <c r="B153" s="110"/>
      <c r="C153" s="110"/>
      <c r="D153" s="110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</row>
    <row r="154" spans="2:15">
      <c r="B154" s="110"/>
      <c r="C154" s="110"/>
      <c r="D154" s="110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</row>
    <row r="155" spans="2:15">
      <c r="B155" s="110"/>
      <c r="C155" s="110"/>
      <c r="D155" s="110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</row>
    <row r="156" spans="2:15">
      <c r="B156" s="110"/>
      <c r="C156" s="110"/>
      <c r="D156" s="110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</row>
    <row r="157" spans="2:15">
      <c r="B157" s="110"/>
      <c r="C157" s="110"/>
      <c r="D157" s="110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</row>
    <row r="158" spans="2:15">
      <c r="B158" s="110"/>
      <c r="C158" s="110"/>
      <c r="D158" s="110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</row>
    <row r="159" spans="2:15">
      <c r="B159" s="110"/>
      <c r="C159" s="110"/>
      <c r="D159" s="110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</row>
    <row r="160" spans="2:15">
      <c r="B160" s="110"/>
      <c r="C160" s="110"/>
      <c r="D160" s="110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</row>
    <row r="161" spans="2:15">
      <c r="B161" s="110"/>
      <c r="C161" s="110"/>
      <c r="D161" s="110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</row>
    <row r="162" spans="2:15">
      <c r="B162" s="110"/>
      <c r="C162" s="110"/>
      <c r="D162" s="110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</row>
    <row r="163" spans="2:15">
      <c r="B163" s="110"/>
      <c r="C163" s="110"/>
      <c r="D163" s="110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</row>
    <row r="164" spans="2:15">
      <c r="B164" s="110"/>
      <c r="C164" s="110"/>
      <c r="D164" s="110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</row>
    <row r="165" spans="2:15">
      <c r="B165" s="110"/>
      <c r="C165" s="110"/>
      <c r="D165" s="110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</row>
    <row r="166" spans="2:15">
      <c r="B166" s="110"/>
      <c r="C166" s="110"/>
      <c r="D166" s="110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</row>
    <row r="167" spans="2:15">
      <c r="B167" s="110"/>
      <c r="C167" s="110"/>
      <c r="D167" s="110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</row>
    <row r="168" spans="2:15">
      <c r="B168" s="110"/>
      <c r="C168" s="110"/>
      <c r="D168" s="110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</row>
    <row r="169" spans="2:15">
      <c r="B169" s="110"/>
      <c r="C169" s="110"/>
      <c r="D169" s="110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</row>
    <row r="170" spans="2:15">
      <c r="B170" s="110"/>
      <c r="C170" s="110"/>
      <c r="D170" s="110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</row>
    <row r="171" spans="2:15">
      <c r="B171" s="110"/>
      <c r="C171" s="110"/>
      <c r="D171" s="110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</row>
    <row r="172" spans="2:15">
      <c r="B172" s="110"/>
      <c r="C172" s="110"/>
      <c r="D172" s="110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</row>
    <row r="173" spans="2:15">
      <c r="B173" s="110"/>
      <c r="C173" s="110"/>
      <c r="D173" s="110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</row>
    <row r="174" spans="2:15">
      <c r="B174" s="110"/>
      <c r="C174" s="110"/>
      <c r="D174" s="110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</row>
    <row r="175" spans="2:15">
      <c r="B175" s="110"/>
      <c r="C175" s="110"/>
      <c r="D175" s="110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</row>
    <row r="176" spans="2:15">
      <c r="B176" s="110"/>
      <c r="C176" s="110"/>
      <c r="D176" s="110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</row>
    <row r="177" spans="2:15">
      <c r="B177" s="110"/>
      <c r="C177" s="110"/>
      <c r="D177" s="110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</row>
    <row r="178" spans="2:15">
      <c r="B178" s="110"/>
      <c r="C178" s="110"/>
      <c r="D178" s="110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</row>
    <row r="179" spans="2:15">
      <c r="B179" s="110"/>
      <c r="C179" s="110"/>
      <c r="D179" s="110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</row>
    <row r="180" spans="2:15">
      <c r="B180" s="110"/>
      <c r="C180" s="110"/>
      <c r="D180" s="110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</row>
    <row r="181" spans="2:15">
      <c r="B181" s="110"/>
      <c r="C181" s="110"/>
      <c r="D181" s="110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</row>
    <row r="182" spans="2:15">
      <c r="B182" s="110"/>
      <c r="C182" s="110"/>
      <c r="D182" s="110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</row>
    <row r="183" spans="2:15">
      <c r="B183" s="110"/>
      <c r="C183" s="110"/>
      <c r="D183" s="110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</row>
    <row r="184" spans="2:15">
      <c r="B184" s="110"/>
      <c r="C184" s="110"/>
      <c r="D184" s="110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</row>
    <row r="185" spans="2:15">
      <c r="B185" s="110"/>
      <c r="C185" s="110"/>
      <c r="D185" s="110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</row>
    <row r="186" spans="2:15">
      <c r="B186" s="110"/>
      <c r="C186" s="110"/>
      <c r="D186" s="110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</row>
    <row r="187" spans="2:15">
      <c r="B187" s="110"/>
      <c r="C187" s="110"/>
      <c r="D187" s="110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</row>
    <row r="188" spans="2:15">
      <c r="B188" s="110"/>
      <c r="C188" s="110"/>
      <c r="D188" s="110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</row>
    <row r="189" spans="2:15">
      <c r="B189" s="110"/>
      <c r="C189" s="110"/>
      <c r="D189" s="110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</row>
    <row r="190" spans="2:15">
      <c r="B190" s="110"/>
      <c r="C190" s="110"/>
      <c r="D190" s="110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</row>
    <row r="191" spans="2:15">
      <c r="B191" s="110"/>
      <c r="C191" s="110"/>
      <c r="D191" s="110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</row>
    <row r="192" spans="2:15">
      <c r="B192" s="110"/>
      <c r="C192" s="110"/>
      <c r="D192" s="110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</row>
    <row r="193" spans="2:15">
      <c r="B193" s="110"/>
      <c r="C193" s="110"/>
      <c r="D193" s="110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</row>
    <row r="194" spans="2:15">
      <c r="B194" s="110"/>
      <c r="C194" s="110"/>
      <c r="D194" s="110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</row>
    <row r="195" spans="2:15">
      <c r="B195" s="110"/>
      <c r="C195" s="110"/>
      <c r="D195" s="110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</row>
    <row r="196" spans="2:15">
      <c r="B196" s="110"/>
      <c r="C196" s="110"/>
      <c r="D196" s="110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</row>
    <row r="197" spans="2:15">
      <c r="B197" s="110"/>
      <c r="C197" s="110"/>
      <c r="D197" s="110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</row>
    <row r="198" spans="2:15">
      <c r="B198" s="110"/>
      <c r="C198" s="110"/>
      <c r="D198" s="110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</row>
    <row r="199" spans="2:15">
      <c r="B199" s="110"/>
      <c r="C199" s="110"/>
      <c r="D199" s="110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</row>
    <row r="200" spans="2:15">
      <c r="B200" s="110"/>
      <c r="C200" s="110"/>
      <c r="D200" s="110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</row>
    <row r="201" spans="2:15">
      <c r="B201" s="110"/>
      <c r="C201" s="110"/>
      <c r="D201" s="110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</row>
    <row r="202" spans="2:15">
      <c r="B202" s="110"/>
      <c r="C202" s="110"/>
      <c r="D202" s="110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</row>
    <row r="203" spans="2:15">
      <c r="B203" s="110"/>
      <c r="C203" s="110"/>
      <c r="D203" s="110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</row>
    <row r="204" spans="2:15">
      <c r="B204" s="110"/>
      <c r="C204" s="110"/>
      <c r="D204" s="110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</row>
    <row r="205" spans="2:15">
      <c r="B205" s="110"/>
      <c r="C205" s="110"/>
      <c r="D205" s="110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</row>
    <row r="206" spans="2:15">
      <c r="B206" s="110"/>
      <c r="C206" s="110"/>
      <c r="D206" s="110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</row>
    <row r="207" spans="2:15">
      <c r="B207" s="110"/>
      <c r="C207" s="110"/>
      <c r="D207" s="110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</row>
    <row r="208" spans="2:15">
      <c r="B208" s="110"/>
      <c r="C208" s="110"/>
      <c r="D208" s="110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</row>
    <row r="209" spans="2:15">
      <c r="B209" s="110"/>
      <c r="C209" s="110"/>
      <c r="D209" s="110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</row>
    <row r="210" spans="2:15">
      <c r="B210" s="110"/>
      <c r="C210" s="110"/>
      <c r="D210" s="110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</row>
    <row r="211" spans="2:15">
      <c r="B211" s="110"/>
      <c r="C211" s="110"/>
      <c r="D211" s="110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</row>
    <row r="212" spans="2:15">
      <c r="B212" s="110"/>
      <c r="C212" s="110"/>
      <c r="D212" s="110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</row>
    <row r="213" spans="2:15">
      <c r="B213" s="110"/>
      <c r="C213" s="110"/>
      <c r="D213" s="110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</row>
    <row r="214" spans="2:15">
      <c r="B214" s="110"/>
      <c r="C214" s="110"/>
      <c r="D214" s="110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</row>
    <row r="215" spans="2:15">
      <c r="B215" s="110"/>
      <c r="C215" s="110"/>
      <c r="D215" s="110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</row>
    <row r="216" spans="2:15">
      <c r="B216" s="110"/>
      <c r="C216" s="110"/>
      <c r="D216" s="110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</row>
    <row r="217" spans="2:15">
      <c r="B217" s="110"/>
      <c r="C217" s="110"/>
      <c r="D217" s="110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</row>
    <row r="218" spans="2:15">
      <c r="B218" s="110"/>
      <c r="C218" s="110"/>
      <c r="D218" s="110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</row>
    <row r="219" spans="2:15">
      <c r="B219" s="110"/>
      <c r="C219" s="110"/>
      <c r="D219" s="110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</row>
    <row r="220" spans="2:15">
      <c r="B220" s="110"/>
      <c r="C220" s="110"/>
      <c r="D220" s="110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</row>
    <row r="221" spans="2:15">
      <c r="B221" s="110"/>
      <c r="C221" s="110"/>
      <c r="D221" s="110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</row>
    <row r="222" spans="2:15">
      <c r="B222" s="110"/>
      <c r="C222" s="110"/>
      <c r="D222" s="110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</row>
    <row r="223" spans="2:15">
      <c r="B223" s="110"/>
      <c r="C223" s="110"/>
      <c r="D223" s="110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</row>
    <row r="224" spans="2:15">
      <c r="B224" s="110"/>
      <c r="C224" s="110"/>
      <c r="D224" s="110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</row>
    <row r="225" spans="2:15">
      <c r="B225" s="110"/>
      <c r="C225" s="110"/>
      <c r="D225" s="110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</row>
    <row r="226" spans="2:15">
      <c r="B226" s="110"/>
      <c r="C226" s="110"/>
      <c r="D226" s="110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</row>
    <row r="227" spans="2:15">
      <c r="B227" s="110"/>
      <c r="C227" s="110"/>
      <c r="D227" s="110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</row>
    <row r="228" spans="2:15">
      <c r="B228" s="110"/>
      <c r="C228" s="110"/>
      <c r="D228" s="110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</row>
    <row r="229" spans="2:15">
      <c r="B229" s="110"/>
      <c r="C229" s="110"/>
      <c r="D229" s="110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</row>
    <row r="230" spans="2:15">
      <c r="B230" s="110"/>
      <c r="C230" s="110"/>
      <c r="D230" s="110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</row>
    <row r="231" spans="2:15">
      <c r="B231" s="110"/>
      <c r="C231" s="110"/>
      <c r="D231" s="110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</row>
    <row r="232" spans="2:15">
      <c r="B232" s="110"/>
      <c r="C232" s="110"/>
      <c r="D232" s="110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</row>
    <row r="233" spans="2:15">
      <c r="B233" s="110"/>
      <c r="C233" s="110"/>
      <c r="D233" s="110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</row>
    <row r="234" spans="2:15">
      <c r="B234" s="110"/>
      <c r="C234" s="110"/>
      <c r="D234" s="110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</row>
    <row r="235" spans="2:15">
      <c r="B235" s="110"/>
      <c r="C235" s="110"/>
      <c r="D235" s="110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</row>
    <row r="236" spans="2:15">
      <c r="B236" s="110"/>
      <c r="C236" s="110"/>
      <c r="D236" s="110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</row>
    <row r="237" spans="2:15">
      <c r="B237" s="110"/>
      <c r="C237" s="110"/>
      <c r="D237" s="110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</row>
    <row r="238" spans="2:15">
      <c r="B238" s="110"/>
      <c r="C238" s="110"/>
      <c r="D238" s="110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</row>
    <row r="239" spans="2:15">
      <c r="B239" s="110"/>
      <c r="C239" s="110"/>
      <c r="D239" s="110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</row>
    <row r="240" spans="2:15">
      <c r="B240" s="110"/>
      <c r="C240" s="110"/>
      <c r="D240" s="110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</row>
    <row r="241" spans="2:15">
      <c r="B241" s="110"/>
      <c r="C241" s="110"/>
      <c r="D241" s="110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</row>
    <row r="242" spans="2:15">
      <c r="B242" s="110"/>
      <c r="C242" s="110"/>
      <c r="D242" s="110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</row>
    <row r="243" spans="2:15">
      <c r="B243" s="110"/>
      <c r="C243" s="110"/>
      <c r="D243" s="110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</row>
    <row r="244" spans="2:15">
      <c r="B244" s="110"/>
      <c r="C244" s="110"/>
      <c r="D244" s="110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</row>
    <row r="245" spans="2:15">
      <c r="B245" s="110"/>
      <c r="C245" s="110"/>
      <c r="D245" s="110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</row>
    <row r="246" spans="2:15">
      <c r="B246" s="110"/>
      <c r="C246" s="110"/>
      <c r="D246" s="110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</row>
    <row r="247" spans="2:15">
      <c r="B247" s="110"/>
      <c r="C247" s="110"/>
      <c r="D247" s="110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</row>
    <row r="248" spans="2:15">
      <c r="B248" s="110"/>
      <c r="C248" s="110"/>
      <c r="D248" s="110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</row>
    <row r="249" spans="2:15">
      <c r="B249" s="110"/>
      <c r="C249" s="110"/>
      <c r="D249" s="110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</row>
    <row r="250" spans="2:15">
      <c r="B250" s="110"/>
      <c r="C250" s="110"/>
      <c r="D250" s="110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</row>
    <row r="251" spans="2:15">
      <c r="B251" s="110"/>
      <c r="C251" s="110"/>
      <c r="D251" s="110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</row>
    <row r="252" spans="2:15">
      <c r="B252" s="110"/>
      <c r="C252" s="110"/>
      <c r="D252" s="110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</row>
    <row r="253" spans="2:15">
      <c r="B253" s="110"/>
      <c r="C253" s="110"/>
      <c r="D253" s="110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</row>
    <row r="254" spans="2:15">
      <c r="B254" s="110"/>
      <c r="C254" s="110"/>
      <c r="D254" s="110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</row>
    <row r="255" spans="2:15">
      <c r="B255" s="110"/>
      <c r="C255" s="110"/>
      <c r="D255" s="110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</row>
    <row r="256" spans="2:15">
      <c r="B256" s="110"/>
      <c r="C256" s="110"/>
      <c r="D256" s="110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</row>
    <row r="257" spans="2:15">
      <c r="B257" s="110"/>
      <c r="C257" s="110"/>
      <c r="D257" s="110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</row>
    <row r="258" spans="2:15">
      <c r="B258" s="110"/>
      <c r="C258" s="110"/>
      <c r="D258" s="110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</row>
    <row r="259" spans="2:15">
      <c r="B259" s="110"/>
      <c r="C259" s="110"/>
      <c r="D259" s="110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</row>
    <row r="260" spans="2:15">
      <c r="B260" s="110"/>
      <c r="C260" s="110"/>
      <c r="D260" s="110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</row>
    <row r="261" spans="2:15">
      <c r="B261" s="110"/>
      <c r="C261" s="110"/>
      <c r="D261" s="110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</row>
    <row r="262" spans="2:15">
      <c r="B262" s="110"/>
      <c r="C262" s="110"/>
      <c r="D262" s="110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</row>
    <row r="263" spans="2:15">
      <c r="B263" s="110"/>
      <c r="C263" s="110"/>
      <c r="D263" s="110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</row>
    <row r="264" spans="2:15">
      <c r="B264" s="110"/>
      <c r="C264" s="110"/>
      <c r="D264" s="110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</row>
    <row r="265" spans="2:15">
      <c r="B265" s="110"/>
      <c r="C265" s="110"/>
      <c r="D265" s="110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</row>
    <row r="266" spans="2:15">
      <c r="B266" s="110"/>
      <c r="C266" s="110"/>
      <c r="D266" s="110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</row>
    <row r="267" spans="2:15">
      <c r="B267" s="110"/>
      <c r="C267" s="110"/>
      <c r="D267" s="110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</row>
    <row r="268" spans="2:15">
      <c r="B268" s="110"/>
      <c r="C268" s="110"/>
      <c r="D268" s="110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</row>
    <row r="269" spans="2:15">
      <c r="B269" s="110"/>
      <c r="C269" s="110"/>
      <c r="D269" s="110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</row>
    <row r="270" spans="2:15">
      <c r="B270" s="110"/>
      <c r="C270" s="110"/>
      <c r="D270" s="110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</row>
    <row r="271" spans="2:15">
      <c r="B271" s="110"/>
      <c r="C271" s="110"/>
      <c r="D271" s="110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</row>
    <row r="272" spans="2:15">
      <c r="B272" s="110"/>
      <c r="C272" s="110"/>
      <c r="D272" s="110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</row>
    <row r="273" spans="2:15">
      <c r="B273" s="119"/>
      <c r="C273" s="110"/>
      <c r="D273" s="110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</row>
    <row r="274" spans="2:15">
      <c r="B274" s="119"/>
      <c r="C274" s="110"/>
      <c r="D274" s="110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</row>
    <row r="275" spans="2:15">
      <c r="B275" s="120"/>
      <c r="C275" s="110"/>
      <c r="D275" s="110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</row>
    <row r="276" spans="2:15">
      <c r="B276" s="110"/>
      <c r="C276" s="110"/>
      <c r="D276" s="110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</row>
    <row r="277" spans="2:15">
      <c r="B277" s="110"/>
      <c r="C277" s="110"/>
      <c r="D277" s="110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</row>
    <row r="278" spans="2:15">
      <c r="B278" s="110"/>
      <c r="C278" s="110"/>
      <c r="D278" s="110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</row>
    <row r="279" spans="2:15">
      <c r="B279" s="110"/>
      <c r="C279" s="110"/>
      <c r="D279" s="110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</row>
    <row r="280" spans="2:15">
      <c r="B280" s="110"/>
      <c r="C280" s="110"/>
      <c r="D280" s="110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</row>
    <row r="281" spans="2:15">
      <c r="B281" s="110"/>
      <c r="C281" s="110"/>
      <c r="D281" s="110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</row>
    <row r="282" spans="2:15">
      <c r="B282" s="110"/>
      <c r="C282" s="110"/>
      <c r="D282" s="110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</row>
    <row r="283" spans="2:15">
      <c r="B283" s="110"/>
      <c r="C283" s="110"/>
      <c r="D283" s="110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</row>
    <row r="284" spans="2:15">
      <c r="B284" s="110"/>
      <c r="C284" s="110"/>
      <c r="D284" s="110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</row>
    <row r="285" spans="2:15">
      <c r="B285" s="110"/>
      <c r="C285" s="110"/>
      <c r="D285" s="110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</row>
    <row r="286" spans="2:15">
      <c r="B286" s="110"/>
      <c r="C286" s="110"/>
      <c r="D286" s="110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</row>
    <row r="287" spans="2:15">
      <c r="B287" s="110"/>
      <c r="C287" s="110"/>
      <c r="D287" s="110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</row>
    <row r="288" spans="2:15">
      <c r="B288" s="110"/>
      <c r="C288" s="110"/>
      <c r="D288" s="110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</row>
    <row r="289" spans="2:15">
      <c r="B289" s="110"/>
      <c r="C289" s="110"/>
      <c r="D289" s="110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</row>
    <row r="290" spans="2:15">
      <c r="B290" s="110"/>
      <c r="C290" s="110"/>
      <c r="D290" s="110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</row>
    <row r="291" spans="2:15">
      <c r="B291" s="110"/>
      <c r="C291" s="110"/>
      <c r="D291" s="110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</row>
    <row r="292" spans="2:15">
      <c r="B292" s="110"/>
      <c r="C292" s="110"/>
      <c r="D292" s="110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</row>
    <row r="293" spans="2:15">
      <c r="B293" s="110"/>
      <c r="C293" s="110"/>
      <c r="D293" s="110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</row>
    <row r="294" spans="2:15">
      <c r="B294" s="119"/>
      <c r="C294" s="110"/>
      <c r="D294" s="110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</row>
    <row r="295" spans="2:15">
      <c r="B295" s="119"/>
      <c r="C295" s="110"/>
      <c r="D295" s="110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</row>
    <row r="296" spans="2:15">
      <c r="B296" s="120"/>
      <c r="C296" s="110"/>
      <c r="D296" s="110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</row>
    <row r="297" spans="2:15">
      <c r="B297" s="110"/>
      <c r="C297" s="110"/>
      <c r="D297" s="110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</row>
    <row r="298" spans="2:15">
      <c r="B298" s="110"/>
      <c r="C298" s="110"/>
      <c r="D298" s="110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</row>
    <row r="299" spans="2:15">
      <c r="B299" s="110"/>
      <c r="C299" s="110"/>
      <c r="D299" s="110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</row>
    <row r="300" spans="2:15">
      <c r="B300" s="110"/>
      <c r="C300" s="110"/>
      <c r="D300" s="110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</row>
    <row r="301" spans="2:15">
      <c r="B301" s="110"/>
      <c r="C301" s="110"/>
      <c r="D301" s="110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</row>
    <row r="302" spans="2:15">
      <c r="B302" s="110"/>
      <c r="C302" s="110"/>
      <c r="D302" s="110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</row>
    <row r="303" spans="2:15">
      <c r="B303" s="110"/>
      <c r="C303" s="110"/>
      <c r="D303" s="110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</row>
    <row r="304" spans="2:15">
      <c r="B304" s="110"/>
      <c r="C304" s="110"/>
      <c r="D304" s="110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</row>
    <row r="305" spans="2:15">
      <c r="B305" s="110"/>
      <c r="C305" s="110"/>
      <c r="D305" s="110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</row>
    <row r="306" spans="2:15">
      <c r="B306" s="110"/>
      <c r="C306" s="110"/>
      <c r="D306" s="110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</row>
    <row r="307" spans="2:15">
      <c r="B307" s="110"/>
      <c r="C307" s="110"/>
      <c r="D307" s="110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</row>
    <row r="308" spans="2:15">
      <c r="B308" s="110"/>
      <c r="C308" s="110"/>
      <c r="D308" s="110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</row>
    <row r="309" spans="2:15">
      <c r="B309" s="110"/>
      <c r="C309" s="110"/>
      <c r="D309" s="110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</row>
    <row r="310" spans="2:15">
      <c r="B310" s="110"/>
      <c r="C310" s="110"/>
      <c r="D310" s="110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</row>
    <row r="311" spans="2:15">
      <c r="B311" s="110"/>
      <c r="C311" s="110"/>
      <c r="D311" s="110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</row>
    <row r="312" spans="2:15">
      <c r="B312" s="110"/>
      <c r="C312" s="110"/>
      <c r="D312" s="110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</row>
    <row r="313" spans="2:15">
      <c r="B313" s="110"/>
      <c r="C313" s="110"/>
      <c r="D313" s="110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</row>
    <row r="314" spans="2:15">
      <c r="B314" s="110"/>
      <c r="C314" s="110"/>
      <c r="D314" s="110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</row>
    <row r="315" spans="2:15">
      <c r="B315" s="110"/>
      <c r="C315" s="110"/>
      <c r="D315" s="110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</row>
    <row r="316" spans="2:15">
      <c r="B316" s="110"/>
      <c r="C316" s="110"/>
      <c r="D316" s="110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</row>
    <row r="317" spans="2:15">
      <c r="B317" s="110"/>
      <c r="C317" s="110"/>
      <c r="D317" s="110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</row>
    <row r="318" spans="2:15">
      <c r="B318" s="110"/>
      <c r="C318" s="110"/>
      <c r="D318" s="110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</row>
    <row r="319" spans="2:15">
      <c r="B319" s="110"/>
      <c r="C319" s="110"/>
      <c r="D319" s="110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</row>
    <row r="320" spans="2:15">
      <c r="B320" s="110"/>
      <c r="C320" s="110"/>
      <c r="D320" s="110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</row>
    <row r="321" spans="2:15">
      <c r="B321" s="110"/>
      <c r="C321" s="110"/>
      <c r="D321" s="110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</row>
    <row r="322" spans="2:15">
      <c r="B322" s="110"/>
      <c r="C322" s="110"/>
      <c r="D322" s="110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</row>
    <row r="323" spans="2:15">
      <c r="B323" s="110"/>
      <c r="C323" s="110"/>
      <c r="D323" s="110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</row>
    <row r="324" spans="2:15">
      <c r="B324" s="110"/>
      <c r="C324" s="110"/>
      <c r="D324" s="110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</row>
    <row r="325" spans="2:15">
      <c r="B325" s="110"/>
      <c r="C325" s="110"/>
      <c r="D325" s="110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</row>
    <row r="326" spans="2:15">
      <c r="B326" s="110"/>
      <c r="C326" s="110"/>
      <c r="D326" s="110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</row>
    <row r="327" spans="2:15">
      <c r="B327" s="110"/>
      <c r="C327" s="110"/>
      <c r="D327" s="110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</row>
    <row r="328" spans="2:15">
      <c r="B328" s="110"/>
      <c r="C328" s="110"/>
      <c r="D328" s="110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</row>
    <row r="329" spans="2:15">
      <c r="B329" s="110"/>
      <c r="C329" s="110"/>
      <c r="D329" s="110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</row>
    <row r="330" spans="2:15">
      <c r="B330" s="110"/>
      <c r="C330" s="110"/>
      <c r="D330" s="110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</row>
    <row r="331" spans="2:15">
      <c r="B331" s="110"/>
      <c r="C331" s="110"/>
      <c r="D331" s="110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</row>
    <row r="332" spans="2:15">
      <c r="B332" s="110"/>
      <c r="C332" s="110"/>
      <c r="D332" s="110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</row>
    <row r="333" spans="2:15">
      <c r="B333" s="110"/>
      <c r="C333" s="110"/>
      <c r="D333" s="110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</row>
    <row r="334" spans="2:15">
      <c r="B334" s="110"/>
      <c r="C334" s="110"/>
      <c r="D334" s="110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</row>
    <row r="335" spans="2:15">
      <c r="B335" s="110"/>
      <c r="C335" s="110"/>
      <c r="D335" s="110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</row>
    <row r="336" spans="2:15">
      <c r="B336" s="110"/>
      <c r="C336" s="110"/>
      <c r="D336" s="110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</row>
    <row r="337" spans="2:15">
      <c r="B337" s="110"/>
      <c r="C337" s="110"/>
      <c r="D337" s="110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</row>
    <row r="338" spans="2:15">
      <c r="B338" s="110"/>
      <c r="C338" s="110"/>
      <c r="D338" s="110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</row>
    <row r="339" spans="2:15">
      <c r="B339" s="110"/>
      <c r="C339" s="110"/>
      <c r="D339" s="110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</row>
    <row r="340" spans="2:15">
      <c r="B340" s="110"/>
      <c r="C340" s="110"/>
      <c r="D340" s="110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</row>
    <row r="341" spans="2:15">
      <c r="B341" s="110"/>
      <c r="C341" s="110"/>
      <c r="D341" s="110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</row>
    <row r="342" spans="2:15">
      <c r="B342" s="110"/>
      <c r="C342" s="110"/>
      <c r="D342" s="110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</row>
    <row r="343" spans="2:15">
      <c r="B343" s="110"/>
      <c r="C343" s="110"/>
      <c r="D343" s="110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</row>
    <row r="344" spans="2:15">
      <c r="B344" s="110"/>
      <c r="C344" s="110"/>
      <c r="D344" s="110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</row>
    <row r="345" spans="2:15">
      <c r="B345" s="110"/>
      <c r="C345" s="110"/>
      <c r="D345" s="110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</row>
    <row r="346" spans="2:15">
      <c r="B346" s="110"/>
      <c r="C346" s="110"/>
      <c r="D346" s="110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</row>
    <row r="347" spans="2:15">
      <c r="B347" s="110"/>
      <c r="C347" s="110"/>
      <c r="D347" s="110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</row>
    <row r="348" spans="2:15">
      <c r="B348" s="110"/>
      <c r="C348" s="110"/>
      <c r="D348" s="110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</row>
    <row r="349" spans="2:15">
      <c r="B349" s="110"/>
      <c r="C349" s="110"/>
      <c r="D349" s="110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</row>
    <row r="350" spans="2:15">
      <c r="B350" s="110"/>
      <c r="C350" s="110"/>
      <c r="D350" s="110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</row>
    <row r="351" spans="2:15">
      <c r="B351" s="110"/>
      <c r="C351" s="110"/>
      <c r="D351" s="110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</row>
    <row r="352" spans="2:15">
      <c r="B352" s="110"/>
      <c r="C352" s="110"/>
      <c r="D352" s="110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</row>
    <row r="353" spans="2:15">
      <c r="B353" s="110"/>
      <c r="C353" s="110"/>
      <c r="D353" s="110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</row>
    <row r="354" spans="2:15">
      <c r="B354" s="110"/>
      <c r="C354" s="110"/>
      <c r="D354" s="110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</row>
    <row r="355" spans="2:15">
      <c r="B355" s="110"/>
      <c r="C355" s="110"/>
      <c r="D355" s="110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</row>
    <row r="356" spans="2:15">
      <c r="B356" s="110"/>
      <c r="C356" s="110"/>
      <c r="D356" s="110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</row>
    <row r="357" spans="2:15">
      <c r="B357" s="110"/>
      <c r="C357" s="110"/>
      <c r="D357" s="110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</row>
    <row r="358" spans="2:15">
      <c r="B358" s="110"/>
      <c r="C358" s="110"/>
      <c r="D358" s="110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</row>
    <row r="359" spans="2:15">
      <c r="B359" s="110"/>
      <c r="C359" s="110"/>
      <c r="D359" s="110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</row>
    <row r="360" spans="2:15">
      <c r="B360" s="110"/>
      <c r="C360" s="110"/>
      <c r="D360" s="110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</row>
    <row r="361" spans="2:15">
      <c r="B361" s="119"/>
      <c r="C361" s="110"/>
      <c r="D361" s="110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</row>
    <row r="362" spans="2:15">
      <c r="B362" s="119"/>
      <c r="C362" s="110"/>
      <c r="D362" s="110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</row>
    <row r="363" spans="2:15">
      <c r="B363" s="120"/>
      <c r="C363" s="110"/>
      <c r="D363" s="110"/>
      <c r="E363" s="110"/>
      <c r="F363" s="110"/>
      <c r="G363" s="110"/>
      <c r="H363" s="111"/>
      <c r="I363" s="111"/>
      <c r="J363" s="111"/>
      <c r="K363" s="111"/>
      <c r="L363" s="111"/>
      <c r="M363" s="111"/>
      <c r="N363" s="111"/>
      <c r="O363" s="111"/>
    </row>
    <row r="364" spans="2:15">
      <c r="B364" s="110"/>
      <c r="C364" s="110"/>
      <c r="D364" s="110"/>
      <c r="E364" s="110"/>
      <c r="F364" s="110"/>
      <c r="G364" s="110"/>
      <c r="H364" s="111"/>
      <c r="I364" s="111"/>
      <c r="J364" s="111"/>
      <c r="K364" s="111"/>
      <c r="L364" s="111"/>
      <c r="M364" s="111"/>
      <c r="N364" s="111"/>
      <c r="O364" s="111"/>
    </row>
    <row r="365" spans="2:15">
      <c r="B365" s="110"/>
      <c r="C365" s="110"/>
      <c r="D365" s="110"/>
      <c r="E365" s="110"/>
      <c r="F365" s="110"/>
      <c r="G365" s="110"/>
      <c r="H365" s="111"/>
      <c r="I365" s="111"/>
      <c r="J365" s="111"/>
      <c r="K365" s="111"/>
      <c r="L365" s="111"/>
      <c r="M365" s="111"/>
      <c r="N365" s="111"/>
      <c r="O365" s="111"/>
    </row>
    <row r="366" spans="2:15">
      <c r="B366" s="110"/>
      <c r="C366" s="110"/>
      <c r="D366" s="110"/>
      <c r="E366" s="110"/>
      <c r="F366" s="110"/>
      <c r="G366" s="110"/>
      <c r="H366" s="111"/>
      <c r="I366" s="111"/>
      <c r="J366" s="111"/>
      <c r="K366" s="111"/>
      <c r="L366" s="111"/>
      <c r="M366" s="111"/>
      <c r="N366" s="111"/>
      <c r="O366" s="111"/>
    </row>
    <row r="367" spans="2:15">
      <c r="B367" s="110"/>
      <c r="C367" s="110"/>
      <c r="D367" s="110"/>
      <c r="E367" s="110"/>
      <c r="F367" s="110"/>
      <c r="G367" s="110"/>
      <c r="H367" s="111"/>
      <c r="I367" s="111"/>
      <c r="J367" s="111"/>
      <c r="K367" s="111"/>
      <c r="L367" s="111"/>
      <c r="M367" s="111"/>
      <c r="N367" s="111"/>
      <c r="O367" s="111"/>
    </row>
    <row r="368" spans="2:15">
      <c r="B368" s="110"/>
      <c r="C368" s="110"/>
      <c r="D368" s="110"/>
      <c r="E368" s="110"/>
      <c r="F368" s="110"/>
      <c r="G368" s="110"/>
      <c r="H368" s="111"/>
      <c r="I368" s="111"/>
      <c r="J368" s="111"/>
      <c r="K368" s="111"/>
      <c r="L368" s="111"/>
      <c r="M368" s="111"/>
      <c r="N368" s="111"/>
      <c r="O368" s="111"/>
    </row>
    <row r="369" spans="2:15">
      <c r="B369" s="110"/>
      <c r="C369" s="110"/>
      <c r="D369" s="110"/>
      <c r="E369" s="110"/>
      <c r="F369" s="110"/>
      <c r="G369" s="110"/>
      <c r="H369" s="111"/>
      <c r="I369" s="111"/>
      <c r="J369" s="111"/>
      <c r="K369" s="111"/>
      <c r="L369" s="111"/>
      <c r="M369" s="111"/>
      <c r="N369" s="111"/>
      <c r="O369" s="111"/>
    </row>
    <row r="370" spans="2:15">
      <c r="B370" s="110"/>
      <c r="C370" s="110"/>
      <c r="D370" s="110"/>
      <c r="E370" s="110"/>
      <c r="F370" s="110"/>
      <c r="G370" s="110"/>
      <c r="H370" s="111"/>
      <c r="I370" s="111"/>
      <c r="J370" s="111"/>
      <c r="K370" s="111"/>
      <c r="L370" s="111"/>
      <c r="M370" s="111"/>
      <c r="N370" s="111"/>
      <c r="O370" s="111"/>
    </row>
    <row r="371" spans="2:15">
      <c r="B371" s="110"/>
      <c r="C371" s="110"/>
      <c r="D371" s="110"/>
      <c r="E371" s="110"/>
      <c r="F371" s="110"/>
      <c r="G371" s="110"/>
      <c r="H371" s="111"/>
      <c r="I371" s="111"/>
      <c r="J371" s="111"/>
      <c r="K371" s="111"/>
      <c r="L371" s="111"/>
      <c r="M371" s="111"/>
      <c r="N371" s="111"/>
      <c r="O371" s="111"/>
    </row>
    <row r="372" spans="2:15">
      <c r="B372" s="110"/>
      <c r="C372" s="110"/>
      <c r="D372" s="110"/>
      <c r="E372" s="110"/>
      <c r="F372" s="110"/>
      <c r="G372" s="110"/>
      <c r="H372" s="111"/>
      <c r="I372" s="111"/>
      <c r="J372" s="111"/>
      <c r="K372" s="111"/>
      <c r="L372" s="111"/>
      <c r="M372" s="111"/>
      <c r="N372" s="111"/>
      <c r="O372" s="111"/>
    </row>
    <row r="373" spans="2:15">
      <c r="B373" s="110"/>
      <c r="C373" s="110"/>
      <c r="D373" s="110"/>
      <c r="E373" s="110"/>
      <c r="F373" s="110"/>
      <c r="G373" s="110"/>
      <c r="H373" s="111"/>
      <c r="I373" s="111"/>
      <c r="J373" s="111"/>
      <c r="K373" s="111"/>
      <c r="L373" s="111"/>
      <c r="M373" s="111"/>
      <c r="N373" s="111"/>
      <c r="O373" s="111"/>
    </row>
    <row r="374" spans="2:15">
      <c r="B374" s="110"/>
      <c r="C374" s="110"/>
      <c r="D374" s="110"/>
      <c r="E374" s="110"/>
      <c r="F374" s="110"/>
      <c r="G374" s="110"/>
      <c r="H374" s="111"/>
      <c r="I374" s="111"/>
      <c r="J374" s="111"/>
      <c r="K374" s="111"/>
      <c r="L374" s="111"/>
      <c r="M374" s="111"/>
      <c r="N374" s="111"/>
      <c r="O374" s="111"/>
    </row>
    <row r="375" spans="2:15">
      <c r="B375" s="110"/>
      <c r="C375" s="110"/>
      <c r="D375" s="110"/>
      <c r="E375" s="110"/>
      <c r="F375" s="110"/>
      <c r="G375" s="110"/>
      <c r="H375" s="111"/>
      <c r="I375" s="111"/>
      <c r="J375" s="111"/>
      <c r="K375" s="111"/>
      <c r="L375" s="111"/>
      <c r="M375" s="111"/>
      <c r="N375" s="111"/>
      <c r="O375" s="111"/>
    </row>
    <row r="376" spans="2:15">
      <c r="B376" s="110"/>
      <c r="C376" s="110"/>
      <c r="D376" s="110"/>
      <c r="E376" s="110"/>
      <c r="F376" s="110"/>
      <c r="G376" s="110"/>
      <c r="H376" s="111"/>
      <c r="I376" s="111"/>
      <c r="J376" s="111"/>
      <c r="K376" s="111"/>
      <c r="L376" s="111"/>
      <c r="M376" s="111"/>
      <c r="N376" s="111"/>
      <c r="O376" s="111"/>
    </row>
    <row r="377" spans="2:15">
      <c r="B377" s="110"/>
      <c r="C377" s="110"/>
      <c r="D377" s="110"/>
      <c r="E377" s="110"/>
      <c r="F377" s="110"/>
      <c r="G377" s="110"/>
      <c r="H377" s="111"/>
      <c r="I377" s="111"/>
      <c r="J377" s="111"/>
      <c r="K377" s="111"/>
      <c r="L377" s="111"/>
      <c r="M377" s="111"/>
      <c r="N377" s="111"/>
      <c r="O377" s="111"/>
    </row>
    <row r="378" spans="2:15">
      <c r="B378" s="110"/>
      <c r="C378" s="110"/>
      <c r="D378" s="110"/>
      <c r="E378" s="110"/>
      <c r="F378" s="110"/>
      <c r="G378" s="110"/>
      <c r="H378" s="111"/>
      <c r="I378" s="111"/>
      <c r="J378" s="111"/>
      <c r="K378" s="111"/>
      <c r="L378" s="111"/>
      <c r="M378" s="111"/>
      <c r="N378" s="111"/>
      <c r="O378" s="111"/>
    </row>
    <row r="379" spans="2:15">
      <c r="B379" s="110"/>
      <c r="C379" s="110"/>
      <c r="D379" s="110"/>
      <c r="E379" s="110"/>
      <c r="F379" s="110"/>
      <c r="G379" s="110"/>
      <c r="H379" s="111"/>
      <c r="I379" s="111"/>
      <c r="J379" s="111"/>
      <c r="K379" s="111"/>
      <c r="L379" s="111"/>
      <c r="M379" s="111"/>
      <c r="N379" s="111"/>
      <c r="O379" s="111"/>
    </row>
    <row r="380" spans="2:15">
      <c r="B380" s="110"/>
      <c r="C380" s="110"/>
      <c r="D380" s="110"/>
      <c r="E380" s="110"/>
      <c r="F380" s="110"/>
      <c r="G380" s="110"/>
      <c r="H380" s="111"/>
      <c r="I380" s="111"/>
      <c r="J380" s="111"/>
      <c r="K380" s="111"/>
      <c r="L380" s="111"/>
      <c r="M380" s="111"/>
      <c r="N380" s="111"/>
      <c r="O380" s="111"/>
    </row>
    <row r="381" spans="2:15">
      <c r="B381" s="110"/>
      <c r="C381" s="110"/>
      <c r="D381" s="110"/>
      <c r="E381" s="110"/>
      <c r="F381" s="110"/>
      <c r="G381" s="110"/>
      <c r="H381" s="111"/>
      <c r="I381" s="111"/>
      <c r="J381" s="111"/>
      <c r="K381" s="111"/>
      <c r="L381" s="111"/>
      <c r="M381" s="111"/>
      <c r="N381" s="111"/>
      <c r="O381" s="111"/>
    </row>
    <row r="382" spans="2:15">
      <c r="B382" s="110"/>
      <c r="C382" s="110"/>
      <c r="D382" s="110"/>
      <c r="E382" s="110"/>
      <c r="F382" s="110"/>
      <c r="G382" s="110"/>
      <c r="H382" s="111"/>
      <c r="I382" s="111"/>
      <c r="J382" s="111"/>
      <c r="K382" s="111"/>
      <c r="L382" s="111"/>
      <c r="M382" s="111"/>
      <c r="N382" s="111"/>
      <c r="O382" s="111"/>
    </row>
    <row r="383" spans="2:15">
      <c r="B383" s="110"/>
      <c r="C383" s="110"/>
      <c r="D383" s="110"/>
      <c r="E383" s="110"/>
      <c r="F383" s="110"/>
      <c r="G383" s="110"/>
      <c r="H383" s="111"/>
      <c r="I383" s="111"/>
      <c r="J383" s="111"/>
      <c r="K383" s="111"/>
      <c r="L383" s="111"/>
      <c r="M383" s="111"/>
      <c r="N383" s="111"/>
      <c r="O383" s="111"/>
    </row>
    <row r="384" spans="2:15">
      <c r="B384" s="110"/>
      <c r="C384" s="110"/>
      <c r="D384" s="110"/>
      <c r="E384" s="110"/>
      <c r="F384" s="110"/>
      <c r="G384" s="110"/>
      <c r="H384" s="111"/>
      <c r="I384" s="111"/>
      <c r="J384" s="111"/>
      <c r="K384" s="111"/>
      <c r="L384" s="111"/>
      <c r="M384" s="111"/>
      <c r="N384" s="111"/>
      <c r="O384" s="111"/>
    </row>
    <row r="385" spans="2:15">
      <c r="B385" s="110"/>
      <c r="C385" s="110"/>
      <c r="D385" s="110"/>
      <c r="E385" s="110"/>
      <c r="F385" s="110"/>
      <c r="G385" s="110"/>
      <c r="H385" s="111"/>
      <c r="I385" s="111"/>
      <c r="J385" s="111"/>
      <c r="K385" s="111"/>
      <c r="L385" s="111"/>
      <c r="M385" s="111"/>
      <c r="N385" s="111"/>
      <c r="O385" s="111"/>
    </row>
    <row r="386" spans="2:15">
      <c r="B386" s="110"/>
      <c r="C386" s="110"/>
      <c r="D386" s="110"/>
      <c r="E386" s="110"/>
      <c r="F386" s="110"/>
      <c r="G386" s="110"/>
      <c r="H386" s="111"/>
      <c r="I386" s="111"/>
      <c r="J386" s="111"/>
      <c r="K386" s="111"/>
      <c r="L386" s="111"/>
      <c r="M386" s="111"/>
      <c r="N386" s="111"/>
      <c r="O386" s="111"/>
    </row>
    <row r="387" spans="2:15">
      <c r="B387" s="110"/>
      <c r="C387" s="110"/>
      <c r="D387" s="110"/>
      <c r="E387" s="110"/>
      <c r="F387" s="110"/>
      <c r="G387" s="110"/>
      <c r="H387" s="111"/>
      <c r="I387" s="111"/>
      <c r="J387" s="111"/>
      <c r="K387" s="111"/>
      <c r="L387" s="111"/>
      <c r="M387" s="111"/>
      <c r="N387" s="111"/>
      <c r="O387" s="111"/>
    </row>
    <row r="388" spans="2:15">
      <c r="B388" s="110"/>
      <c r="C388" s="110"/>
      <c r="D388" s="110"/>
      <c r="E388" s="110"/>
      <c r="F388" s="110"/>
      <c r="G388" s="110"/>
      <c r="H388" s="111"/>
      <c r="I388" s="111"/>
      <c r="J388" s="111"/>
      <c r="K388" s="111"/>
      <c r="L388" s="111"/>
      <c r="M388" s="111"/>
      <c r="N388" s="111"/>
      <c r="O388" s="111"/>
    </row>
    <row r="389" spans="2:15">
      <c r="B389" s="110"/>
      <c r="C389" s="110"/>
      <c r="D389" s="110"/>
      <c r="E389" s="110"/>
      <c r="F389" s="110"/>
      <c r="G389" s="110"/>
      <c r="H389" s="111"/>
      <c r="I389" s="111"/>
      <c r="J389" s="111"/>
      <c r="K389" s="111"/>
      <c r="L389" s="111"/>
      <c r="M389" s="111"/>
      <c r="N389" s="111"/>
      <c r="O389" s="111"/>
    </row>
    <row r="390" spans="2:15">
      <c r="B390" s="110"/>
      <c r="C390" s="110"/>
      <c r="D390" s="110"/>
      <c r="E390" s="110"/>
      <c r="F390" s="110"/>
      <c r="G390" s="110"/>
      <c r="H390" s="111"/>
      <c r="I390" s="111"/>
      <c r="J390" s="111"/>
      <c r="K390" s="111"/>
      <c r="L390" s="111"/>
      <c r="M390" s="111"/>
      <c r="N390" s="111"/>
      <c r="O390" s="111"/>
    </row>
    <row r="391" spans="2:15">
      <c r="B391" s="110"/>
      <c r="C391" s="110"/>
      <c r="D391" s="110"/>
      <c r="E391" s="110"/>
      <c r="F391" s="110"/>
      <c r="G391" s="110"/>
      <c r="H391" s="111"/>
      <c r="I391" s="111"/>
      <c r="J391" s="111"/>
      <c r="K391" s="111"/>
      <c r="L391" s="111"/>
      <c r="M391" s="111"/>
      <c r="N391" s="111"/>
      <c r="O391" s="111"/>
    </row>
    <row r="392" spans="2:15">
      <c r="B392" s="110"/>
      <c r="C392" s="110"/>
      <c r="D392" s="110"/>
      <c r="E392" s="110"/>
      <c r="F392" s="110"/>
      <c r="G392" s="110"/>
      <c r="H392" s="111"/>
      <c r="I392" s="111"/>
      <c r="J392" s="111"/>
      <c r="K392" s="111"/>
      <c r="L392" s="111"/>
      <c r="M392" s="111"/>
      <c r="N392" s="111"/>
      <c r="O392" s="111"/>
    </row>
    <row r="393" spans="2:15">
      <c r="B393" s="110"/>
      <c r="C393" s="110"/>
      <c r="D393" s="110"/>
      <c r="E393" s="110"/>
      <c r="F393" s="110"/>
      <c r="G393" s="110"/>
      <c r="H393" s="111"/>
      <c r="I393" s="111"/>
      <c r="J393" s="111"/>
      <c r="K393" s="111"/>
      <c r="L393" s="111"/>
      <c r="M393" s="111"/>
      <c r="N393" s="111"/>
      <c r="O393" s="111"/>
    </row>
    <row r="394" spans="2:15">
      <c r="B394" s="110"/>
      <c r="C394" s="110"/>
      <c r="D394" s="110"/>
      <c r="E394" s="110"/>
      <c r="F394" s="110"/>
      <c r="G394" s="110"/>
      <c r="H394" s="111"/>
      <c r="I394" s="111"/>
      <c r="J394" s="111"/>
      <c r="K394" s="111"/>
      <c r="L394" s="111"/>
      <c r="M394" s="111"/>
      <c r="N394" s="111"/>
      <c r="O394" s="111"/>
    </row>
    <row r="395" spans="2:15">
      <c r="B395" s="110"/>
      <c r="C395" s="110"/>
      <c r="D395" s="110"/>
      <c r="E395" s="110"/>
      <c r="F395" s="110"/>
      <c r="G395" s="110"/>
      <c r="H395" s="111"/>
      <c r="I395" s="111"/>
      <c r="J395" s="111"/>
      <c r="K395" s="111"/>
      <c r="L395" s="111"/>
      <c r="M395" s="111"/>
      <c r="N395" s="111"/>
      <c r="O395" s="111"/>
    </row>
    <row r="396" spans="2:15">
      <c r="B396" s="110"/>
      <c r="C396" s="110"/>
      <c r="D396" s="110"/>
      <c r="E396" s="110"/>
      <c r="F396" s="110"/>
      <c r="G396" s="110"/>
      <c r="H396" s="111"/>
      <c r="I396" s="111"/>
      <c r="J396" s="111"/>
      <c r="K396" s="111"/>
      <c r="L396" s="111"/>
      <c r="M396" s="111"/>
      <c r="N396" s="111"/>
      <c r="O396" s="111"/>
    </row>
    <row r="397" spans="2:15">
      <c r="B397" s="110"/>
      <c r="C397" s="110"/>
      <c r="D397" s="110"/>
      <c r="E397" s="110"/>
      <c r="F397" s="110"/>
      <c r="G397" s="110"/>
      <c r="H397" s="111"/>
      <c r="I397" s="111"/>
      <c r="J397" s="111"/>
      <c r="K397" s="111"/>
      <c r="L397" s="111"/>
      <c r="M397" s="111"/>
      <c r="N397" s="111"/>
      <c r="O397" s="111"/>
    </row>
    <row r="398" spans="2:15">
      <c r="B398" s="110"/>
      <c r="C398" s="110"/>
      <c r="D398" s="110"/>
      <c r="E398" s="110"/>
      <c r="F398" s="110"/>
      <c r="G398" s="110"/>
      <c r="H398" s="111"/>
      <c r="I398" s="111"/>
      <c r="J398" s="111"/>
      <c r="K398" s="111"/>
      <c r="L398" s="111"/>
      <c r="M398" s="111"/>
      <c r="N398" s="111"/>
      <c r="O398" s="111"/>
    </row>
    <row r="399" spans="2:15">
      <c r="B399" s="110"/>
      <c r="C399" s="110"/>
      <c r="D399" s="110"/>
      <c r="E399" s="110"/>
      <c r="F399" s="110"/>
      <c r="G399" s="110"/>
      <c r="H399" s="111"/>
      <c r="I399" s="111"/>
      <c r="J399" s="111"/>
      <c r="K399" s="111"/>
      <c r="L399" s="111"/>
      <c r="M399" s="111"/>
      <c r="N399" s="111"/>
      <c r="O399" s="111"/>
    </row>
    <row r="400" spans="2:15">
      <c r="B400" s="110"/>
      <c r="C400" s="110"/>
      <c r="D400" s="110"/>
      <c r="E400" s="110"/>
      <c r="F400" s="110"/>
      <c r="G400" s="110"/>
      <c r="H400" s="111"/>
      <c r="I400" s="111"/>
      <c r="J400" s="111"/>
      <c r="K400" s="111"/>
      <c r="L400" s="111"/>
      <c r="M400" s="111"/>
      <c r="N400" s="111"/>
      <c r="O400" s="111"/>
    </row>
    <row r="401" spans="2:15">
      <c r="B401" s="110"/>
      <c r="C401" s="110"/>
      <c r="D401" s="110"/>
      <c r="E401" s="110"/>
      <c r="F401" s="110"/>
      <c r="G401" s="110"/>
      <c r="H401" s="111"/>
      <c r="I401" s="111"/>
      <c r="J401" s="111"/>
      <c r="K401" s="111"/>
      <c r="L401" s="111"/>
      <c r="M401" s="111"/>
      <c r="N401" s="111"/>
      <c r="O401" s="111"/>
    </row>
    <row r="402" spans="2:15">
      <c r="B402" s="110"/>
      <c r="C402" s="110"/>
      <c r="D402" s="110"/>
      <c r="E402" s="110"/>
      <c r="F402" s="110"/>
      <c r="G402" s="110"/>
      <c r="H402" s="111"/>
      <c r="I402" s="111"/>
      <c r="J402" s="111"/>
      <c r="K402" s="111"/>
      <c r="L402" s="111"/>
      <c r="M402" s="111"/>
      <c r="N402" s="111"/>
      <c r="O402" s="111"/>
    </row>
    <row r="403" spans="2:15">
      <c r="B403" s="110"/>
      <c r="C403" s="110"/>
      <c r="D403" s="110"/>
      <c r="E403" s="110"/>
      <c r="F403" s="110"/>
      <c r="G403" s="110"/>
      <c r="H403" s="111"/>
      <c r="I403" s="111"/>
      <c r="J403" s="111"/>
      <c r="K403" s="111"/>
      <c r="L403" s="111"/>
      <c r="M403" s="111"/>
      <c r="N403" s="111"/>
      <c r="O403" s="111"/>
    </row>
    <row r="404" spans="2:15">
      <c r="B404" s="110"/>
      <c r="C404" s="110"/>
      <c r="D404" s="110"/>
      <c r="E404" s="110"/>
      <c r="F404" s="110"/>
      <c r="G404" s="110"/>
      <c r="H404" s="111"/>
      <c r="I404" s="111"/>
      <c r="J404" s="111"/>
      <c r="K404" s="111"/>
      <c r="L404" s="111"/>
      <c r="M404" s="111"/>
      <c r="N404" s="111"/>
      <c r="O404" s="111"/>
    </row>
    <row r="405" spans="2:15">
      <c r="B405" s="110"/>
      <c r="C405" s="110"/>
      <c r="D405" s="110"/>
      <c r="E405" s="110"/>
      <c r="F405" s="110"/>
      <c r="G405" s="110"/>
      <c r="H405" s="111"/>
      <c r="I405" s="111"/>
      <c r="J405" s="111"/>
      <c r="K405" s="111"/>
      <c r="L405" s="111"/>
      <c r="M405" s="111"/>
      <c r="N405" s="111"/>
      <c r="O405" s="111"/>
    </row>
    <row r="406" spans="2:15">
      <c r="B406" s="110"/>
      <c r="C406" s="110"/>
      <c r="D406" s="110"/>
      <c r="E406" s="110"/>
      <c r="F406" s="110"/>
      <c r="G406" s="110"/>
      <c r="H406" s="111"/>
      <c r="I406" s="111"/>
      <c r="J406" s="111"/>
      <c r="K406" s="111"/>
      <c r="L406" s="111"/>
      <c r="M406" s="111"/>
      <c r="N406" s="111"/>
      <c r="O406" s="111"/>
    </row>
    <row r="407" spans="2:15">
      <c r="B407" s="110"/>
      <c r="C407" s="110"/>
      <c r="D407" s="110"/>
      <c r="E407" s="110"/>
      <c r="F407" s="110"/>
      <c r="G407" s="110"/>
      <c r="H407" s="111"/>
      <c r="I407" s="111"/>
      <c r="J407" s="111"/>
      <c r="K407" s="111"/>
      <c r="L407" s="111"/>
      <c r="M407" s="111"/>
      <c r="N407" s="111"/>
      <c r="O407" s="111"/>
    </row>
    <row r="408" spans="2:15">
      <c r="B408" s="110"/>
      <c r="C408" s="110"/>
      <c r="D408" s="110"/>
      <c r="E408" s="110"/>
      <c r="F408" s="110"/>
      <c r="G408" s="110"/>
      <c r="H408" s="111"/>
      <c r="I408" s="111"/>
      <c r="J408" s="111"/>
      <c r="K408" s="111"/>
      <c r="L408" s="111"/>
      <c r="M408" s="111"/>
      <c r="N408" s="111"/>
      <c r="O408" s="111"/>
    </row>
    <row r="409" spans="2:15">
      <c r="B409" s="110"/>
      <c r="C409" s="110"/>
      <c r="D409" s="110"/>
      <c r="E409" s="110"/>
      <c r="F409" s="110"/>
      <c r="G409" s="110"/>
      <c r="H409" s="111"/>
      <c r="I409" s="111"/>
      <c r="J409" s="111"/>
      <c r="K409" s="111"/>
      <c r="L409" s="111"/>
      <c r="M409" s="111"/>
      <c r="N409" s="111"/>
      <c r="O409" s="111"/>
    </row>
    <row r="410" spans="2:15">
      <c r="B410" s="110"/>
      <c r="C410" s="110"/>
      <c r="D410" s="110"/>
      <c r="E410" s="110"/>
      <c r="F410" s="110"/>
      <c r="G410" s="110"/>
      <c r="H410" s="111"/>
      <c r="I410" s="111"/>
      <c r="J410" s="111"/>
      <c r="K410" s="111"/>
      <c r="L410" s="111"/>
      <c r="M410" s="111"/>
      <c r="N410" s="111"/>
      <c r="O410" s="111"/>
    </row>
    <row r="411" spans="2:15">
      <c r="B411" s="110"/>
      <c r="C411" s="110"/>
      <c r="D411" s="110"/>
      <c r="E411" s="110"/>
      <c r="F411" s="110"/>
      <c r="G411" s="110"/>
      <c r="H411" s="111"/>
      <c r="I411" s="111"/>
      <c r="J411" s="111"/>
      <c r="K411" s="111"/>
      <c r="L411" s="111"/>
      <c r="M411" s="111"/>
      <c r="N411" s="111"/>
      <c r="O411" s="111"/>
    </row>
    <row r="412" spans="2:15">
      <c r="B412" s="110"/>
      <c r="C412" s="110"/>
      <c r="D412" s="110"/>
      <c r="E412" s="110"/>
      <c r="F412" s="110"/>
      <c r="G412" s="110"/>
      <c r="H412" s="111"/>
      <c r="I412" s="111"/>
      <c r="J412" s="111"/>
      <c r="K412" s="111"/>
      <c r="L412" s="111"/>
      <c r="M412" s="111"/>
      <c r="N412" s="111"/>
      <c r="O412" s="111"/>
    </row>
    <row r="413" spans="2:15">
      <c r="B413" s="110"/>
      <c r="C413" s="110"/>
      <c r="D413" s="110"/>
      <c r="E413" s="110"/>
      <c r="F413" s="110"/>
      <c r="G413" s="110"/>
      <c r="H413" s="111"/>
      <c r="I413" s="111"/>
      <c r="J413" s="111"/>
      <c r="K413" s="111"/>
      <c r="L413" s="111"/>
      <c r="M413" s="111"/>
      <c r="N413" s="111"/>
      <c r="O413" s="111"/>
    </row>
    <row r="414" spans="2:15">
      <c r="B414" s="110"/>
      <c r="C414" s="110"/>
      <c r="D414" s="110"/>
      <c r="E414" s="110"/>
      <c r="F414" s="110"/>
      <c r="G414" s="110"/>
      <c r="H414" s="111"/>
      <c r="I414" s="111"/>
      <c r="J414" s="111"/>
      <c r="K414" s="111"/>
      <c r="L414" s="111"/>
      <c r="M414" s="111"/>
      <c r="N414" s="111"/>
      <c r="O414" s="111"/>
    </row>
    <row r="415" spans="2:15">
      <c r="B415" s="110"/>
      <c r="C415" s="110"/>
      <c r="D415" s="110"/>
      <c r="E415" s="110"/>
      <c r="F415" s="110"/>
      <c r="G415" s="110"/>
      <c r="H415" s="111"/>
      <c r="I415" s="111"/>
      <c r="J415" s="111"/>
      <c r="K415" s="111"/>
      <c r="L415" s="111"/>
      <c r="M415" s="111"/>
      <c r="N415" s="111"/>
      <c r="O415" s="111"/>
    </row>
    <row r="416" spans="2:15">
      <c r="B416" s="110"/>
      <c r="C416" s="110"/>
      <c r="D416" s="110"/>
      <c r="E416" s="110"/>
      <c r="F416" s="110"/>
      <c r="G416" s="110"/>
      <c r="H416" s="111"/>
      <c r="I416" s="111"/>
      <c r="J416" s="111"/>
      <c r="K416" s="111"/>
      <c r="L416" s="111"/>
      <c r="M416" s="111"/>
      <c r="N416" s="111"/>
      <c r="O416" s="111"/>
    </row>
    <row r="417" spans="2:15">
      <c r="B417" s="110"/>
      <c r="C417" s="110"/>
      <c r="D417" s="110"/>
      <c r="E417" s="110"/>
      <c r="F417" s="110"/>
      <c r="G417" s="110"/>
      <c r="H417" s="111"/>
      <c r="I417" s="111"/>
      <c r="J417" s="111"/>
      <c r="K417" s="111"/>
      <c r="L417" s="111"/>
      <c r="M417" s="111"/>
      <c r="N417" s="111"/>
      <c r="O417" s="111"/>
    </row>
    <row r="418" spans="2:15">
      <c r="B418" s="110"/>
      <c r="C418" s="110"/>
      <c r="D418" s="110"/>
      <c r="E418" s="110"/>
      <c r="F418" s="110"/>
      <c r="G418" s="110"/>
      <c r="H418" s="111"/>
      <c r="I418" s="111"/>
      <c r="J418" s="111"/>
      <c r="K418" s="111"/>
      <c r="L418" s="111"/>
      <c r="M418" s="111"/>
      <c r="N418" s="111"/>
      <c r="O418" s="111"/>
    </row>
    <row r="419" spans="2:15">
      <c r="B419" s="110"/>
      <c r="C419" s="110"/>
      <c r="D419" s="110"/>
      <c r="E419" s="110"/>
      <c r="F419" s="110"/>
      <c r="G419" s="110"/>
      <c r="H419" s="111"/>
      <c r="I419" s="111"/>
      <c r="J419" s="111"/>
      <c r="K419" s="111"/>
      <c r="L419" s="111"/>
      <c r="M419" s="111"/>
      <c r="N419" s="111"/>
      <c r="O419" s="111"/>
    </row>
    <row r="420" spans="2:15">
      <c r="B420" s="110"/>
      <c r="C420" s="110"/>
      <c r="D420" s="110"/>
      <c r="E420" s="110"/>
      <c r="F420" s="110"/>
      <c r="G420" s="110"/>
      <c r="H420" s="111"/>
      <c r="I420" s="111"/>
      <c r="J420" s="111"/>
      <c r="K420" s="111"/>
      <c r="L420" s="111"/>
      <c r="M420" s="111"/>
      <c r="N420" s="111"/>
      <c r="O420" s="111"/>
    </row>
    <row r="421" spans="2:15">
      <c r="B421" s="110"/>
      <c r="C421" s="110"/>
      <c r="D421" s="110"/>
      <c r="E421" s="110"/>
      <c r="F421" s="110"/>
      <c r="G421" s="110"/>
      <c r="H421" s="111"/>
      <c r="I421" s="111"/>
      <c r="J421" s="111"/>
      <c r="K421" s="111"/>
      <c r="L421" s="111"/>
      <c r="M421" s="111"/>
      <c r="N421" s="111"/>
      <c r="O421" s="111"/>
    </row>
    <row r="422" spans="2:15">
      <c r="B422" s="110"/>
      <c r="C422" s="110"/>
      <c r="D422" s="110"/>
      <c r="E422" s="110"/>
      <c r="F422" s="110"/>
      <c r="G422" s="110"/>
      <c r="H422" s="111"/>
      <c r="I422" s="111"/>
      <c r="J422" s="111"/>
      <c r="K422" s="111"/>
      <c r="L422" s="111"/>
      <c r="M422" s="111"/>
      <c r="N422" s="111"/>
      <c r="O422" s="111"/>
    </row>
    <row r="423" spans="2:15">
      <c r="B423" s="110"/>
      <c r="C423" s="110"/>
      <c r="D423" s="110"/>
      <c r="E423" s="110"/>
      <c r="F423" s="110"/>
      <c r="G423" s="110"/>
      <c r="H423" s="111"/>
      <c r="I423" s="111"/>
      <c r="J423" s="111"/>
      <c r="K423" s="111"/>
      <c r="L423" s="111"/>
      <c r="M423" s="111"/>
      <c r="N423" s="111"/>
      <c r="O423" s="111"/>
    </row>
    <row r="424" spans="2:15">
      <c r="B424" s="110"/>
      <c r="C424" s="110"/>
      <c r="D424" s="110"/>
      <c r="E424" s="110"/>
      <c r="F424" s="110"/>
      <c r="G424" s="110"/>
      <c r="H424" s="111"/>
      <c r="I424" s="111"/>
      <c r="J424" s="111"/>
      <c r="K424" s="111"/>
      <c r="L424" s="111"/>
      <c r="M424" s="111"/>
      <c r="N424" s="111"/>
      <c r="O424" s="111"/>
    </row>
    <row r="425" spans="2:15">
      <c r="B425" s="110"/>
      <c r="C425" s="110"/>
      <c r="D425" s="110"/>
      <c r="E425" s="110"/>
      <c r="F425" s="110"/>
      <c r="G425" s="110"/>
      <c r="H425" s="111"/>
      <c r="I425" s="111"/>
      <c r="J425" s="111"/>
      <c r="K425" s="111"/>
      <c r="L425" s="111"/>
      <c r="M425" s="111"/>
      <c r="N425" s="111"/>
      <c r="O425" s="111"/>
    </row>
    <row r="426" spans="2:15">
      <c r="B426" s="110"/>
      <c r="C426" s="110"/>
      <c r="D426" s="110"/>
      <c r="E426" s="110"/>
      <c r="F426" s="110"/>
      <c r="G426" s="110"/>
      <c r="H426" s="111"/>
      <c r="I426" s="111"/>
      <c r="J426" s="111"/>
      <c r="K426" s="111"/>
      <c r="L426" s="111"/>
      <c r="M426" s="111"/>
      <c r="N426" s="111"/>
      <c r="O426" s="111"/>
    </row>
    <row r="427" spans="2:15">
      <c r="B427" s="110"/>
      <c r="C427" s="110"/>
      <c r="D427" s="110"/>
      <c r="E427" s="110"/>
      <c r="F427" s="110"/>
      <c r="G427" s="110"/>
      <c r="H427" s="111"/>
      <c r="I427" s="111"/>
      <c r="J427" s="111"/>
      <c r="K427" s="111"/>
      <c r="L427" s="111"/>
      <c r="M427" s="111"/>
      <c r="N427" s="111"/>
      <c r="O427" s="111"/>
    </row>
    <row r="428" spans="2:15">
      <c r="B428" s="110"/>
      <c r="C428" s="110"/>
      <c r="D428" s="110"/>
      <c r="E428" s="110"/>
      <c r="F428" s="110"/>
      <c r="G428" s="110"/>
      <c r="H428" s="111"/>
      <c r="I428" s="111"/>
      <c r="J428" s="111"/>
      <c r="K428" s="111"/>
      <c r="L428" s="111"/>
      <c r="M428" s="111"/>
      <c r="N428" s="111"/>
      <c r="O428" s="111"/>
    </row>
    <row r="429" spans="2:15">
      <c r="B429" s="110"/>
      <c r="C429" s="110"/>
      <c r="D429" s="110"/>
      <c r="E429" s="110"/>
      <c r="F429" s="110"/>
      <c r="G429" s="110"/>
      <c r="H429" s="111"/>
      <c r="I429" s="111"/>
      <c r="J429" s="111"/>
      <c r="K429" s="111"/>
      <c r="L429" s="111"/>
      <c r="M429" s="111"/>
      <c r="N429" s="111"/>
      <c r="O429" s="111"/>
    </row>
    <row r="430" spans="2:15">
      <c r="B430" s="110"/>
      <c r="C430" s="110"/>
      <c r="D430" s="110"/>
      <c r="E430" s="110"/>
      <c r="F430" s="110"/>
      <c r="G430" s="110"/>
      <c r="H430" s="111"/>
      <c r="I430" s="111"/>
      <c r="J430" s="111"/>
      <c r="K430" s="111"/>
      <c r="L430" s="111"/>
      <c r="M430" s="111"/>
      <c r="N430" s="111"/>
      <c r="O430" s="111"/>
    </row>
    <row r="431" spans="2:15">
      <c r="B431" s="110"/>
      <c r="C431" s="110"/>
      <c r="D431" s="110"/>
      <c r="E431" s="110"/>
      <c r="F431" s="110"/>
      <c r="G431" s="110"/>
      <c r="H431" s="111"/>
      <c r="I431" s="111"/>
      <c r="J431" s="111"/>
      <c r="K431" s="111"/>
      <c r="L431" s="111"/>
      <c r="M431" s="111"/>
      <c r="N431" s="111"/>
      <c r="O431" s="111"/>
    </row>
    <row r="432" spans="2:15">
      <c r="B432" s="110"/>
      <c r="C432" s="110"/>
      <c r="D432" s="110"/>
      <c r="E432" s="110"/>
      <c r="F432" s="110"/>
      <c r="G432" s="110"/>
      <c r="H432" s="111"/>
      <c r="I432" s="111"/>
      <c r="J432" s="111"/>
      <c r="K432" s="111"/>
      <c r="L432" s="111"/>
      <c r="M432" s="111"/>
      <c r="N432" s="111"/>
      <c r="O432" s="111"/>
    </row>
    <row r="433" spans="2:15">
      <c r="B433" s="110"/>
      <c r="C433" s="110"/>
      <c r="D433" s="110"/>
      <c r="E433" s="110"/>
      <c r="F433" s="110"/>
      <c r="G433" s="110"/>
      <c r="H433" s="111"/>
      <c r="I433" s="111"/>
      <c r="J433" s="111"/>
      <c r="K433" s="111"/>
      <c r="L433" s="111"/>
      <c r="M433" s="111"/>
      <c r="N433" s="111"/>
      <c r="O433" s="111"/>
    </row>
    <row r="434" spans="2:15">
      <c r="B434" s="110"/>
      <c r="C434" s="110"/>
      <c r="D434" s="110"/>
      <c r="E434" s="110"/>
      <c r="F434" s="110"/>
      <c r="G434" s="110"/>
      <c r="H434" s="111"/>
      <c r="I434" s="111"/>
      <c r="J434" s="111"/>
      <c r="K434" s="111"/>
      <c r="L434" s="111"/>
      <c r="M434" s="111"/>
      <c r="N434" s="111"/>
      <c r="O434" s="111"/>
    </row>
    <row r="435" spans="2:15">
      <c r="B435" s="110"/>
      <c r="C435" s="110"/>
      <c r="D435" s="110"/>
      <c r="E435" s="110"/>
      <c r="F435" s="110"/>
      <c r="G435" s="110"/>
      <c r="H435" s="111"/>
      <c r="I435" s="111"/>
      <c r="J435" s="111"/>
      <c r="K435" s="111"/>
      <c r="L435" s="111"/>
      <c r="M435" s="111"/>
      <c r="N435" s="111"/>
      <c r="O435" s="111"/>
    </row>
    <row r="436" spans="2:15">
      <c r="B436" s="110"/>
      <c r="C436" s="110"/>
      <c r="D436" s="110"/>
      <c r="E436" s="110"/>
      <c r="F436" s="110"/>
      <c r="G436" s="110"/>
      <c r="H436" s="111"/>
      <c r="I436" s="111"/>
      <c r="J436" s="111"/>
      <c r="K436" s="111"/>
      <c r="L436" s="111"/>
      <c r="M436" s="111"/>
      <c r="N436" s="111"/>
      <c r="O436" s="111"/>
    </row>
    <row r="437" spans="2:15">
      <c r="B437" s="110"/>
      <c r="C437" s="110"/>
      <c r="D437" s="110"/>
      <c r="E437" s="110"/>
      <c r="F437" s="110"/>
      <c r="G437" s="110"/>
      <c r="H437" s="111"/>
      <c r="I437" s="111"/>
      <c r="J437" s="111"/>
      <c r="K437" s="111"/>
      <c r="L437" s="111"/>
      <c r="M437" s="111"/>
      <c r="N437" s="111"/>
      <c r="O437" s="111"/>
    </row>
    <row r="438" spans="2:15">
      <c r="B438" s="110"/>
      <c r="C438" s="110"/>
      <c r="D438" s="110"/>
      <c r="E438" s="110"/>
      <c r="F438" s="110"/>
      <c r="G438" s="110"/>
      <c r="H438" s="111"/>
      <c r="I438" s="111"/>
      <c r="J438" s="111"/>
      <c r="K438" s="111"/>
      <c r="L438" s="111"/>
      <c r="M438" s="111"/>
      <c r="N438" s="111"/>
      <c r="O438" s="111"/>
    </row>
    <row r="439" spans="2:15">
      <c r="B439" s="110"/>
      <c r="C439" s="110"/>
      <c r="D439" s="110"/>
      <c r="E439" s="110"/>
      <c r="F439" s="110"/>
      <c r="G439" s="110"/>
      <c r="H439" s="111"/>
      <c r="I439" s="111"/>
      <c r="J439" s="111"/>
      <c r="K439" s="111"/>
      <c r="L439" s="111"/>
      <c r="M439" s="111"/>
      <c r="N439" s="111"/>
      <c r="O439" s="111"/>
    </row>
    <row r="440" spans="2:15">
      <c r="B440" s="110"/>
      <c r="C440" s="110"/>
      <c r="D440" s="110"/>
      <c r="E440" s="110"/>
      <c r="F440" s="110"/>
      <c r="G440" s="110"/>
      <c r="H440" s="111"/>
      <c r="I440" s="111"/>
      <c r="J440" s="111"/>
      <c r="K440" s="111"/>
      <c r="L440" s="111"/>
      <c r="M440" s="111"/>
      <c r="N440" s="111"/>
      <c r="O440" s="111"/>
    </row>
    <row r="441" spans="2:15">
      <c r="B441" s="110"/>
      <c r="C441" s="110"/>
      <c r="D441" s="110"/>
      <c r="E441" s="110"/>
      <c r="F441" s="110"/>
      <c r="G441" s="110"/>
      <c r="H441" s="111"/>
      <c r="I441" s="111"/>
      <c r="J441" s="111"/>
      <c r="K441" s="111"/>
      <c r="L441" s="111"/>
      <c r="M441" s="111"/>
      <c r="N441" s="111"/>
      <c r="O441" s="111"/>
    </row>
    <row r="442" spans="2:15">
      <c r="B442" s="110"/>
      <c r="C442" s="110"/>
      <c r="D442" s="110"/>
      <c r="E442" s="110"/>
      <c r="F442" s="110"/>
      <c r="G442" s="110"/>
      <c r="H442" s="111"/>
      <c r="I442" s="111"/>
      <c r="J442" s="111"/>
      <c r="K442" s="111"/>
      <c r="L442" s="111"/>
      <c r="M442" s="111"/>
      <c r="N442" s="111"/>
      <c r="O442" s="111"/>
    </row>
    <row r="443" spans="2:15">
      <c r="B443" s="110"/>
      <c r="C443" s="110"/>
      <c r="D443" s="110"/>
      <c r="E443" s="110"/>
      <c r="F443" s="110"/>
      <c r="G443" s="110"/>
      <c r="H443" s="111"/>
      <c r="I443" s="111"/>
      <c r="J443" s="111"/>
      <c r="K443" s="111"/>
      <c r="L443" s="111"/>
      <c r="M443" s="111"/>
      <c r="N443" s="111"/>
      <c r="O443" s="111"/>
    </row>
    <row r="444" spans="2:15">
      <c r="B444" s="110"/>
      <c r="C444" s="110"/>
      <c r="D444" s="110"/>
      <c r="E444" s="110"/>
      <c r="F444" s="110"/>
      <c r="G444" s="110"/>
      <c r="H444" s="111"/>
      <c r="I444" s="111"/>
      <c r="J444" s="111"/>
      <c r="K444" s="111"/>
      <c r="L444" s="111"/>
      <c r="M444" s="111"/>
      <c r="N444" s="111"/>
      <c r="O444" s="111"/>
    </row>
    <row r="445" spans="2:15">
      <c r="B445" s="110"/>
      <c r="C445" s="110"/>
      <c r="D445" s="110"/>
      <c r="E445" s="110"/>
      <c r="F445" s="110"/>
      <c r="G445" s="110"/>
      <c r="H445" s="111"/>
      <c r="I445" s="111"/>
      <c r="J445" s="111"/>
      <c r="K445" s="111"/>
      <c r="L445" s="111"/>
      <c r="M445" s="111"/>
      <c r="N445" s="111"/>
      <c r="O445" s="111"/>
    </row>
    <row r="446" spans="2:15">
      <c r="B446" s="110"/>
      <c r="C446" s="110"/>
      <c r="D446" s="110"/>
      <c r="E446" s="110"/>
      <c r="F446" s="110"/>
      <c r="G446" s="110"/>
      <c r="H446" s="111"/>
      <c r="I446" s="111"/>
      <c r="J446" s="111"/>
      <c r="K446" s="111"/>
      <c r="L446" s="111"/>
      <c r="M446" s="111"/>
      <c r="N446" s="111"/>
      <c r="O446" s="111"/>
    </row>
    <row r="447" spans="2:15">
      <c r="B447" s="110"/>
      <c r="C447" s="110"/>
      <c r="D447" s="110"/>
      <c r="E447" s="110"/>
      <c r="F447" s="110"/>
      <c r="G447" s="110"/>
      <c r="H447" s="111"/>
      <c r="I447" s="111"/>
      <c r="J447" s="111"/>
      <c r="K447" s="111"/>
      <c r="L447" s="111"/>
      <c r="M447" s="111"/>
      <c r="N447" s="111"/>
      <c r="O447" s="111"/>
    </row>
    <row r="448" spans="2:15">
      <c r="B448" s="110"/>
      <c r="C448" s="110"/>
      <c r="D448" s="110"/>
      <c r="E448" s="110"/>
      <c r="F448" s="110"/>
      <c r="G448" s="110"/>
      <c r="H448" s="111"/>
      <c r="I448" s="111"/>
      <c r="J448" s="111"/>
      <c r="K448" s="111"/>
      <c r="L448" s="111"/>
      <c r="M448" s="111"/>
      <c r="N448" s="111"/>
      <c r="O448" s="111"/>
    </row>
    <row r="449" spans="2:15">
      <c r="B449" s="110"/>
      <c r="C449" s="110"/>
      <c r="D449" s="110"/>
      <c r="E449" s="110"/>
      <c r="F449" s="110"/>
      <c r="G449" s="110"/>
      <c r="H449" s="111"/>
      <c r="I449" s="111"/>
      <c r="J449" s="111"/>
      <c r="K449" s="111"/>
      <c r="L449" s="111"/>
      <c r="M449" s="111"/>
      <c r="N449" s="111"/>
      <c r="O449" s="111"/>
    </row>
    <row r="450" spans="2:15">
      <c r="B450" s="110"/>
      <c r="C450" s="110"/>
      <c r="D450" s="110"/>
      <c r="E450" s="110"/>
      <c r="F450" s="110"/>
      <c r="G450" s="110"/>
      <c r="H450" s="111"/>
      <c r="I450" s="111"/>
      <c r="J450" s="111"/>
      <c r="K450" s="111"/>
      <c r="L450" s="111"/>
      <c r="M450" s="111"/>
      <c r="N450" s="111"/>
      <c r="O450" s="111"/>
    </row>
    <row r="451" spans="2:15">
      <c r="B451" s="110"/>
      <c r="C451" s="110"/>
      <c r="D451" s="110"/>
      <c r="E451" s="110"/>
      <c r="F451" s="110"/>
      <c r="G451" s="110"/>
      <c r="H451" s="111"/>
      <c r="I451" s="111"/>
      <c r="J451" s="111"/>
      <c r="K451" s="111"/>
      <c r="L451" s="111"/>
      <c r="M451" s="111"/>
      <c r="N451" s="111"/>
      <c r="O451" s="111"/>
    </row>
    <row r="452" spans="2:15">
      <c r="B452" s="110"/>
      <c r="C452" s="110"/>
      <c r="D452" s="110"/>
      <c r="E452" s="110"/>
      <c r="F452" s="110"/>
      <c r="G452" s="110"/>
      <c r="H452" s="111"/>
      <c r="I452" s="111"/>
      <c r="J452" s="111"/>
      <c r="K452" s="111"/>
      <c r="L452" s="111"/>
      <c r="M452" s="111"/>
      <c r="N452" s="111"/>
      <c r="O452" s="111"/>
    </row>
    <row r="453" spans="2:15">
      <c r="B453" s="110"/>
      <c r="C453" s="110"/>
      <c r="D453" s="110"/>
      <c r="E453" s="110"/>
      <c r="F453" s="110"/>
      <c r="G453" s="110"/>
      <c r="H453" s="111"/>
      <c r="I453" s="111"/>
      <c r="J453" s="111"/>
      <c r="K453" s="111"/>
      <c r="L453" s="111"/>
      <c r="M453" s="111"/>
      <c r="N453" s="111"/>
      <c r="O453" s="111"/>
    </row>
    <row r="454" spans="2:15">
      <c r="B454" s="110"/>
      <c r="C454" s="110"/>
      <c r="D454" s="110"/>
      <c r="E454" s="110"/>
      <c r="F454" s="110"/>
      <c r="G454" s="110"/>
      <c r="H454" s="111"/>
      <c r="I454" s="111"/>
      <c r="J454" s="111"/>
      <c r="K454" s="111"/>
      <c r="L454" s="111"/>
      <c r="M454" s="111"/>
      <c r="N454" s="111"/>
      <c r="O454" s="111"/>
    </row>
    <row r="455" spans="2:15">
      <c r="B455" s="110"/>
      <c r="C455" s="110"/>
      <c r="D455" s="110"/>
      <c r="E455" s="110"/>
      <c r="F455" s="110"/>
      <c r="G455" s="110"/>
      <c r="H455" s="111"/>
      <c r="I455" s="111"/>
      <c r="J455" s="111"/>
      <c r="K455" s="111"/>
      <c r="L455" s="111"/>
      <c r="M455" s="111"/>
      <c r="N455" s="111"/>
      <c r="O455" s="111"/>
    </row>
    <row r="456" spans="2:15">
      <c r="B456" s="110"/>
      <c r="C456" s="110"/>
      <c r="D456" s="110"/>
      <c r="E456" s="110"/>
      <c r="F456" s="110"/>
      <c r="G456" s="110"/>
      <c r="H456" s="111"/>
      <c r="I456" s="111"/>
      <c r="J456" s="111"/>
      <c r="K456" s="111"/>
      <c r="L456" s="111"/>
      <c r="M456" s="111"/>
      <c r="N456" s="111"/>
      <c r="O456" s="111"/>
    </row>
    <row r="457" spans="2:15">
      <c r="B457" s="110"/>
      <c r="C457" s="110"/>
      <c r="D457" s="110"/>
      <c r="E457" s="110"/>
      <c r="F457" s="110"/>
      <c r="G457" s="110"/>
      <c r="H457" s="111"/>
      <c r="I457" s="111"/>
      <c r="J457" s="111"/>
      <c r="K457" s="111"/>
      <c r="L457" s="111"/>
      <c r="M457" s="111"/>
      <c r="N457" s="111"/>
      <c r="O457" s="111"/>
    </row>
    <row r="458" spans="2:15">
      <c r="B458" s="110"/>
      <c r="C458" s="110"/>
      <c r="D458" s="110"/>
      <c r="E458" s="110"/>
      <c r="F458" s="110"/>
      <c r="G458" s="110"/>
      <c r="H458" s="111"/>
      <c r="I458" s="111"/>
      <c r="J458" s="111"/>
      <c r="K458" s="111"/>
      <c r="L458" s="111"/>
      <c r="M458" s="111"/>
      <c r="N458" s="111"/>
      <c r="O458" s="111"/>
    </row>
    <row r="459" spans="2:15">
      <c r="B459" s="110"/>
      <c r="C459" s="110"/>
      <c r="D459" s="110"/>
      <c r="E459" s="110"/>
      <c r="F459" s="110"/>
      <c r="G459" s="110"/>
      <c r="H459" s="111"/>
      <c r="I459" s="111"/>
      <c r="J459" s="111"/>
      <c r="K459" s="111"/>
      <c r="L459" s="111"/>
      <c r="M459" s="111"/>
      <c r="N459" s="111"/>
      <c r="O459" s="111"/>
    </row>
    <row r="460" spans="2:15">
      <c r="B460" s="110"/>
      <c r="C460" s="110"/>
      <c r="D460" s="110"/>
      <c r="E460" s="110"/>
      <c r="F460" s="110"/>
      <c r="G460" s="110"/>
      <c r="H460" s="111"/>
      <c r="I460" s="111"/>
      <c r="J460" s="111"/>
      <c r="K460" s="111"/>
      <c r="L460" s="111"/>
      <c r="M460" s="111"/>
      <c r="N460" s="111"/>
      <c r="O460" s="111"/>
    </row>
    <row r="461" spans="2:15">
      <c r="B461" s="110"/>
      <c r="C461" s="110"/>
      <c r="D461" s="110"/>
      <c r="E461" s="110"/>
      <c r="F461" s="110"/>
      <c r="G461" s="110"/>
      <c r="H461" s="111"/>
      <c r="I461" s="111"/>
      <c r="J461" s="111"/>
      <c r="K461" s="111"/>
      <c r="L461" s="111"/>
      <c r="M461" s="111"/>
      <c r="N461" s="111"/>
      <c r="O461" s="111"/>
    </row>
    <row r="462" spans="2:15">
      <c r="B462" s="110"/>
      <c r="C462" s="110"/>
      <c r="D462" s="110"/>
      <c r="E462" s="110"/>
      <c r="F462" s="110"/>
      <c r="G462" s="110"/>
      <c r="H462" s="111"/>
      <c r="I462" s="111"/>
      <c r="J462" s="111"/>
      <c r="K462" s="111"/>
      <c r="L462" s="111"/>
      <c r="M462" s="111"/>
      <c r="N462" s="111"/>
      <c r="O462" s="111"/>
    </row>
    <row r="463" spans="2:15">
      <c r="B463" s="110"/>
      <c r="C463" s="110"/>
      <c r="D463" s="110"/>
      <c r="E463" s="110"/>
      <c r="F463" s="110"/>
      <c r="G463" s="110"/>
      <c r="H463" s="111"/>
      <c r="I463" s="111"/>
      <c r="J463" s="111"/>
      <c r="K463" s="111"/>
      <c r="L463" s="111"/>
      <c r="M463" s="111"/>
      <c r="N463" s="111"/>
      <c r="O463" s="111"/>
    </row>
    <row r="464" spans="2:15">
      <c r="B464" s="110"/>
      <c r="C464" s="110"/>
      <c r="D464" s="110"/>
      <c r="E464" s="110"/>
      <c r="F464" s="110"/>
      <c r="G464" s="110"/>
      <c r="H464" s="111"/>
      <c r="I464" s="111"/>
      <c r="J464" s="111"/>
      <c r="K464" s="111"/>
      <c r="L464" s="111"/>
      <c r="M464" s="111"/>
      <c r="N464" s="111"/>
      <c r="O464" s="111"/>
    </row>
    <row r="465" spans="2:15">
      <c r="B465" s="110"/>
      <c r="C465" s="110"/>
      <c r="D465" s="110"/>
      <c r="E465" s="110"/>
      <c r="F465" s="110"/>
      <c r="G465" s="110"/>
      <c r="H465" s="111"/>
      <c r="I465" s="111"/>
      <c r="J465" s="111"/>
      <c r="K465" s="111"/>
      <c r="L465" s="111"/>
      <c r="M465" s="111"/>
      <c r="N465" s="111"/>
      <c r="O465" s="111"/>
    </row>
    <row r="466" spans="2:15">
      <c r="B466" s="110"/>
      <c r="C466" s="110"/>
      <c r="D466" s="110"/>
      <c r="E466" s="110"/>
      <c r="F466" s="110"/>
      <c r="G466" s="110"/>
      <c r="H466" s="111"/>
      <c r="I466" s="111"/>
      <c r="J466" s="111"/>
      <c r="K466" s="111"/>
      <c r="L466" s="111"/>
      <c r="M466" s="111"/>
      <c r="N466" s="111"/>
      <c r="O466" s="111"/>
    </row>
    <row r="467" spans="2:15">
      <c r="B467" s="110"/>
      <c r="C467" s="110"/>
      <c r="D467" s="110"/>
      <c r="E467" s="110"/>
      <c r="F467" s="110"/>
      <c r="G467" s="110"/>
      <c r="H467" s="111"/>
      <c r="I467" s="111"/>
      <c r="J467" s="111"/>
      <c r="K467" s="111"/>
      <c r="L467" s="111"/>
      <c r="M467" s="111"/>
      <c r="N467" s="111"/>
      <c r="O467" s="111"/>
    </row>
    <row r="468" spans="2:15">
      <c r="B468" s="110"/>
      <c r="C468" s="110"/>
      <c r="D468" s="110"/>
      <c r="E468" s="110"/>
      <c r="F468" s="110"/>
      <c r="G468" s="110"/>
      <c r="H468" s="111"/>
      <c r="I468" s="111"/>
      <c r="J468" s="111"/>
      <c r="K468" s="111"/>
      <c r="L468" s="111"/>
      <c r="M468" s="111"/>
      <c r="N468" s="111"/>
      <c r="O468" s="111"/>
    </row>
    <row r="469" spans="2:15">
      <c r="B469" s="110"/>
      <c r="C469" s="110"/>
      <c r="D469" s="110"/>
      <c r="E469" s="110"/>
      <c r="F469" s="110"/>
      <c r="G469" s="110"/>
      <c r="H469" s="111"/>
      <c r="I469" s="111"/>
      <c r="J469" s="111"/>
      <c r="K469" s="111"/>
      <c r="L469" s="111"/>
      <c r="M469" s="111"/>
      <c r="N469" s="111"/>
      <c r="O469" s="111"/>
    </row>
    <row r="470" spans="2:15">
      <c r="B470" s="110"/>
      <c r="C470" s="110"/>
      <c r="D470" s="110"/>
      <c r="E470" s="110"/>
      <c r="F470" s="110"/>
      <c r="G470" s="110"/>
      <c r="H470" s="111"/>
      <c r="I470" s="111"/>
      <c r="J470" s="111"/>
      <c r="K470" s="111"/>
      <c r="L470" s="111"/>
      <c r="M470" s="111"/>
      <c r="N470" s="111"/>
      <c r="O470" s="111"/>
    </row>
    <row r="471" spans="2:15">
      <c r="B471" s="110"/>
      <c r="C471" s="110"/>
      <c r="D471" s="110"/>
      <c r="E471" s="110"/>
      <c r="F471" s="110"/>
      <c r="G471" s="110"/>
      <c r="H471" s="111"/>
      <c r="I471" s="111"/>
      <c r="J471" s="111"/>
      <c r="K471" s="111"/>
      <c r="L471" s="111"/>
      <c r="M471" s="111"/>
      <c r="N471" s="111"/>
      <c r="O471" s="111"/>
    </row>
    <row r="472" spans="2:15">
      <c r="B472" s="110"/>
      <c r="C472" s="110"/>
      <c r="D472" s="110"/>
      <c r="E472" s="110"/>
      <c r="F472" s="110"/>
      <c r="G472" s="110"/>
      <c r="H472" s="111"/>
      <c r="I472" s="111"/>
      <c r="J472" s="111"/>
      <c r="K472" s="111"/>
      <c r="L472" s="111"/>
      <c r="M472" s="111"/>
      <c r="N472" s="111"/>
      <c r="O472" s="111"/>
    </row>
    <row r="473" spans="2:15">
      <c r="B473" s="110"/>
      <c r="C473" s="110"/>
      <c r="D473" s="110"/>
      <c r="E473" s="110"/>
      <c r="F473" s="110"/>
      <c r="G473" s="110"/>
      <c r="H473" s="111"/>
      <c r="I473" s="111"/>
      <c r="J473" s="111"/>
      <c r="K473" s="111"/>
      <c r="L473" s="111"/>
      <c r="M473" s="111"/>
      <c r="N473" s="111"/>
      <c r="O473" s="111"/>
    </row>
    <row r="474" spans="2:15">
      <c r="B474" s="110"/>
      <c r="C474" s="110"/>
      <c r="D474" s="110"/>
      <c r="E474" s="110"/>
      <c r="F474" s="110"/>
      <c r="G474" s="110"/>
      <c r="H474" s="111"/>
      <c r="I474" s="111"/>
      <c r="J474" s="111"/>
      <c r="K474" s="111"/>
      <c r="L474" s="111"/>
      <c r="M474" s="111"/>
      <c r="N474" s="111"/>
      <c r="O474" s="111"/>
    </row>
    <row r="475" spans="2:15">
      <c r="B475" s="110"/>
      <c r="C475" s="110"/>
      <c r="D475" s="110"/>
      <c r="E475" s="110"/>
      <c r="F475" s="110"/>
      <c r="G475" s="110"/>
      <c r="H475" s="111"/>
      <c r="I475" s="111"/>
      <c r="J475" s="111"/>
      <c r="K475" s="111"/>
      <c r="L475" s="111"/>
      <c r="M475" s="111"/>
      <c r="N475" s="111"/>
      <c r="O475" s="111"/>
    </row>
    <row r="476" spans="2:15">
      <c r="B476" s="110"/>
      <c r="C476" s="110"/>
      <c r="D476" s="110"/>
      <c r="E476" s="110"/>
      <c r="F476" s="110"/>
      <c r="G476" s="110"/>
      <c r="H476" s="111"/>
      <c r="I476" s="111"/>
      <c r="J476" s="111"/>
      <c r="K476" s="111"/>
      <c r="L476" s="111"/>
      <c r="M476" s="111"/>
      <c r="N476" s="111"/>
      <c r="O476" s="111"/>
    </row>
    <row r="477" spans="2:15">
      <c r="B477" s="110"/>
      <c r="C477" s="110"/>
      <c r="D477" s="110"/>
      <c r="E477" s="110"/>
      <c r="F477" s="110"/>
      <c r="G477" s="110"/>
      <c r="H477" s="111"/>
      <c r="I477" s="111"/>
      <c r="J477" s="111"/>
      <c r="K477" s="111"/>
      <c r="L477" s="111"/>
      <c r="M477" s="111"/>
      <c r="N477" s="111"/>
      <c r="O477" s="111"/>
    </row>
    <row r="478" spans="2:15">
      <c r="B478" s="110"/>
      <c r="C478" s="110"/>
      <c r="D478" s="110"/>
      <c r="E478" s="110"/>
      <c r="F478" s="110"/>
      <c r="G478" s="110"/>
      <c r="H478" s="111"/>
      <c r="I478" s="111"/>
      <c r="J478" s="111"/>
      <c r="K478" s="111"/>
      <c r="L478" s="111"/>
      <c r="M478" s="111"/>
      <c r="N478" s="111"/>
      <c r="O478" s="111"/>
    </row>
    <row r="479" spans="2:15">
      <c r="B479" s="110"/>
      <c r="C479" s="110"/>
      <c r="D479" s="110"/>
      <c r="E479" s="110"/>
      <c r="F479" s="110"/>
      <c r="G479" s="110"/>
      <c r="H479" s="111"/>
      <c r="I479" s="111"/>
      <c r="J479" s="111"/>
      <c r="K479" s="111"/>
      <c r="L479" s="111"/>
      <c r="M479" s="111"/>
      <c r="N479" s="111"/>
      <c r="O479" s="111"/>
    </row>
    <row r="480" spans="2:15">
      <c r="B480" s="110"/>
      <c r="C480" s="110"/>
      <c r="D480" s="110"/>
      <c r="E480" s="110"/>
      <c r="F480" s="110"/>
      <c r="G480" s="110"/>
      <c r="H480" s="111"/>
      <c r="I480" s="111"/>
      <c r="J480" s="111"/>
      <c r="K480" s="111"/>
      <c r="L480" s="111"/>
      <c r="M480" s="111"/>
      <c r="N480" s="111"/>
      <c r="O480" s="111"/>
    </row>
    <row r="481" spans="2:15">
      <c r="B481" s="110"/>
      <c r="C481" s="110"/>
      <c r="D481" s="110"/>
      <c r="E481" s="110"/>
      <c r="F481" s="110"/>
      <c r="G481" s="110"/>
      <c r="H481" s="111"/>
      <c r="I481" s="111"/>
      <c r="J481" s="111"/>
      <c r="K481" s="111"/>
      <c r="L481" s="111"/>
      <c r="M481" s="111"/>
      <c r="N481" s="111"/>
      <c r="O481" s="111"/>
    </row>
    <row r="482" spans="2:15">
      <c r="B482" s="110"/>
      <c r="C482" s="110"/>
      <c r="D482" s="110"/>
      <c r="E482" s="110"/>
      <c r="F482" s="110"/>
      <c r="G482" s="110"/>
      <c r="H482" s="111"/>
      <c r="I482" s="111"/>
      <c r="J482" s="111"/>
      <c r="K482" s="111"/>
      <c r="L482" s="111"/>
      <c r="M482" s="111"/>
      <c r="N482" s="111"/>
      <c r="O482" s="111"/>
    </row>
    <row r="483" spans="2:15">
      <c r="B483" s="110"/>
      <c r="C483" s="110"/>
      <c r="D483" s="110"/>
      <c r="E483" s="110"/>
      <c r="F483" s="110"/>
      <c r="G483" s="110"/>
      <c r="H483" s="111"/>
      <c r="I483" s="111"/>
      <c r="J483" s="111"/>
      <c r="K483" s="111"/>
      <c r="L483" s="111"/>
      <c r="M483" s="111"/>
      <c r="N483" s="111"/>
      <c r="O483" s="111"/>
    </row>
    <row r="484" spans="2:15">
      <c r="B484" s="110"/>
      <c r="C484" s="110"/>
      <c r="D484" s="110"/>
      <c r="E484" s="110"/>
      <c r="F484" s="110"/>
      <c r="G484" s="110"/>
      <c r="H484" s="111"/>
      <c r="I484" s="111"/>
      <c r="J484" s="111"/>
      <c r="K484" s="111"/>
      <c r="L484" s="111"/>
      <c r="M484" s="111"/>
      <c r="N484" s="111"/>
      <c r="O484" s="111"/>
    </row>
    <row r="485" spans="2:15">
      <c r="B485" s="110"/>
      <c r="C485" s="110"/>
      <c r="D485" s="110"/>
      <c r="E485" s="110"/>
      <c r="F485" s="110"/>
      <c r="G485" s="110"/>
      <c r="H485" s="111"/>
      <c r="I485" s="111"/>
      <c r="J485" s="111"/>
      <c r="K485" s="111"/>
      <c r="L485" s="111"/>
      <c r="M485" s="111"/>
      <c r="N485" s="111"/>
      <c r="O485" s="111"/>
    </row>
    <row r="486" spans="2:15">
      <c r="B486" s="110"/>
      <c r="C486" s="110"/>
      <c r="D486" s="110"/>
      <c r="E486" s="110"/>
      <c r="F486" s="110"/>
      <c r="G486" s="110"/>
      <c r="H486" s="111"/>
      <c r="I486" s="111"/>
      <c r="J486" s="111"/>
      <c r="K486" s="111"/>
      <c r="L486" s="111"/>
      <c r="M486" s="111"/>
      <c r="N486" s="111"/>
      <c r="O486" s="111"/>
    </row>
    <row r="487" spans="2:15">
      <c r="B487" s="110"/>
      <c r="C487" s="110"/>
      <c r="D487" s="110"/>
      <c r="E487" s="110"/>
      <c r="F487" s="110"/>
      <c r="G487" s="110"/>
      <c r="H487" s="111"/>
      <c r="I487" s="111"/>
      <c r="J487" s="111"/>
      <c r="K487" s="111"/>
      <c r="L487" s="111"/>
      <c r="M487" s="111"/>
      <c r="N487" s="111"/>
      <c r="O487" s="111"/>
    </row>
    <row r="488" spans="2:15">
      <c r="B488" s="110"/>
      <c r="C488" s="110"/>
      <c r="D488" s="110"/>
      <c r="E488" s="110"/>
      <c r="F488" s="110"/>
      <c r="G488" s="110"/>
      <c r="H488" s="111"/>
      <c r="I488" s="111"/>
      <c r="J488" s="111"/>
      <c r="K488" s="111"/>
      <c r="L488" s="111"/>
      <c r="M488" s="111"/>
      <c r="N488" s="111"/>
      <c r="O488" s="111"/>
    </row>
    <row r="489" spans="2:15">
      <c r="B489" s="110"/>
      <c r="C489" s="110"/>
      <c r="D489" s="110"/>
      <c r="E489" s="110"/>
      <c r="F489" s="110"/>
      <c r="G489" s="110"/>
      <c r="H489" s="111"/>
      <c r="I489" s="111"/>
      <c r="J489" s="111"/>
      <c r="K489" s="111"/>
      <c r="L489" s="111"/>
      <c r="M489" s="111"/>
      <c r="N489" s="111"/>
      <c r="O489" s="111"/>
    </row>
    <row r="490" spans="2:15">
      <c r="B490" s="110"/>
      <c r="C490" s="110"/>
      <c r="D490" s="110"/>
      <c r="E490" s="110"/>
      <c r="F490" s="110"/>
      <c r="G490" s="110"/>
      <c r="H490" s="111"/>
      <c r="I490" s="111"/>
      <c r="J490" s="111"/>
      <c r="K490" s="111"/>
      <c r="L490" s="111"/>
      <c r="M490" s="111"/>
      <c r="N490" s="111"/>
      <c r="O490" s="111"/>
    </row>
    <row r="491" spans="2:15">
      <c r="B491" s="110"/>
      <c r="C491" s="110"/>
      <c r="D491" s="110"/>
      <c r="E491" s="110"/>
      <c r="F491" s="110"/>
      <c r="G491" s="110"/>
      <c r="H491" s="111"/>
      <c r="I491" s="111"/>
      <c r="J491" s="111"/>
      <c r="K491" s="111"/>
      <c r="L491" s="111"/>
      <c r="M491" s="111"/>
      <c r="N491" s="111"/>
      <c r="O491" s="111"/>
    </row>
    <row r="492" spans="2:15">
      <c r="B492" s="110"/>
      <c r="C492" s="110"/>
      <c r="D492" s="110"/>
      <c r="E492" s="110"/>
      <c r="F492" s="110"/>
      <c r="G492" s="110"/>
      <c r="H492" s="111"/>
      <c r="I492" s="111"/>
      <c r="J492" s="111"/>
      <c r="K492" s="111"/>
      <c r="L492" s="111"/>
      <c r="M492" s="111"/>
      <c r="N492" s="111"/>
      <c r="O492" s="111"/>
    </row>
    <row r="493" spans="2:15">
      <c r="B493" s="110"/>
      <c r="C493" s="110"/>
      <c r="D493" s="110"/>
      <c r="E493" s="110"/>
      <c r="F493" s="110"/>
      <c r="G493" s="110"/>
      <c r="H493" s="111"/>
      <c r="I493" s="111"/>
      <c r="J493" s="111"/>
      <c r="K493" s="111"/>
      <c r="L493" s="111"/>
      <c r="M493" s="111"/>
      <c r="N493" s="111"/>
      <c r="O493" s="111"/>
    </row>
    <row r="494" spans="2:15">
      <c r="B494" s="110"/>
      <c r="C494" s="110"/>
      <c r="D494" s="110"/>
      <c r="E494" s="110"/>
      <c r="F494" s="110"/>
      <c r="G494" s="110"/>
      <c r="H494" s="111"/>
      <c r="I494" s="111"/>
      <c r="J494" s="111"/>
      <c r="K494" s="111"/>
      <c r="L494" s="111"/>
      <c r="M494" s="111"/>
      <c r="N494" s="111"/>
      <c r="O494" s="111"/>
    </row>
    <row r="495" spans="2:15">
      <c r="B495" s="110"/>
      <c r="C495" s="110"/>
      <c r="D495" s="110"/>
      <c r="E495" s="110"/>
      <c r="F495" s="110"/>
      <c r="G495" s="110"/>
      <c r="H495" s="111"/>
      <c r="I495" s="111"/>
      <c r="J495" s="111"/>
      <c r="K495" s="111"/>
      <c r="L495" s="111"/>
      <c r="M495" s="111"/>
      <c r="N495" s="111"/>
      <c r="O495" s="111"/>
    </row>
    <row r="496" spans="2:15">
      <c r="B496" s="110"/>
      <c r="C496" s="110"/>
      <c r="D496" s="110"/>
      <c r="E496" s="110"/>
      <c r="F496" s="110"/>
      <c r="G496" s="110"/>
      <c r="H496" s="111"/>
      <c r="I496" s="111"/>
      <c r="J496" s="111"/>
      <c r="K496" s="111"/>
      <c r="L496" s="111"/>
      <c r="M496" s="111"/>
      <c r="N496" s="111"/>
      <c r="O496" s="111"/>
    </row>
    <row r="497" spans="2:15">
      <c r="B497" s="110"/>
      <c r="C497" s="110"/>
      <c r="D497" s="110"/>
      <c r="E497" s="110"/>
      <c r="F497" s="110"/>
      <c r="G497" s="110"/>
      <c r="H497" s="111"/>
      <c r="I497" s="111"/>
      <c r="J497" s="111"/>
      <c r="K497" s="111"/>
      <c r="L497" s="111"/>
      <c r="M497" s="111"/>
      <c r="N497" s="111"/>
      <c r="O497" s="111"/>
    </row>
    <row r="498" spans="2:15">
      <c r="B498" s="110"/>
      <c r="C498" s="110"/>
      <c r="D498" s="110"/>
      <c r="E498" s="110"/>
      <c r="F498" s="110"/>
      <c r="G498" s="110"/>
      <c r="H498" s="111"/>
      <c r="I498" s="111"/>
      <c r="J498" s="111"/>
      <c r="K498" s="111"/>
      <c r="L498" s="111"/>
      <c r="M498" s="111"/>
      <c r="N498" s="111"/>
      <c r="O498" s="111"/>
    </row>
    <row r="499" spans="2:15">
      <c r="B499" s="110"/>
      <c r="C499" s="110"/>
      <c r="D499" s="110"/>
      <c r="E499" s="110"/>
      <c r="F499" s="110"/>
      <c r="G499" s="110"/>
      <c r="H499" s="111"/>
      <c r="I499" s="111"/>
      <c r="J499" s="111"/>
      <c r="K499" s="111"/>
      <c r="L499" s="111"/>
      <c r="M499" s="111"/>
      <c r="N499" s="111"/>
      <c r="O499" s="111"/>
    </row>
    <row r="500" spans="2:15">
      <c r="B500" s="110"/>
      <c r="C500" s="110"/>
      <c r="D500" s="110"/>
      <c r="E500" s="110"/>
      <c r="F500" s="110"/>
      <c r="G500" s="110"/>
      <c r="H500" s="111"/>
      <c r="I500" s="111"/>
      <c r="J500" s="111"/>
      <c r="K500" s="111"/>
      <c r="L500" s="111"/>
      <c r="M500" s="111"/>
      <c r="N500" s="111"/>
      <c r="O500" s="111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9.28515625" style="2" bestFit="1" customWidth="1"/>
    <col min="4" max="4" width="6.42578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0.140625" style="1" bestFit="1" customWidth="1"/>
    <col min="9" max="9" width="8.4257812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134</v>
      </c>
      <c r="C1" s="67" t="s" vm="1">
        <v>206</v>
      </c>
    </row>
    <row r="2" spans="2:14">
      <c r="B2" s="46" t="s">
        <v>133</v>
      </c>
      <c r="C2" s="67" t="s">
        <v>207</v>
      </c>
    </row>
    <row r="3" spans="2:14">
      <c r="B3" s="46" t="s">
        <v>135</v>
      </c>
      <c r="C3" s="67" t="s">
        <v>208</v>
      </c>
    </row>
    <row r="4" spans="2:14">
      <c r="B4" s="46" t="s">
        <v>136</v>
      </c>
      <c r="C4" s="67">
        <v>2144</v>
      </c>
    </row>
    <row r="6" spans="2:14" ht="26.25" customHeight="1">
      <c r="B6" s="140" t="s">
        <v>158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2"/>
    </row>
    <row r="7" spans="2:14" ht="26.25" customHeight="1">
      <c r="B7" s="140" t="s">
        <v>204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2"/>
    </row>
    <row r="8" spans="2:14" s="3" customFormat="1" ht="74.25" customHeight="1">
      <c r="B8" s="21" t="s">
        <v>107</v>
      </c>
      <c r="C8" s="29" t="s">
        <v>42</v>
      </c>
      <c r="D8" s="29" t="s">
        <v>111</v>
      </c>
      <c r="E8" s="29" t="s">
        <v>109</v>
      </c>
      <c r="F8" s="29" t="s">
        <v>60</v>
      </c>
      <c r="G8" s="29" t="s">
        <v>95</v>
      </c>
      <c r="H8" s="29" t="s">
        <v>184</v>
      </c>
      <c r="I8" s="29" t="s">
        <v>183</v>
      </c>
      <c r="J8" s="29" t="s">
        <v>198</v>
      </c>
      <c r="K8" s="29" t="s">
        <v>56</v>
      </c>
      <c r="L8" s="29" t="s">
        <v>53</v>
      </c>
      <c r="M8" s="29" t="s">
        <v>137</v>
      </c>
      <c r="N8" s="13" t="s">
        <v>139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191</v>
      </c>
      <c r="I9" s="31"/>
      <c r="J9" s="15" t="s">
        <v>187</v>
      </c>
      <c r="K9" s="15" t="s">
        <v>187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88" t="s">
        <v>201</v>
      </c>
      <c r="C11" s="73"/>
      <c r="D11" s="73"/>
      <c r="E11" s="73"/>
      <c r="F11" s="73"/>
      <c r="G11" s="73"/>
      <c r="H11" s="83"/>
      <c r="I11" s="85"/>
      <c r="J11" s="73"/>
      <c r="K11" s="83">
        <v>2917.6281212360009</v>
      </c>
      <c r="L11" s="73"/>
      <c r="M11" s="84">
        <f>IFERROR(K11/$K$11,0)</f>
        <v>1</v>
      </c>
      <c r="N11" s="84">
        <f>K11/'סכום נכסי הקרן'!$C$42</f>
        <v>1.1208513251039607E-2</v>
      </c>
    </row>
    <row r="12" spans="2:14">
      <c r="B12" s="92" t="s">
        <v>180</v>
      </c>
      <c r="C12" s="73"/>
      <c r="D12" s="73"/>
      <c r="E12" s="73"/>
      <c r="F12" s="73"/>
      <c r="G12" s="73"/>
      <c r="H12" s="83"/>
      <c r="I12" s="85"/>
      <c r="J12" s="73"/>
      <c r="K12" s="83">
        <v>2488.395202148</v>
      </c>
      <c r="L12" s="73"/>
      <c r="M12" s="84">
        <f t="shared" ref="M12:M21" si="0">IFERROR(K12/$K$11,0)</f>
        <v>0.85288292364478446</v>
      </c>
      <c r="N12" s="84">
        <f>K12/'סכום נכסי הקרן'!$C$42</f>
        <v>9.5595495512579669E-3</v>
      </c>
    </row>
    <row r="13" spans="2:14">
      <c r="B13" s="89" t="s">
        <v>202</v>
      </c>
      <c r="C13" s="71"/>
      <c r="D13" s="71"/>
      <c r="E13" s="71"/>
      <c r="F13" s="71"/>
      <c r="G13" s="71"/>
      <c r="H13" s="80"/>
      <c r="I13" s="82"/>
      <c r="J13" s="71"/>
      <c r="K13" s="80">
        <v>2488.395202148</v>
      </c>
      <c r="L13" s="71"/>
      <c r="M13" s="81">
        <f t="shared" si="0"/>
        <v>0.85288292364478446</v>
      </c>
      <c r="N13" s="81">
        <f>K13/'סכום נכסי הקרן'!$C$42</f>
        <v>9.5595495512579669E-3</v>
      </c>
    </row>
    <row r="14" spans="2:14">
      <c r="B14" s="76" t="s">
        <v>831</v>
      </c>
      <c r="C14" s="73" t="s">
        <v>832</v>
      </c>
      <c r="D14" s="86" t="s">
        <v>112</v>
      </c>
      <c r="E14" s="73" t="s">
        <v>833</v>
      </c>
      <c r="F14" s="86" t="s">
        <v>834</v>
      </c>
      <c r="G14" s="86" t="s">
        <v>121</v>
      </c>
      <c r="H14" s="83">
        <v>30505.088000000003</v>
      </c>
      <c r="I14" s="85">
        <v>359.86</v>
      </c>
      <c r="J14" s="73"/>
      <c r="K14" s="83">
        <v>109.77560967700002</v>
      </c>
      <c r="L14" s="84">
        <v>4.5522849270572508E-4</v>
      </c>
      <c r="M14" s="84">
        <f t="shared" si="0"/>
        <v>3.7624949142077625E-2</v>
      </c>
      <c r="N14" s="84">
        <f>K14/'סכום נכסי הקרן'!$C$42</f>
        <v>4.2171974102866831E-4</v>
      </c>
    </row>
    <row r="15" spans="2:14">
      <c r="B15" s="76" t="s">
        <v>835</v>
      </c>
      <c r="C15" s="73" t="s">
        <v>836</v>
      </c>
      <c r="D15" s="86" t="s">
        <v>112</v>
      </c>
      <c r="E15" s="73" t="s">
        <v>833</v>
      </c>
      <c r="F15" s="86" t="s">
        <v>834</v>
      </c>
      <c r="G15" s="86" t="s">
        <v>121</v>
      </c>
      <c r="H15" s="83">
        <v>112.52564300000002</v>
      </c>
      <c r="I15" s="85">
        <v>345.2</v>
      </c>
      <c r="J15" s="73"/>
      <c r="K15" s="83">
        <v>0.38843852100000004</v>
      </c>
      <c r="L15" s="84">
        <v>6.6372716693530889E-7</v>
      </c>
      <c r="M15" s="84">
        <f t="shared" si="0"/>
        <v>1.3313503464432096E-4</v>
      </c>
      <c r="N15" s="84">
        <f>K15/'סכום נכסי הקרן'!$C$42</f>
        <v>1.4922457999884886E-6</v>
      </c>
    </row>
    <row r="16" spans="2:14">
      <c r="B16" s="76" t="s">
        <v>837</v>
      </c>
      <c r="C16" s="73" t="s">
        <v>838</v>
      </c>
      <c r="D16" s="86" t="s">
        <v>112</v>
      </c>
      <c r="E16" s="73" t="s">
        <v>839</v>
      </c>
      <c r="F16" s="86" t="s">
        <v>834</v>
      </c>
      <c r="G16" s="86" t="s">
        <v>121</v>
      </c>
      <c r="H16" s="83">
        <v>3626.2618310000003</v>
      </c>
      <c r="I16" s="85">
        <v>3608</v>
      </c>
      <c r="J16" s="73"/>
      <c r="K16" s="83">
        <v>130.83552685900003</v>
      </c>
      <c r="L16" s="84">
        <v>5.8044512268420965E-4</v>
      </c>
      <c r="M16" s="84">
        <f t="shared" si="0"/>
        <v>4.4843112769139992E-2</v>
      </c>
      <c r="N16" s="84">
        <f>K16/'סכום נכסי הקרן'!$C$42</f>
        <v>5.0262462369076897E-4</v>
      </c>
    </row>
    <row r="17" spans="2:14">
      <c r="B17" s="76" t="s">
        <v>840</v>
      </c>
      <c r="C17" s="73" t="s">
        <v>841</v>
      </c>
      <c r="D17" s="86" t="s">
        <v>112</v>
      </c>
      <c r="E17" s="73" t="s">
        <v>842</v>
      </c>
      <c r="F17" s="86" t="s">
        <v>834</v>
      </c>
      <c r="G17" s="86" t="s">
        <v>121</v>
      </c>
      <c r="H17" s="83">
        <v>62203.034240000008</v>
      </c>
      <c r="I17" s="85">
        <v>3613</v>
      </c>
      <c r="J17" s="73"/>
      <c r="K17" s="83">
        <v>2247.3956270909998</v>
      </c>
      <c r="L17" s="84">
        <v>6.1584296809950433E-3</v>
      </c>
      <c r="M17" s="84">
        <f t="shared" si="0"/>
        <v>0.77028172669892248</v>
      </c>
      <c r="N17" s="84">
        <f>K17/'סכום נכסי הקרן'!$C$42</f>
        <v>8.6337129407385409E-3</v>
      </c>
    </row>
    <row r="18" spans="2:14">
      <c r="B18" s="72"/>
      <c r="C18" s="73"/>
      <c r="D18" s="73"/>
      <c r="E18" s="73"/>
      <c r="F18" s="73"/>
      <c r="G18" s="73"/>
      <c r="H18" s="83"/>
      <c r="I18" s="85"/>
      <c r="J18" s="73"/>
      <c r="K18" s="73"/>
      <c r="L18" s="73"/>
      <c r="M18" s="84"/>
      <c r="N18" s="73"/>
    </row>
    <row r="19" spans="2:14">
      <c r="B19" s="92" t="s">
        <v>179</v>
      </c>
      <c r="C19" s="73"/>
      <c r="D19" s="73"/>
      <c r="E19" s="73"/>
      <c r="F19" s="73"/>
      <c r="G19" s="73"/>
      <c r="H19" s="83"/>
      <c r="I19" s="85"/>
      <c r="J19" s="73"/>
      <c r="K19" s="83">
        <v>429.23291908800007</v>
      </c>
      <c r="L19" s="73"/>
      <c r="M19" s="84">
        <f t="shared" si="0"/>
        <v>0.14711707635521529</v>
      </c>
      <c r="N19" s="84">
        <f>K19/'סכום נכסי הקרן'!$C$42</f>
        <v>1.6489636997816361E-3</v>
      </c>
    </row>
    <row r="20" spans="2:14">
      <c r="B20" s="89" t="s">
        <v>203</v>
      </c>
      <c r="C20" s="71"/>
      <c r="D20" s="71"/>
      <c r="E20" s="71"/>
      <c r="F20" s="71"/>
      <c r="G20" s="71"/>
      <c r="H20" s="80"/>
      <c r="I20" s="82"/>
      <c r="J20" s="71"/>
      <c r="K20" s="80">
        <v>429.23291908800007</v>
      </c>
      <c r="L20" s="71"/>
      <c r="M20" s="81">
        <f t="shared" si="0"/>
        <v>0.14711707635521529</v>
      </c>
      <c r="N20" s="81">
        <f>K20/'סכום נכסי הקרן'!$C$42</f>
        <v>1.6489636997816361E-3</v>
      </c>
    </row>
    <row r="21" spans="2:14">
      <c r="B21" s="76" t="s">
        <v>843</v>
      </c>
      <c r="C21" s="73" t="s">
        <v>844</v>
      </c>
      <c r="D21" s="86" t="s">
        <v>113</v>
      </c>
      <c r="E21" s="73"/>
      <c r="F21" s="86" t="s">
        <v>834</v>
      </c>
      <c r="G21" s="86" t="s">
        <v>120</v>
      </c>
      <c r="H21" s="83">
        <v>1289.9910710000001</v>
      </c>
      <c r="I21" s="85">
        <v>8993</v>
      </c>
      <c r="J21" s="73"/>
      <c r="K21" s="83">
        <v>429.23291908800007</v>
      </c>
      <c r="L21" s="84">
        <v>3.6189811291271226E-5</v>
      </c>
      <c r="M21" s="84">
        <f t="shared" si="0"/>
        <v>0.14711707635521529</v>
      </c>
      <c r="N21" s="84">
        <f>K21/'סכום נכסי הקרן'!$C$42</f>
        <v>1.6489636997816361E-3</v>
      </c>
    </row>
    <row r="22" spans="2:14">
      <c r="B22" s="72"/>
      <c r="C22" s="73"/>
      <c r="D22" s="73"/>
      <c r="E22" s="73"/>
      <c r="F22" s="73"/>
      <c r="G22" s="73"/>
      <c r="H22" s="83"/>
      <c r="I22" s="85"/>
      <c r="J22" s="73"/>
      <c r="K22" s="73"/>
      <c r="L22" s="73"/>
      <c r="M22" s="84"/>
      <c r="N22" s="73"/>
    </row>
    <row r="23" spans="2:14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4" spans="2:14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</row>
    <row r="25" spans="2:14">
      <c r="B25" s="117" t="s">
        <v>199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</row>
    <row r="26" spans="2:14">
      <c r="B26" s="117" t="s">
        <v>104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</row>
    <row r="27" spans="2:14">
      <c r="B27" s="117" t="s">
        <v>182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</row>
    <row r="28" spans="2:14">
      <c r="B28" s="117" t="s">
        <v>190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</row>
    <row r="29" spans="2:14">
      <c r="B29" s="117" t="s">
        <v>197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</row>
    <row r="30" spans="2:14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</row>
    <row r="31" spans="2:14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</row>
    <row r="32" spans="2:14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</row>
    <row r="33" spans="2:14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</row>
    <row r="34" spans="2:14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</row>
    <row r="35" spans="2:14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</row>
    <row r="36" spans="2:14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</row>
    <row r="37" spans="2:14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8" spans="2:14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</row>
    <row r="39" spans="2:14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</row>
    <row r="40" spans="2:14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</row>
    <row r="41" spans="2:14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</row>
    <row r="42" spans="2:14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</row>
    <row r="43" spans="2:14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</row>
    <row r="44" spans="2:14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</row>
    <row r="45" spans="2:14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</row>
    <row r="46" spans="2:14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</row>
    <row r="47" spans="2:14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</row>
    <row r="48" spans="2:14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</row>
    <row r="49" spans="2:14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</row>
    <row r="50" spans="2:14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2:14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</row>
    <row r="52" spans="2:14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</row>
    <row r="53" spans="2:14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</row>
    <row r="54" spans="2:14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</row>
    <row r="55" spans="2:14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</row>
    <row r="56" spans="2:14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</row>
    <row r="57" spans="2:14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</row>
    <row r="58" spans="2:14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</row>
    <row r="59" spans="2:14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</row>
    <row r="60" spans="2:14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</row>
    <row r="61" spans="2:14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</row>
    <row r="62" spans="2:14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</row>
    <row r="63" spans="2:14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</row>
    <row r="64" spans="2:14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</row>
    <row r="65" spans="2:14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</row>
    <row r="66" spans="2:14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</row>
    <row r="67" spans="2:14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</row>
    <row r="68" spans="2:14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</row>
    <row r="69" spans="2:14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</row>
    <row r="70" spans="2:14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</row>
    <row r="71" spans="2:14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</row>
    <row r="72" spans="2:14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2:14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74" spans="2:14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</row>
    <row r="75" spans="2:14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</row>
    <row r="76" spans="2:14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</row>
    <row r="77" spans="2:14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</row>
    <row r="78" spans="2:14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</row>
    <row r="79" spans="2:14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</row>
    <row r="80" spans="2:14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</row>
    <row r="81" spans="2:14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</row>
    <row r="82" spans="2:14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</row>
    <row r="83" spans="2:14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</row>
    <row r="84" spans="2:14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</row>
    <row r="85" spans="2:14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</row>
    <row r="86" spans="2:14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</row>
    <row r="87" spans="2:14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</row>
    <row r="88" spans="2:14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</row>
    <row r="89" spans="2:14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</row>
    <row r="90" spans="2:14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</row>
    <row r="91" spans="2:14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</row>
    <row r="92" spans="2:14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</row>
    <row r="93" spans="2:14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</row>
    <row r="94" spans="2:14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</row>
    <row r="95" spans="2:14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</row>
    <row r="96" spans="2:14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</row>
    <row r="97" spans="2:14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</row>
    <row r="98" spans="2:14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</row>
    <row r="99" spans="2:14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</row>
    <row r="100" spans="2:14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</row>
    <row r="101" spans="2:14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</row>
    <row r="102" spans="2:14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</row>
    <row r="103" spans="2:14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</row>
    <row r="104" spans="2:14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</row>
    <row r="105" spans="2:14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</row>
    <row r="106" spans="2:14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</row>
    <row r="107" spans="2:14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</row>
    <row r="108" spans="2:14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</row>
    <row r="109" spans="2:14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</row>
    <row r="110" spans="2:14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</row>
    <row r="111" spans="2:14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</row>
    <row r="112" spans="2:14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</row>
    <row r="113" spans="2:14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</row>
    <row r="114" spans="2:14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</row>
    <row r="115" spans="2:14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</row>
    <row r="116" spans="2:14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</row>
    <row r="117" spans="2:14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</row>
    <row r="118" spans="2:14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</row>
    <row r="119" spans="2:14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</row>
    <row r="120" spans="2:14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</row>
    <row r="121" spans="2:14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</row>
    <row r="122" spans="2:14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</row>
    <row r="123" spans="2:14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</row>
    <row r="124" spans="2:14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</row>
    <row r="125" spans="2:14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</row>
    <row r="126" spans="2:14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</row>
    <row r="127" spans="2:14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</row>
    <row r="128" spans="2:14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</row>
    <row r="129" spans="2:14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</row>
    <row r="130" spans="2:14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</row>
    <row r="131" spans="2:14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</row>
    <row r="132" spans="2:14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</row>
    <row r="133" spans="2:14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</row>
    <row r="134" spans="2:14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</row>
    <row r="135" spans="2:14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</row>
    <row r="136" spans="2:14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</row>
    <row r="137" spans="2:14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</row>
    <row r="138" spans="2:14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</row>
    <row r="139" spans="2:14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</row>
    <row r="140" spans="2:14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</row>
    <row r="141" spans="2:14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</row>
    <row r="142" spans="2:14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</row>
    <row r="143" spans="2:14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</row>
    <row r="144" spans="2:14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</row>
    <row r="145" spans="2:14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</row>
    <row r="146" spans="2:14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</row>
    <row r="147" spans="2:14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</row>
    <row r="148" spans="2:14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</row>
    <row r="149" spans="2:14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</row>
    <row r="150" spans="2:14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</row>
    <row r="151" spans="2:14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</row>
    <row r="152" spans="2:14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</row>
    <row r="153" spans="2:14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</row>
    <row r="154" spans="2:14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</row>
    <row r="155" spans="2:14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</row>
    <row r="156" spans="2:14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</row>
    <row r="157" spans="2:14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</row>
    <row r="158" spans="2:14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</row>
    <row r="159" spans="2:14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</row>
    <row r="160" spans="2:14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</row>
    <row r="161" spans="2:14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</row>
    <row r="162" spans="2:14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</row>
    <row r="163" spans="2:14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</row>
    <row r="164" spans="2:14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</row>
    <row r="165" spans="2:14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</row>
    <row r="166" spans="2:14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</row>
    <row r="167" spans="2:14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</row>
    <row r="168" spans="2:14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</row>
    <row r="169" spans="2:14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</row>
    <row r="170" spans="2:14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</row>
    <row r="171" spans="2:14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</row>
    <row r="172" spans="2:14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</row>
    <row r="173" spans="2:14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</row>
    <row r="174" spans="2:14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</row>
    <row r="175" spans="2:14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</row>
    <row r="176" spans="2:14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</row>
    <row r="177" spans="2:14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</row>
    <row r="178" spans="2:14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</row>
    <row r="179" spans="2:14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</row>
    <row r="180" spans="2:14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</row>
    <row r="181" spans="2:14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</row>
    <row r="182" spans="2:14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</row>
    <row r="183" spans="2:14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</row>
    <row r="184" spans="2:14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</row>
    <row r="185" spans="2:14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</row>
    <row r="186" spans="2:14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</row>
    <row r="187" spans="2:14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</row>
    <row r="188" spans="2:14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</row>
    <row r="189" spans="2:14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</row>
    <row r="190" spans="2:14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</row>
    <row r="191" spans="2:14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</row>
    <row r="192" spans="2:14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</row>
    <row r="193" spans="2:14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</row>
    <row r="194" spans="2:14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</row>
    <row r="195" spans="2:14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</row>
    <row r="196" spans="2:14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</row>
    <row r="197" spans="2:14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</row>
    <row r="198" spans="2:14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</row>
    <row r="199" spans="2:14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</row>
    <row r="200" spans="2:14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</row>
    <row r="201" spans="2:14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</row>
    <row r="202" spans="2:14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</row>
    <row r="203" spans="2:14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</row>
    <row r="204" spans="2:14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</row>
    <row r="205" spans="2:14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</row>
    <row r="206" spans="2:14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</row>
    <row r="207" spans="2:14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</row>
    <row r="208" spans="2:14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</row>
    <row r="209" spans="2:14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</row>
    <row r="210" spans="2:14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</row>
    <row r="211" spans="2:14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</row>
    <row r="212" spans="2:14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</row>
    <row r="213" spans="2:14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</row>
    <row r="214" spans="2:14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</row>
    <row r="215" spans="2:14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</row>
    <row r="216" spans="2:14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</row>
    <row r="217" spans="2:14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</row>
    <row r="218" spans="2:14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</row>
    <row r="219" spans="2:14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</row>
    <row r="220" spans="2:14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</row>
    <row r="221" spans="2:14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</row>
    <row r="222" spans="2:14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</row>
    <row r="223" spans="2:14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</row>
    <row r="224" spans="2:14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</row>
    <row r="225" spans="2:14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</row>
    <row r="226" spans="2:14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</row>
    <row r="227" spans="2:14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</row>
    <row r="228" spans="2:14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</row>
    <row r="229" spans="2:14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</row>
    <row r="230" spans="2:14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</row>
    <row r="231" spans="2:14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</row>
    <row r="232" spans="2:14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</row>
    <row r="233" spans="2:14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</row>
    <row r="234" spans="2:14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</row>
    <row r="235" spans="2:14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</row>
    <row r="236" spans="2:14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</row>
    <row r="237" spans="2:14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</row>
    <row r="238" spans="2:14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</row>
    <row r="239" spans="2:14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</row>
    <row r="240" spans="2:14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</row>
    <row r="241" spans="2:14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</row>
    <row r="242" spans="2:14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</row>
    <row r="243" spans="2:14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</row>
    <row r="244" spans="2:14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</row>
    <row r="245" spans="2:14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</row>
    <row r="246" spans="2:14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</row>
    <row r="247" spans="2:14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</row>
    <row r="248" spans="2:14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</row>
    <row r="249" spans="2:14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</row>
    <row r="250" spans="2:14">
      <c r="B250" s="119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</row>
    <row r="251" spans="2:14">
      <c r="B251" s="119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</row>
    <row r="252" spans="2:14">
      <c r="B252" s="12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</row>
    <row r="253" spans="2:14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</row>
    <row r="254" spans="2:14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</row>
    <row r="255" spans="2:14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</row>
    <row r="256" spans="2:14">
      <c r="B256" s="110"/>
      <c r="C256" s="110"/>
      <c r="D256" s="110"/>
      <c r="E256" s="110"/>
      <c r="F256" s="110"/>
      <c r="G256" s="110"/>
      <c r="H256" s="111"/>
      <c r="I256" s="111"/>
      <c r="J256" s="111"/>
      <c r="K256" s="111"/>
      <c r="L256" s="111"/>
      <c r="M256" s="111"/>
      <c r="N256" s="111"/>
    </row>
    <row r="257" spans="2:14">
      <c r="B257" s="110"/>
      <c r="C257" s="110"/>
      <c r="D257" s="110"/>
      <c r="E257" s="110"/>
      <c r="F257" s="110"/>
      <c r="G257" s="110"/>
      <c r="H257" s="111"/>
      <c r="I257" s="111"/>
      <c r="J257" s="111"/>
      <c r="K257" s="111"/>
      <c r="L257" s="111"/>
      <c r="M257" s="111"/>
      <c r="N257" s="111"/>
    </row>
    <row r="258" spans="2:14">
      <c r="B258" s="110"/>
      <c r="C258" s="110"/>
      <c r="D258" s="110"/>
      <c r="E258" s="110"/>
      <c r="F258" s="110"/>
      <c r="G258" s="110"/>
      <c r="H258" s="111"/>
      <c r="I258" s="111"/>
      <c r="J258" s="111"/>
      <c r="K258" s="111"/>
      <c r="L258" s="111"/>
      <c r="M258" s="111"/>
      <c r="N258" s="111"/>
    </row>
    <row r="259" spans="2:14">
      <c r="B259" s="110"/>
      <c r="C259" s="110"/>
      <c r="D259" s="110"/>
      <c r="E259" s="110"/>
      <c r="F259" s="110"/>
      <c r="G259" s="110"/>
      <c r="H259" s="111"/>
      <c r="I259" s="111"/>
      <c r="J259" s="111"/>
      <c r="K259" s="111"/>
      <c r="L259" s="111"/>
      <c r="M259" s="111"/>
      <c r="N259" s="111"/>
    </row>
    <row r="260" spans="2:14">
      <c r="B260" s="110"/>
      <c r="C260" s="110"/>
      <c r="D260" s="110"/>
      <c r="E260" s="110"/>
      <c r="F260" s="110"/>
      <c r="G260" s="110"/>
      <c r="H260" s="111"/>
      <c r="I260" s="111"/>
      <c r="J260" s="111"/>
      <c r="K260" s="111"/>
      <c r="L260" s="111"/>
      <c r="M260" s="111"/>
      <c r="N260" s="111"/>
    </row>
    <row r="261" spans="2:14">
      <c r="B261" s="110"/>
      <c r="C261" s="110"/>
      <c r="D261" s="110"/>
      <c r="E261" s="110"/>
      <c r="F261" s="110"/>
      <c r="G261" s="110"/>
      <c r="H261" s="111"/>
      <c r="I261" s="111"/>
      <c r="J261" s="111"/>
      <c r="K261" s="111"/>
      <c r="L261" s="111"/>
      <c r="M261" s="111"/>
      <c r="N261" s="111"/>
    </row>
    <row r="262" spans="2:14">
      <c r="B262" s="110"/>
      <c r="C262" s="110"/>
      <c r="D262" s="110"/>
      <c r="E262" s="110"/>
      <c r="F262" s="110"/>
      <c r="G262" s="110"/>
      <c r="H262" s="111"/>
      <c r="I262" s="111"/>
      <c r="J262" s="111"/>
      <c r="K262" s="111"/>
      <c r="L262" s="111"/>
      <c r="M262" s="111"/>
      <c r="N262" s="111"/>
    </row>
    <row r="263" spans="2:14">
      <c r="B263" s="110"/>
      <c r="C263" s="110"/>
      <c r="D263" s="110"/>
      <c r="E263" s="110"/>
      <c r="F263" s="110"/>
      <c r="G263" s="110"/>
      <c r="H263" s="111"/>
      <c r="I263" s="111"/>
      <c r="J263" s="111"/>
      <c r="K263" s="111"/>
      <c r="L263" s="111"/>
      <c r="M263" s="111"/>
      <c r="N263" s="111"/>
    </row>
    <row r="264" spans="2:14">
      <c r="B264" s="110"/>
      <c r="C264" s="110"/>
      <c r="D264" s="110"/>
      <c r="E264" s="110"/>
      <c r="F264" s="110"/>
      <c r="G264" s="110"/>
      <c r="H264" s="111"/>
      <c r="I264" s="111"/>
      <c r="J264" s="111"/>
      <c r="K264" s="111"/>
      <c r="L264" s="111"/>
      <c r="M264" s="111"/>
      <c r="N264" s="111"/>
    </row>
    <row r="265" spans="2:14">
      <c r="B265" s="110"/>
      <c r="C265" s="110"/>
      <c r="D265" s="110"/>
      <c r="E265" s="110"/>
      <c r="F265" s="110"/>
      <c r="G265" s="110"/>
      <c r="H265" s="111"/>
      <c r="I265" s="111"/>
      <c r="J265" s="111"/>
      <c r="K265" s="111"/>
      <c r="L265" s="111"/>
      <c r="M265" s="111"/>
      <c r="N265" s="111"/>
    </row>
    <row r="266" spans="2:14">
      <c r="B266" s="110"/>
      <c r="C266" s="110"/>
      <c r="D266" s="110"/>
      <c r="E266" s="110"/>
      <c r="F266" s="110"/>
      <c r="G266" s="110"/>
      <c r="H266" s="111"/>
      <c r="I266" s="111"/>
      <c r="J266" s="111"/>
      <c r="K266" s="111"/>
      <c r="L266" s="111"/>
      <c r="M266" s="111"/>
      <c r="N266" s="111"/>
    </row>
    <row r="267" spans="2:14">
      <c r="B267" s="110"/>
      <c r="C267" s="110"/>
      <c r="D267" s="110"/>
      <c r="E267" s="110"/>
      <c r="F267" s="110"/>
      <c r="G267" s="110"/>
      <c r="H267" s="111"/>
      <c r="I267" s="111"/>
      <c r="J267" s="111"/>
      <c r="K267" s="111"/>
      <c r="L267" s="111"/>
      <c r="M267" s="111"/>
      <c r="N267" s="111"/>
    </row>
    <row r="268" spans="2:14">
      <c r="B268" s="110"/>
      <c r="C268" s="110"/>
      <c r="D268" s="110"/>
      <c r="E268" s="110"/>
      <c r="F268" s="110"/>
      <c r="G268" s="110"/>
      <c r="H268" s="111"/>
      <c r="I268" s="111"/>
      <c r="J268" s="111"/>
      <c r="K268" s="111"/>
      <c r="L268" s="111"/>
      <c r="M268" s="111"/>
      <c r="N268" s="111"/>
    </row>
    <row r="269" spans="2:14">
      <c r="B269" s="110"/>
      <c r="C269" s="110"/>
      <c r="D269" s="110"/>
      <c r="E269" s="110"/>
      <c r="F269" s="110"/>
      <c r="G269" s="110"/>
      <c r="H269" s="111"/>
      <c r="I269" s="111"/>
      <c r="J269" s="111"/>
      <c r="K269" s="111"/>
      <c r="L269" s="111"/>
      <c r="M269" s="111"/>
      <c r="N269" s="111"/>
    </row>
    <row r="270" spans="2:14">
      <c r="B270" s="110"/>
      <c r="C270" s="110"/>
      <c r="D270" s="110"/>
      <c r="E270" s="110"/>
      <c r="F270" s="110"/>
      <c r="G270" s="110"/>
      <c r="H270" s="111"/>
      <c r="I270" s="111"/>
      <c r="J270" s="111"/>
      <c r="K270" s="111"/>
      <c r="L270" s="111"/>
      <c r="M270" s="111"/>
      <c r="N270" s="111"/>
    </row>
    <row r="271" spans="2:14">
      <c r="B271" s="110"/>
      <c r="C271" s="110"/>
      <c r="D271" s="110"/>
      <c r="E271" s="110"/>
      <c r="F271" s="110"/>
      <c r="G271" s="110"/>
      <c r="H271" s="111"/>
      <c r="I271" s="111"/>
      <c r="J271" s="111"/>
      <c r="K271" s="111"/>
      <c r="L271" s="111"/>
      <c r="M271" s="111"/>
      <c r="N271" s="111"/>
    </row>
    <row r="272" spans="2:14">
      <c r="B272" s="110"/>
      <c r="C272" s="110"/>
      <c r="D272" s="110"/>
      <c r="E272" s="110"/>
      <c r="F272" s="110"/>
      <c r="G272" s="110"/>
      <c r="H272" s="111"/>
      <c r="I272" s="111"/>
      <c r="J272" s="111"/>
      <c r="K272" s="111"/>
      <c r="L272" s="111"/>
      <c r="M272" s="111"/>
      <c r="N272" s="111"/>
    </row>
    <row r="273" spans="2:14">
      <c r="B273" s="110"/>
      <c r="C273" s="110"/>
      <c r="D273" s="110"/>
      <c r="E273" s="110"/>
      <c r="F273" s="110"/>
      <c r="G273" s="110"/>
      <c r="H273" s="111"/>
      <c r="I273" s="111"/>
      <c r="J273" s="111"/>
      <c r="K273" s="111"/>
      <c r="L273" s="111"/>
      <c r="M273" s="111"/>
      <c r="N273" s="111"/>
    </row>
    <row r="274" spans="2:14">
      <c r="B274" s="110"/>
      <c r="C274" s="110"/>
      <c r="D274" s="110"/>
      <c r="E274" s="110"/>
      <c r="F274" s="110"/>
      <c r="G274" s="110"/>
      <c r="H274" s="111"/>
      <c r="I274" s="111"/>
      <c r="J274" s="111"/>
      <c r="K274" s="111"/>
      <c r="L274" s="111"/>
      <c r="M274" s="111"/>
      <c r="N274" s="111"/>
    </row>
    <row r="275" spans="2:14">
      <c r="B275" s="110"/>
      <c r="C275" s="110"/>
      <c r="D275" s="110"/>
      <c r="E275" s="110"/>
      <c r="F275" s="110"/>
      <c r="G275" s="110"/>
      <c r="H275" s="111"/>
      <c r="I275" s="111"/>
      <c r="J275" s="111"/>
      <c r="K275" s="111"/>
      <c r="L275" s="111"/>
      <c r="M275" s="111"/>
      <c r="N275" s="111"/>
    </row>
    <row r="276" spans="2:14">
      <c r="B276" s="110"/>
      <c r="C276" s="110"/>
      <c r="D276" s="110"/>
      <c r="E276" s="110"/>
      <c r="F276" s="110"/>
      <c r="G276" s="110"/>
      <c r="H276" s="111"/>
      <c r="I276" s="111"/>
      <c r="J276" s="111"/>
      <c r="K276" s="111"/>
      <c r="L276" s="111"/>
      <c r="M276" s="111"/>
      <c r="N276" s="111"/>
    </row>
    <row r="277" spans="2:14">
      <c r="B277" s="110"/>
      <c r="C277" s="110"/>
      <c r="D277" s="110"/>
      <c r="E277" s="110"/>
      <c r="F277" s="110"/>
      <c r="G277" s="110"/>
      <c r="H277" s="111"/>
      <c r="I277" s="111"/>
      <c r="J277" s="111"/>
      <c r="K277" s="111"/>
      <c r="L277" s="111"/>
      <c r="M277" s="111"/>
      <c r="N277" s="111"/>
    </row>
    <row r="278" spans="2:14">
      <c r="B278" s="110"/>
      <c r="C278" s="110"/>
      <c r="D278" s="110"/>
      <c r="E278" s="110"/>
      <c r="F278" s="110"/>
      <c r="G278" s="110"/>
      <c r="H278" s="111"/>
      <c r="I278" s="111"/>
      <c r="J278" s="111"/>
      <c r="K278" s="111"/>
      <c r="L278" s="111"/>
      <c r="M278" s="111"/>
      <c r="N278" s="111"/>
    </row>
    <row r="279" spans="2:14">
      <c r="B279" s="110"/>
      <c r="C279" s="110"/>
      <c r="D279" s="110"/>
      <c r="E279" s="110"/>
      <c r="F279" s="110"/>
      <c r="G279" s="110"/>
      <c r="H279" s="111"/>
      <c r="I279" s="111"/>
      <c r="J279" s="111"/>
      <c r="K279" s="111"/>
      <c r="L279" s="111"/>
      <c r="M279" s="111"/>
      <c r="N279" s="111"/>
    </row>
    <row r="280" spans="2:14">
      <c r="B280" s="110"/>
      <c r="C280" s="110"/>
      <c r="D280" s="110"/>
      <c r="E280" s="110"/>
      <c r="F280" s="110"/>
      <c r="G280" s="110"/>
      <c r="H280" s="111"/>
      <c r="I280" s="111"/>
      <c r="J280" s="111"/>
      <c r="K280" s="111"/>
      <c r="L280" s="111"/>
      <c r="M280" s="111"/>
      <c r="N280" s="111"/>
    </row>
    <row r="281" spans="2:14">
      <c r="B281" s="110"/>
      <c r="C281" s="110"/>
      <c r="D281" s="110"/>
      <c r="E281" s="110"/>
      <c r="F281" s="110"/>
      <c r="G281" s="110"/>
      <c r="H281" s="111"/>
      <c r="I281" s="111"/>
      <c r="J281" s="111"/>
      <c r="K281" s="111"/>
      <c r="L281" s="111"/>
      <c r="M281" s="111"/>
      <c r="N281" s="111"/>
    </row>
    <row r="282" spans="2:14">
      <c r="B282" s="110"/>
      <c r="C282" s="110"/>
      <c r="D282" s="110"/>
      <c r="E282" s="110"/>
      <c r="F282" s="110"/>
      <c r="G282" s="110"/>
      <c r="H282" s="111"/>
      <c r="I282" s="111"/>
      <c r="J282" s="111"/>
      <c r="K282" s="111"/>
      <c r="L282" s="111"/>
      <c r="M282" s="111"/>
      <c r="N282" s="111"/>
    </row>
    <row r="283" spans="2:14">
      <c r="B283" s="110"/>
      <c r="C283" s="110"/>
      <c r="D283" s="110"/>
      <c r="E283" s="110"/>
      <c r="F283" s="110"/>
      <c r="G283" s="110"/>
      <c r="H283" s="111"/>
      <c r="I283" s="111"/>
      <c r="J283" s="111"/>
      <c r="K283" s="111"/>
      <c r="L283" s="111"/>
      <c r="M283" s="111"/>
      <c r="N283" s="111"/>
    </row>
    <row r="284" spans="2:14">
      <c r="B284" s="110"/>
      <c r="C284" s="110"/>
      <c r="D284" s="110"/>
      <c r="E284" s="110"/>
      <c r="F284" s="110"/>
      <c r="G284" s="110"/>
      <c r="H284" s="111"/>
      <c r="I284" s="111"/>
      <c r="J284" s="111"/>
      <c r="K284" s="111"/>
      <c r="L284" s="111"/>
      <c r="M284" s="111"/>
      <c r="N284" s="111"/>
    </row>
    <row r="285" spans="2:14">
      <c r="B285" s="110"/>
      <c r="C285" s="110"/>
      <c r="D285" s="110"/>
      <c r="E285" s="110"/>
      <c r="F285" s="110"/>
      <c r="G285" s="110"/>
      <c r="H285" s="111"/>
      <c r="I285" s="111"/>
      <c r="J285" s="111"/>
      <c r="K285" s="111"/>
      <c r="L285" s="111"/>
      <c r="M285" s="111"/>
      <c r="N285" s="111"/>
    </row>
    <row r="286" spans="2:14">
      <c r="B286" s="110"/>
      <c r="C286" s="110"/>
      <c r="D286" s="110"/>
      <c r="E286" s="110"/>
      <c r="F286" s="110"/>
      <c r="G286" s="110"/>
      <c r="H286" s="111"/>
      <c r="I286" s="111"/>
      <c r="J286" s="111"/>
      <c r="K286" s="111"/>
      <c r="L286" s="111"/>
      <c r="M286" s="111"/>
      <c r="N286" s="111"/>
    </row>
    <row r="287" spans="2:14">
      <c r="B287" s="110"/>
      <c r="C287" s="110"/>
      <c r="D287" s="110"/>
      <c r="E287" s="110"/>
      <c r="F287" s="110"/>
      <c r="G287" s="110"/>
      <c r="H287" s="111"/>
      <c r="I287" s="111"/>
      <c r="J287" s="111"/>
      <c r="K287" s="111"/>
      <c r="L287" s="111"/>
      <c r="M287" s="111"/>
      <c r="N287" s="111"/>
    </row>
    <row r="288" spans="2:14">
      <c r="B288" s="110"/>
      <c r="C288" s="110"/>
      <c r="D288" s="110"/>
      <c r="E288" s="110"/>
      <c r="F288" s="110"/>
      <c r="G288" s="110"/>
      <c r="H288" s="111"/>
      <c r="I288" s="111"/>
      <c r="J288" s="111"/>
      <c r="K288" s="111"/>
      <c r="L288" s="111"/>
      <c r="M288" s="111"/>
      <c r="N288" s="111"/>
    </row>
    <row r="289" spans="2:14">
      <c r="B289" s="110"/>
      <c r="C289" s="110"/>
      <c r="D289" s="110"/>
      <c r="E289" s="110"/>
      <c r="F289" s="110"/>
      <c r="G289" s="110"/>
      <c r="H289" s="111"/>
      <c r="I289" s="111"/>
      <c r="J289" s="111"/>
      <c r="K289" s="111"/>
      <c r="L289" s="111"/>
      <c r="M289" s="111"/>
      <c r="N289" s="111"/>
    </row>
    <row r="290" spans="2:14">
      <c r="B290" s="110"/>
      <c r="C290" s="110"/>
      <c r="D290" s="110"/>
      <c r="E290" s="110"/>
      <c r="F290" s="110"/>
      <c r="G290" s="110"/>
      <c r="H290" s="111"/>
      <c r="I290" s="111"/>
      <c r="J290" s="111"/>
      <c r="K290" s="111"/>
      <c r="L290" s="111"/>
      <c r="M290" s="111"/>
      <c r="N290" s="111"/>
    </row>
    <row r="291" spans="2:14">
      <c r="B291" s="110"/>
      <c r="C291" s="110"/>
      <c r="D291" s="110"/>
      <c r="E291" s="110"/>
      <c r="F291" s="110"/>
      <c r="G291" s="110"/>
      <c r="H291" s="111"/>
      <c r="I291" s="111"/>
      <c r="J291" s="111"/>
      <c r="K291" s="111"/>
      <c r="L291" s="111"/>
      <c r="M291" s="111"/>
      <c r="N291" s="111"/>
    </row>
    <row r="292" spans="2:14">
      <c r="B292" s="110"/>
      <c r="C292" s="110"/>
      <c r="D292" s="110"/>
      <c r="E292" s="110"/>
      <c r="F292" s="110"/>
      <c r="G292" s="110"/>
      <c r="H292" s="111"/>
      <c r="I292" s="111"/>
      <c r="J292" s="111"/>
      <c r="K292" s="111"/>
      <c r="L292" s="111"/>
      <c r="M292" s="111"/>
      <c r="N292" s="111"/>
    </row>
    <row r="293" spans="2:14">
      <c r="B293" s="110"/>
      <c r="C293" s="110"/>
      <c r="D293" s="110"/>
      <c r="E293" s="110"/>
      <c r="F293" s="110"/>
      <c r="G293" s="110"/>
      <c r="H293" s="111"/>
      <c r="I293" s="111"/>
      <c r="J293" s="111"/>
      <c r="K293" s="111"/>
      <c r="L293" s="111"/>
      <c r="M293" s="111"/>
      <c r="N293" s="111"/>
    </row>
    <row r="294" spans="2:14">
      <c r="B294" s="110"/>
      <c r="C294" s="110"/>
      <c r="D294" s="110"/>
      <c r="E294" s="110"/>
      <c r="F294" s="110"/>
      <c r="G294" s="110"/>
      <c r="H294" s="111"/>
      <c r="I294" s="111"/>
      <c r="J294" s="111"/>
      <c r="K294" s="111"/>
      <c r="L294" s="111"/>
      <c r="M294" s="111"/>
      <c r="N294" s="111"/>
    </row>
    <row r="295" spans="2:14">
      <c r="B295" s="110"/>
      <c r="C295" s="110"/>
      <c r="D295" s="110"/>
      <c r="E295" s="110"/>
      <c r="F295" s="110"/>
      <c r="G295" s="110"/>
      <c r="H295" s="111"/>
      <c r="I295" s="111"/>
      <c r="J295" s="111"/>
      <c r="K295" s="111"/>
      <c r="L295" s="111"/>
      <c r="M295" s="111"/>
      <c r="N295" s="111"/>
    </row>
    <row r="296" spans="2:14">
      <c r="B296" s="110"/>
      <c r="C296" s="110"/>
      <c r="D296" s="110"/>
      <c r="E296" s="110"/>
      <c r="F296" s="110"/>
      <c r="G296" s="110"/>
      <c r="H296" s="111"/>
      <c r="I296" s="111"/>
      <c r="J296" s="111"/>
      <c r="K296" s="111"/>
      <c r="L296" s="111"/>
      <c r="M296" s="111"/>
      <c r="N296" s="111"/>
    </row>
    <row r="297" spans="2:14">
      <c r="B297" s="110"/>
      <c r="C297" s="110"/>
      <c r="D297" s="110"/>
      <c r="E297" s="110"/>
      <c r="F297" s="110"/>
      <c r="G297" s="110"/>
      <c r="H297" s="111"/>
      <c r="I297" s="111"/>
      <c r="J297" s="111"/>
      <c r="K297" s="111"/>
      <c r="L297" s="111"/>
      <c r="M297" s="111"/>
      <c r="N297" s="111"/>
    </row>
    <row r="298" spans="2:14">
      <c r="B298" s="110"/>
      <c r="C298" s="110"/>
      <c r="D298" s="110"/>
      <c r="E298" s="110"/>
      <c r="F298" s="110"/>
      <c r="G298" s="110"/>
      <c r="H298" s="111"/>
      <c r="I298" s="111"/>
      <c r="J298" s="111"/>
      <c r="K298" s="111"/>
      <c r="L298" s="111"/>
      <c r="M298" s="111"/>
      <c r="N298" s="111"/>
    </row>
    <row r="299" spans="2:14">
      <c r="B299" s="110"/>
      <c r="C299" s="110"/>
      <c r="D299" s="110"/>
      <c r="E299" s="110"/>
      <c r="F299" s="110"/>
      <c r="G299" s="110"/>
      <c r="H299" s="111"/>
      <c r="I299" s="111"/>
      <c r="J299" s="111"/>
      <c r="K299" s="111"/>
      <c r="L299" s="111"/>
      <c r="M299" s="111"/>
      <c r="N299" s="111"/>
    </row>
    <row r="300" spans="2:14">
      <c r="B300" s="110"/>
      <c r="C300" s="110"/>
      <c r="D300" s="110"/>
      <c r="E300" s="110"/>
      <c r="F300" s="110"/>
      <c r="G300" s="110"/>
      <c r="H300" s="111"/>
      <c r="I300" s="111"/>
      <c r="J300" s="111"/>
      <c r="K300" s="111"/>
      <c r="L300" s="111"/>
      <c r="M300" s="111"/>
      <c r="N300" s="111"/>
    </row>
    <row r="301" spans="2:14">
      <c r="B301" s="110"/>
      <c r="C301" s="110"/>
      <c r="D301" s="110"/>
      <c r="E301" s="110"/>
      <c r="F301" s="110"/>
      <c r="G301" s="110"/>
      <c r="H301" s="111"/>
      <c r="I301" s="111"/>
      <c r="J301" s="111"/>
      <c r="K301" s="111"/>
      <c r="L301" s="111"/>
      <c r="M301" s="111"/>
      <c r="N301" s="111"/>
    </row>
    <row r="302" spans="2:14">
      <c r="B302" s="110"/>
      <c r="C302" s="110"/>
      <c r="D302" s="110"/>
      <c r="E302" s="110"/>
      <c r="F302" s="110"/>
      <c r="G302" s="110"/>
      <c r="H302" s="111"/>
      <c r="I302" s="111"/>
      <c r="J302" s="111"/>
      <c r="K302" s="111"/>
      <c r="L302" s="111"/>
      <c r="M302" s="111"/>
      <c r="N302" s="111"/>
    </row>
    <row r="303" spans="2:14">
      <c r="B303" s="110"/>
      <c r="C303" s="110"/>
      <c r="D303" s="110"/>
      <c r="E303" s="110"/>
      <c r="F303" s="110"/>
      <c r="G303" s="110"/>
      <c r="H303" s="111"/>
      <c r="I303" s="111"/>
      <c r="J303" s="111"/>
      <c r="K303" s="111"/>
      <c r="L303" s="111"/>
      <c r="M303" s="111"/>
      <c r="N303" s="111"/>
    </row>
    <row r="304" spans="2:14">
      <c r="B304" s="110"/>
      <c r="C304" s="110"/>
      <c r="D304" s="110"/>
      <c r="E304" s="110"/>
      <c r="F304" s="110"/>
      <c r="G304" s="110"/>
      <c r="H304" s="111"/>
      <c r="I304" s="111"/>
      <c r="J304" s="111"/>
      <c r="K304" s="111"/>
      <c r="L304" s="111"/>
      <c r="M304" s="111"/>
      <c r="N304" s="111"/>
    </row>
    <row r="305" spans="2:14">
      <c r="B305" s="110"/>
      <c r="C305" s="110"/>
      <c r="D305" s="110"/>
      <c r="E305" s="110"/>
      <c r="F305" s="110"/>
      <c r="G305" s="110"/>
      <c r="H305" s="111"/>
      <c r="I305" s="111"/>
      <c r="J305" s="111"/>
      <c r="K305" s="111"/>
      <c r="L305" s="111"/>
      <c r="M305" s="111"/>
      <c r="N305" s="111"/>
    </row>
    <row r="306" spans="2:14">
      <c r="B306" s="110"/>
      <c r="C306" s="110"/>
      <c r="D306" s="110"/>
      <c r="E306" s="110"/>
      <c r="F306" s="110"/>
      <c r="G306" s="110"/>
      <c r="H306" s="111"/>
      <c r="I306" s="111"/>
      <c r="J306" s="111"/>
      <c r="K306" s="111"/>
      <c r="L306" s="111"/>
      <c r="M306" s="111"/>
      <c r="N306" s="111"/>
    </row>
    <row r="307" spans="2:14">
      <c r="B307" s="110"/>
      <c r="C307" s="110"/>
      <c r="D307" s="110"/>
      <c r="E307" s="110"/>
      <c r="F307" s="110"/>
      <c r="G307" s="110"/>
      <c r="H307" s="111"/>
      <c r="I307" s="111"/>
      <c r="J307" s="111"/>
      <c r="K307" s="111"/>
      <c r="L307" s="111"/>
      <c r="M307" s="111"/>
      <c r="N307" s="111"/>
    </row>
    <row r="308" spans="2:14">
      <c r="B308" s="110"/>
      <c r="C308" s="110"/>
      <c r="D308" s="110"/>
      <c r="E308" s="110"/>
      <c r="F308" s="110"/>
      <c r="G308" s="110"/>
      <c r="H308" s="111"/>
      <c r="I308" s="111"/>
      <c r="J308" s="111"/>
      <c r="K308" s="111"/>
      <c r="L308" s="111"/>
      <c r="M308" s="111"/>
      <c r="N308" s="111"/>
    </row>
    <row r="309" spans="2:14">
      <c r="B309" s="110"/>
      <c r="C309" s="110"/>
      <c r="D309" s="110"/>
      <c r="E309" s="110"/>
      <c r="F309" s="110"/>
      <c r="G309" s="110"/>
      <c r="H309" s="111"/>
      <c r="I309" s="111"/>
      <c r="J309" s="111"/>
      <c r="K309" s="111"/>
      <c r="L309" s="111"/>
      <c r="M309" s="111"/>
      <c r="N309" s="111"/>
    </row>
    <row r="310" spans="2:14">
      <c r="B310" s="110"/>
      <c r="C310" s="110"/>
      <c r="D310" s="110"/>
      <c r="E310" s="110"/>
      <c r="F310" s="110"/>
      <c r="G310" s="110"/>
      <c r="H310" s="111"/>
      <c r="I310" s="111"/>
      <c r="J310" s="111"/>
      <c r="K310" s="111"/>
      <c r="L310" s="111"/>
      <c r="M310" s="111"/>
      <c r="N310" s="111"/>
    </row>
    <row r="311" spans="2:14">
      <c r="B311" s="110"/>
      <c r="C311" s="110"/>
      <c r="D311" s="110"/>
      <c r="E311" s="110"/>
      <c r="F311" s="110"/>
      <c r="G311" s="110"/>
      <c r="H311" s="111"/>
      <c r="I311" s="111"/>
      <c r="J311" s="111"/>
      <c r="K311" s="111"/>
      <c r="L311" s="111"/>
      <c r="M311" s="111"/>
      <c r="N311" s="111"/>
    </row>
    <row r="312" spans="2:14">
      <c r="B312" s="110"/>
      <c r="C312" s="110"/>
      <c r="D312" s="110"/>
      <c r="E312" s="110"/>
      <c r="F312" s="110"/>
      <c r="G312" s="110"/>
      <c r="H312" s="111"/>
      <c r="I312" s="111"/>
      <c r="J312" s="111"/>
      <c r="K312" s="111"/>
      <c r="L312" s="111"/>
      <c r="M312" s="111"/>
      <c r="N312" s="111"/>
    </row>
    <row r="313" spans="2:14">
      <c r="B313" s="110"/>
      <c r="C313" s="110"/>
      <c r="D313" s="110"/>
      <c r="E313" s="110"/>
      <c r="F313" s="110"/>
      <c r="G313" s="110"/>
      <c r="H313" s="111"/>
      <c r="I313" s="111"/>
      <c r="J313" s="111"/>
      <c r="K313" s="111"/>
      <c r="L313" s="111"/>
      <c r="M313" s="111"/>
      <c r="N313" s="111"/>
    </row>
    <row r="314" spans="2:14">
      <c r="B314" s="110"/>
      <c r="C314" s="110"/>
      <c r="D314" s="110"/>
      <c r="E314" s="110"/>
      <c r="F314" s="110"/>
      <c r="G314" s="110"/>
      <c r="H314" s="111"/>
      <c r="I314" s="111"/>
      <c r="J314" s="111"/>
      <c r="K314" s="111"/>
      <c r="L314" s="111"/>
      <c r="M314" s="111"/>
      <c r="N314" s="111"/>
    </row>
    <row r="315" spans="2:14">
      <c r="B315" s="110"/>
      <c r="C315" s="110"/>
      <c r="D315" s="110"/>
      <c r="E315" s="110"/>
      <c r="F315" s="110"/>
      <c r="G315" s="110"/>
      <c r="H315" s="111"/>
      <c r="I315" s="111"/>
      <c r="J315" s="111"/>
      <c r="K315" s="111"/>
      <c r="L315" s="111"/>
      <c r="M315" s="111"/>
      <c r="N315" s="111"/>
    </row>
    <row r="316" spans="2:14">
      <c r="B316" s="110"/>
      <c r="C316" s="110"/>
      <c r="D316" s="110"/>
      <c r="E316" s="110"/>
      <c r="F316" s="110"/>
      <c r="G316" s="110"/>
      <c r="H316" s="111"/>
      <c r="I316" s="111"/>
      <c r="J316" s="111"/>
      <c r="K316" s="111"/>
      <c r="L316" s="111"/>
      <c r="M316" s="111"/>
      <c r="N316" s="111"/>
    </row>
    <row r="317" spans="2:14">
      <c r="B317" s="110"/>
      <c r="C317" s="110"/>
      <c r="D317" s="110"/>
      <c r="E317" s="110"/>
      <c r="F317" s="110"/>
      <c r="G317" s="110"/>
      <c r="H317" s="111"/>
      <c r="I317" s="111"/>
      <c r="J317" s="111"/>
      <c r="K317" s="111"/>
      <c r="L317" s="111"/>
      <c r="M317" s="111"/>
      <c r="N317" s="111"/>
    </row>
    <row r="318" spans="2:14">
      <c r="B318" s="110"/>
      <c r="C318" s="110"/>
      <c r="D318" s="110"/>
      <c r="E318" s="110"/>
      <c r="F318" s="110"/>
      <c r="G318" s="110"/>
      <c r="H318" s="111"/>
      <c r="I318" s="111"/>
      <c r="J318" s="111"/>
      <c r="K318" s="111"/>
      <c r="L318" s="111"/>
      <c r="M318" s="111"/>
      <c r="N318" s="111"/>
    </row>
    <row r="319" spans="2:14">
      <c r="B319" s="110"/>
      <c r="C319" s="110"/>
      <c r="D319" s="110"/>
      <c r="E319" s="110"/>
      <c r="F319" s="110"/>
      <c r="G319" s="110"/>
      <c r="H319" s="111"/>
      <c r="I319" s="111"/>
      <c r="J319" s="111"/>
      <c r="K319" s="111"/>
      <c r="L319" s="111"/>
      <c r="M319" s="111"/>
      <c r="N319" s="111"/>
    </row>
    <row r="320" spans="2:14">
      <c r="B320" s="110"/>
      <c r="C320" s="110"/>
      <c r="D320" s="110"/>
      <c r="E320" s="110"/>
      <c r="F320" s="110"/>
      <c r="G320" s="110"/>
      <c r="H320" s="111"/>
      <c r="I320" s="111"/>
      <c r="J320" s="111"/>
      <c r="K320" s="111"/>
      <c r="L320" s="111"/>
      <c r="M320" s="111"/>
      <c r="N320" s="111"/>
    </row>
    <row r="321" spans="2:14">
      <c r="B321" s="110"/>
      <c r="C321" s="110"/>
      <c r="D321" s="110"/>
      <c r="E321" s="110"/>
      <c r="F321" s="110"/>
      <c r="G321" s="110"/>
      <c r="H321" s="111"/>
      <c r="I321" s="111"/>
      <c r="J321" s="111"/>
      <c r="K321" s="111"/>
      <c r="L321" s="111"/>
      <c r="M321" s="111"/>
      <c r="N321" s="111"/>
    </row>
    <row r="322" spans="2:14">
      <c r="B322" s="110"/>
      <c r="C322" s="110"/>
      <c r="D322" s="110"/>
      <c r="E322" s="110"/>
      <c r="F322" s="110"/>
      <c r="G322" s="110"/>
      <c r="H322" s="111"/>
      <c r="I322" s="111"/>
      <c r="J322" s="111"/>
      <c r="K322" s="111"/>
      <c r="L322" s="111"/>
      <c r="M322" s="111"/>
      <c r="N322" s="111"/>
    </row>
    <row r="323" spans="2:14">
      <c r="B323" s="110"/>
      <c r="C323" s="110"/>
      <c r="D323" s="110"/>
      <c r="E323" s="110"/>
      <c r="F323" s="110"/>
      <c r="G323" s="110"/>
      <c r="H323" s="111"/>
      <c r="I323" s="111"/>
      <c r="J323" s="111"/>
      <c r="K323" s="111"/>
      <c r="L323" s="111"/>
      <c r="M323" s="111"/>
      <c r="N323" s="111"/>
    </row>
    <row r="324" spans="2:14">
      <c r="B324" s="110"/>
      <c r="C324" s="110"/>
      <c r="D324" s="110"/>
      <c r="E324" s="110"/>
      <c r="F324" s="110"/>
      <c r="G324" s="110"/>
      <c r="H324" s="111"/>
      <c r="I324" s="111"/>
      <c r="J324" s="111"/>
      <c r="K324" s="111"/>
      <c r="L324" s="111"/>
      <c r="M324" s="111"/>
      <c r="N324" s="111"/>
    </row>
    <row r="325" spans="2:14">
      <c r="B325" s="110"/>
      <c r="C325" s="110"/>
      <c r="D325" s="110"/>
      <c r="E325" s="110"/>
      <c r="F325" s="110"/>
      <c r="G325" s="110"/>
      <c r="H325" s="111"/>
      <c r="I325" s="111"/>
      <c r="J325" s="111"/>
      <c r="K325" s="111"/>
      <c r="L325" s="111"/>
      <c r="M325" s="111"/>
      <c r="N325" s="111"/>
    </row>
    <row r="326" spans="2:14">
      <c r="B326" s="110"/>
      <c r="C326" s="110"/>
      <c r="D326" s="110"/>
      <c r="E326" s="110"/>
      <c r="F326" s="110"/>
      <c r="G326" s="110"/>
      <c r="H326" s="111"/>
      <c r="I326" s="111"/>
      <c r="J326" s="111"/>
      <c r="K326" s="111"/>
      <c r="L326" s="111"/>
      <c r="M326" s="111"/>
      <c r="N326" s="111"/>
    </row>
    <row r="327" spans="2:14">
      <c r="B327" s="110"/>
      <c r="C327" s="110"/>
      <c r="D327" s="110"/>
      <c r="E327" s="110"/>
      <c r="F327" s="110"/>
      <c r="G327" s="110"/>
      <c r="H327" s="111"/>
      <c r="I327" s="111"/>
      <c r="J327" s="111"/>
      <c r="K327" s="111"/>
      <c r="L327" s="111"/>
      <c r="M327" s="111"/>
      <c r="N327" s="111"/>
    </row>
    <row r="328" spans="2:14">
      <c r="B328" s="110"/>
      <c r="C328" s="110"/>
      <c r="D328" s="110"/>
      <c r="E328" s="110"/>
      <c r="F328" s="110"/>
      <c r="G328" s="110"/>
      <c r="H328" s="111"/>
      <c r="I328" s="111"/>
      <c r="J328" s="111"/>
      <c r="K328" s="111"/>
      <c r="L328" s="111"/>
      <c r="M328" s="111"/>
      <c r="N328" s="111"/>
    </row>
    <row r="329" spans="2:14">
      <c r="B329" s="110"/>
      <c r="C329" s="110"/>
      <c r="D329" s="110"/>
      <c r="E329" s="110"/>
      <c r="F329" s="110"/>
      <c r="G329" s="110"/>
      <c r="H329" s="111"/>
      <c r="I329" s="111"/>
      <c r="J329" s="111"/>
      <c r="K329" s="111"/>
      <c r="L329" s="111"/>
      <c r="M329" s="111"/>
      <c r="N329" s="111"/>
    </row>
    <row r="330" spans="2:14">
      <c r="B330" s="110"/>
      <c r="C330" s="110"/>
      <c r="D330" s="110"/>
      <c r="E330" s="110"/>
      <c r="F330" s="110"/>
      <c r="G330" s="110"/>
      <c r="H330" s="111"/>
      <c r="I330" s="111"/>
      <c r="J330" s="111"/>
      <c r="K330" s="111"/>
      <c r="L330" s="111"/>
      <c r="M330" s="111"/>
      <c r="N330" s="111"/>
    </row>
    <row r="331" spans="2:14">
      <c r="B331" s="110"/>
      <c r="C331" s="110"/>
      <c r="D331" s="110"/>
      <c r="E331" s="110"/>
      <c r="F331" s="110"/>
      <c r="G331" s="110"/>
      <c r="H331" s="111"/>
      <c r="I331" s="111"/>
      <c r="J331" s="111"/>
      <c r="K331" s="111"/>
      <c r="L331" s="111"/>
      <c r="M331" s="111"/>
      <c r="N331" s="111"/>
    </row>
    <row r="332" spans="2:14">
      <c r="B332" s="110"/>
      <c r="C332" s="110"/>
      <c r="D332" s="110"/>
      <c r="E332" s="110"/>
      <c r="F332" s="110"/>
      <c r="G332" s="110"/>
      <c r="H332" s="111"/>
      <c r="I332" s="111"/>
      <c r="J332" s="111"/>
      <c r="K332" s="111"/>
      <c r="L332" s="111"/>
      <c r="M332" s="111"/>
      <c r="N332" s="111"/>
    </row>
    <row r="333" spans="2:14">
      <c r="B333" s="110"/>
      <c r="C333" s="110"/>
      <c r="D333" s="110"/>
      <c r="E333" s="110"/>
      <c r="F333" s="110"/>
      <c r="G333" s="110"/>
      <c r="H333" s="111"/>
      <c r="I333" s="111"/>
      <c r="J333" s="111"/>
      <c r="K333" s="111"/>
      <c r="L333" s="111"/>
      <c r="M333" s="111"/>
      <c r="N333" s="111"/>
    </row>
    <row r="334" spans="2:14">
      <c r="B334" s="110"/>
      <c r="C334" s="110"/>
      <c r="D334" s="110"/>
      <c r="E334" s="110"/>
      <c r="F334" s="110"/>
      <c r="G334" s="110"/>
      <c r="H334" s="111"/>
      <c r="I334" s="111"/>
      <c r="J334" s="111"/>
      <c r="K334" s="111"/>
      <c r="L334" s="111"/>
      <c r="M334" s="111"/>
      <c r="N334" s="111"/>
    </row>
    <row r="335" spans="2:14">
      <c r="B335" s="110"/>
      <c r="C335" s="110"/>
      <c r="D335" s="110"/>
      <c r="E335" s="110"/>
      <c r="F335" s="110"/>
      <c r="G335" s="110"/>
      <c r="H335" s="111"/>
      <c r="I335" s="111"/>
      <c r="J335" s="111"/>
      <c r="K335" s="111"/>
      <c r="L335" s="111"/>
      <c r="M335" s="111"/>
      <c r="N335" s="111"/>
    </row>
    <row r="336" spans="2:14">
      <c r="B336" s="110"/>
      <c r="C336" s="110"/>
      <c r="D336" s="110"/>
      <c r="E336" s="110"/>
      <c r="F336" s="110"/>
      <c r="G336" s="110"/>
      <c r="H336" s="111"/>
      <c r="I336" s="111"/>
      <c r="J336" s="111"/>
      <c r="K336" s="111"/>
      <c r="L336" s="111"/>
      <c r="M336" s="111"/>
      <c r="N336" s="111"/>
    </row>
    <row r="337" spans="2:14">
      <c r="B337" s="110"/>
      <c r="C337" s="110"/>
      <c r="D337" s="110"/>
      <c r="E337" s="110"/>
      <c r="F337" s="110"/>
      <c r="G337" s="110"/>
      <c r="H337" s="111"/>
      <c r="I337" s="111"/>
      <c r="J337" s="111"/>
      <c r="K337" s="111"/>
      <c r="L337" s="111"/>
      <c r="M337" s="111"/>
      <c r="N337" s="111"/>
    </row>
    <row r="338" spans="2:14">
      <c r="B338" s="110"/>
      <c r="C338" s="110"/>
      <c r="D338" s="110"/>
      <c r="E338" s="110"/>
      <c r="F338" s="110"/>
      <c r="G338" s="110"/>
      <c r="H338" s="111"/>
      <c r="I338" s="111"/>
      <c r="J338" s="111"/>
      <c r="K338" s="111"/>
      <c r="L338" s="111"/>
      <c r="M338" s="111"/>
      <c r="N338" s="111"/>
    </row>
    <row r="339" spans="2:14">
      <c r="B339" s="110"/>
      <c r="C339" s="110"/>
      <c r="D339" s="110"/>
      <c r="E339" s="110"/>
      <c r="F339" s="110"/>
      <c r="G339" s="110"/>
      <c r="H339" s="111"/>
      <c r="I339" s="111"/>
      <c r="J339" s="111"/>
      <c r="K339" s="111"/>
      <c r="L339" s="111"/>
      <c r="M339" s="111"/>
      <c r="N339" s="111"/>
    </row>
    <row r="340" spans="2:14">
      <c r="B340" s="110"/>
      <c r="C340" s="110"/>
      <c r="D340" s="110"/>
      <c r="E340" s="110"/>
      <c r="F340" s="110"/>
      <c r="G340" s="110"/>
      <c r="H340" s="111"/>
      <c r="I340" s="111"/>
      <c r="J340" s="111"/>
      <c r="K340" s="111"/>
      <c r="L340" s="111"/>
      <c r="M340" s="111"/>
      <c r="N340" s="111"/>
    </row>
    <row r="341" spans="2:14">
      <c r="B341" s="110"/>
      <c r="C341" s="110"/>
      <c r="D341" s="110"/>
      <c r="E341" s="110"/>
      <c r="F341" s="110"/>
      <c r="G341" s="110"/>
      <c r="H341" s="111"/>
      <c r="I341" s="111"/>
      <c r="J341" s="111"/>
      <c r="K341" s="111"/>
      <c r="L341" s="111"/>
      <c r="M341" s="111"/>
      <c r="N341" s="111"/>
    </row>
    <row r="342" spans="2:14">
      <c r="B342" s="110"/>
      <c r="C342" s="110"/>
      <c r="D342" s="110"/>
      <c r="E342" s="110"/>
      <c r="F342" s="110"/>
      <c r="G342" s="110"/>
      <c r="H342" s="111"/>
      <c r="I342" s="111"/>
      <c r="J342" s="111"/>
      <c r="K342" s="111"/>
      <c r="L342" s="111"/>
      <c r="M342" s="111"/>
      <c r="N342" s="111"/>
    </row>
    <row r="343" spans="2:14">
      <c r="B343" s="110"/>
      <c r="C343" s="110"/>
      <c r="D343" s="110"/>
      <c r="E343" s="110"/>
      <c r="F343" s="110"/>
      <c r="G343" s="110"/>
      <c r="H343" s="111"/>
      <c r="I343" s="111"/>
      <c r="J343" s="111"/>
      <c r="K343" s="111"/>
      <c r="L343" s="111"/>
      <c r="M343" s="111"/>
      <c r="N343" s="111"/>
    </row>
    <row r="344" spans="2:14">
      <c r="B344" s="110"/>
      <c r="C344" s="110"/>
      <c r="D344" s="110"/>
      <c r="E344" s="110"/>
      <c r="F344" s="110"/>
      <c r="G344" s="110"/>
      <c r="H344" s="111"/>
      <c r="I344" s="111"/>
      <c r="J344" s="111"/>
      <c r="K344" s="111"/>
      <c r="L344" s="111"/>
      <c r="M344" s="111"/>
      <c r="N344" s="111"/>
    </row>
    <row r="345" spans="2:14">
      <c r="B345" s="110"/>
      <c r="C345" s="110"/>
      <c r="D345" s="110"/>
      <c r="E345" s="110"/>
      <c r="F345" s="110"/>
      <c r="G345" s="110"/>
      <c r="H345" s="111"/>
      <c r="I345" s="111"/>
      <c r="J345" s="111"/>
      <c r="K345" s="111"/>
      <c r="L345" s="111"/>
      <c r="M345" s="111"/>
      <c r="N345" s="111"/>
    </row>
    <row r="346" spans="2:14">
      <c r="B346" s="110"/>
      <c r="C346" s="110"/>
      <c r="D346" s="110"/>
      <c r="E346" s="110"/>
      <c r="F346" s="110"/>
      <c r="G346" s="110"/>
      <c r="H346" s="111"/>
      <c r="I346" s="111"/>
      <c r="J346" s="111"/>
      <c r="K346" s="111"/>
      <c r="L346" s="111"/>
      <c r="M346" s="111"/>
      <c r="N346" s="111"/>
    </row>
    <row r="347" spans="2:14">
      <c r="B347" s="110"/>
      <c r="C347" s="110"/>
      <c r="D347" s="110"/>
      <c r="E347" s="110"/>
      <c r="F347" s="110"/>
      <c r="G347" s="110"/>
      <c r="H347" s="111"/>
      <c r="I347" s="111"/>
      <c r="J347" s="111"/>
      <c r="K347" s="111"/>
      <c r="L347" s="111"/>
      <c r="M347" s="111"/>
      <c r="N347" s="111"/>
    </row>
    <row r="348" spans="2:14">
      <c r="B348" s="110"/>
      <c r="C348" s="110"/>
      <c r="D348" s="110"/>
      <c r="E348" s="110"/>
      <c r="F348" s="110"/>
      <c r="G348" s="110"/>
      <c r="H348" s="111"/>
      <c r="I348" s="111"/>
      <c r="J348" s="111"/>
      <c r="K348" s="111"/>
      <c r="L348" s="111"/>
      <c r="M348" s="111"/>
      <c r="N348" s="111"/>
    </row>
    <row r="349" spans="2:14">
      <c r="B349" s="110"/>
      <c r="C349" s="110"/>
      <c r="D349" s="110"/>
      <c r="E349" s="110"/>
      <c r="F349" s="110"/>
      <c r="G349" s="110"/>
      <c r="H349" s="111"/>
      <c r="I349" s="111"/>
      <c r="J349" s="111"/>
      <c r="K349" s="111"/>
      <c r="L349" s="111"/>
      <c r="M349" s="111"/>
      <c r="N349" s="111"/>
    </row>
    <row r="350" spans="2:14">
      <c r="B350" s="110"/>
      <c r="C350" s="110"/>
      <c r="D350" s="110"/>
      <c r="E350" s="110"/>
      <c r="F350" s="110"/>
      <c r="G350" s="110"/>
      <c r="H350" s="111"/>
      <c r="I350" s="111"/>
      <c r="J350" s="111"/>
      <c r="K350" s="111"/>
      <c r="L350" s="111"/>
      <c r="M350" s="111"/>
      <c r="N350" s="111"/>
    </row>
    <row r="351" spans="2:14">
      <c r="B351" s="110"/>
      <c r="C351" s="110"/>
      <c r="D351" s="110"/>
      <c r="E351" s="110"/>
      <c r="F351" s="110"/>
      <c r="G351" s="110"/>
      <c r="H351" s="111"/>
      <c r="I351" s="111"/>
      <c r="J351" s="111"/>
      <c r="K351" s="111"/>
      <c r="L351" s="111"/>
      <c r="M351" s="111"/>
      <c r="N351" s="111"/>
    </row>
    <row r="352" spans="2:14">
      <c r="B352" s="110"/>
      <c r="C352" s="110"/>
      <c r="D352" s="110"/>
      <c r="E352" s="110"/>
      <c r="F352" s="110"/>
      <c r="G352" s="110"/>
      <c r="H352" s="111"/>
      <c r="I352" s="111"/>
      <c r="J352" s="111"/>
      <c r="K352" s="111"/>
      <c r="L352" s="111"/>
      <c r="M352" s="111"/>
      <c r="N352" s="111"/>
    </row>
    <row r="353" spans="2:14">
      <c r="B353" s="110"/>
      <c r="C353" s="110"/>
      <c r="D353" s="110"/>
      <c r="E353" s="110"/>
      <c r="F353" s="110"/>
      <c r="G353" s="110"/>
      <c r="H353" s="111"/>
      <c r="I353" s="111"/>
      <c r="J353" s="111"/>
      <c r="K353" s="111"/>
      <c r="L353" s="111"/>
      <c r="M353" s="111"/>
      <c r="N353" s="111"/>
    </row>
    <row r="354" spans="2:14">
      <c r="B354" s="110"/>
      <c r="C354" s="110"/>
      <c r="D354" s="110"/>
      <c r="E354" s="110"/>
      <c r="F354" s="110"/>
      <c r="G354" s="110"/>
      <c r="H354" s="111"/>
      <c r="I354" s="111"/>
      <c r="J354" s="111"/>
      <c r="K354" s="111"/>
      <c r="L354" s="111"/>
      <c r="M354" s="111"/>
      <c r="N354" s="111"/>
    </row>
    <row r="355" spans="2:14">
      <c r="B355" s="110"/>
      <c r="C355" s="110"/>
      <c r="D355" s="110"/>
      <c r="E355" s="110"/>
      <c r="F355" s="110"/>
      <c r="G355" s="110"/>
      <c r="H355" s="111"/>
      <c r="I355" s="111"/>
      <c r="J355" s="111"/>
      <c r="K355" s="111"/>
      <c r="L355" s="111"/>
      <c r="M355" s="111"/>
      <c r="N355" s="111"/>
    </row>
    <row r="356" spans="2:14">
      <c r="B356" s="110"/>
      <c r="C356" s="110"/>
      <c r="D356" s="110"/>
      <c r="E356" s="110"/>
      <c r="F356" s="110"/>
      <c r="G356" s="110"/>
      <c r="H356" s="111"/>
      <c r="I356" s="111"/>
      <c r="J356" s="111"/>
      <c r="K356" s="111"/>
      <c r="L356" s="111"/>
      <c r="M356" s="111"/>
      <c r="N356" s="111"/>
    </row>
    <row r="357" spans="2:14">
      <c r="B357" s="110"/>
      <c r="C357" s="110"/>
      <c r="D357" s="110"/>
      <c r="E357" s="110"/>
      <c r="F357" s="110"/>
      <c r="G357" s="110"/>
      <c r="H357" s="111"/>
      <c r="I357" s="111"/>
      <c r="J357" s="111"/>
      <c r="K357" s="111"/>
      <c r="L357" s="111"/>
      <c r="M357" s="111"/>
      <c r="N357" s="111"/>
    </row>
    <row r="358" spans="2:14">
      <c r="B358" s="110"/>
      <c r="C358" s="110"/>
      <c r="D358" s="110"/>
      <c r="E358" s="110"/>
      <c r="F358" s="110"/>
      <c r="G358" s="110"/>
      <c r="H358" s="111"/>
      <c r="I358" s="111"/>
      <c r="J358" s="111"/>
      <c r="K358" s="111"/>
      <c r="L358" s="111"/>
      <c r="M358" s="111"/>
      <c r="N358" s="111"/>
    </row>
    <row r="359" spans="2:14">
      <c r="B359" s="110"/>
      <c r="C359" s="110"/>
      <c r="D359" s="110"/>
      <c r="E359" s="110"/>
      <c r="F359" s="110"/>
      <c r="G359" s="110"/>
      <c r="H359" s="111"/>
      <c r="I359" s="111"/>
      <c r="J359" s="111"/>
      <c r="K359" s="111"/>
      <c r="L359" s="111"/>
      <c r="M359" s="111"/>
      <c r="N359" s="111"/>
    </row>
    <row r="360" spans="2:14">
      <c r="B360" s="110"/>
      <c r="C360" s="110"/>
      <c r="D360" s="110"/>
      <c r="E360" s="110"/>
      <c r="F360" s="110"/>
      <c r="G360" s="110"/>
      <c r="H360" s="111"/>
      <c r="I360" s="111"/>
      <c r="J360" s="111"/>
      <c r="K360" s="111"/>
      <c r="L360" s="111"/>
      <c r="M360" s="111"/>
      <c r="N360" s="111"/>
    </row>
    <row r="361" spans="2:14">
      <c r="B361" s="110"/>
      <c r="C361" s="110"/>
      <c r="D361" s="110"/>
      <c r="E361" s="110"/>
      <c r="F361" s="110"/>
      <c r="G361" s="110"/>
      <c r="H361" s="111"/>
      <c r="I361" s="111"/>
      <c r="J361" s="111"/>
      <c r="K361" s="111"/>
      <c r="L361" s="111"/>
      <c r="M361" s="111"/>
      <c r="N361" s="111"/>
    </row>
    <row r="362" spans="2:14">
      <c r="B362" s="110"/>
      <c r="C362" s="110"/>
      <c r="D362" s="110"/>
      <c r="E362" s="110"/>
      <c r="F362" s="110"/>
      <c r="G362" s="110"/>
      <c r="H362" s="111"/>
      <c r="I362" s="111"/>
      <c r="J362" s="111"/>
      <c r="K362" s="111"/>
      <c r="L362" s="111"/>
      <c r="M362" s="111"/>
      <c r="N362" s="111"/>
    </row>
    <row r="363" spans="2:14">
      <c r="B363" s="110"/>
      <c r="C363" s="110"/>
      <c r="D363" s="110"/>
      <c r="E363" s="110"/>
      <c r="F363" s="110"/>
      <c r="G363" s="110"/>
      <c r="H363" s="111"/>
      <c r="I363" s="111"/>
      <c r="J363" s="111"/>
      <c r="K363" s="111"/>
      <c r="L363" s="111"/>
      <c r="M363" s="111"/>
      <c r="N363" s="111"/>
    </row>
    <row r="364" spans="2:14">
      <c r="B364" s="110"/>
      <c r="C364" s="110"/>
      <c r="D364" s="110"/>
      <c r="E364" s="110"/>
      <c r="F364" s="110"/>
      <c r="G364" s="110"/>
      <c r="H364" s="111"/>
      <c r="I364" s="111"/>
      <c r="J364" s="111"/>
      <c r="K364" s="111"/>
      <c r="L364" s="111"/>
      <c r="M364" s="111"/>
      <c r="N364" s="111"/>
    </row>
    <row r="365" spans="2:14">
      <c r="B365" s="110"/>
      <c r="C365" s="110"/>
      <c r="D365" s="110"/>
      <c r="E365" s="110"/>
      <c r="F365" s="110"/>
      <c r="G365" s="110"/>
      <c r="H365" s="111"/>
      <c r="I365" s="111"/>
      <c r="J365" s="111"/>
      <c r="K365" s="111"/>
      <c r="L365" s="111"/>
      <c r="M365" s="111"/>
      <c r="N365" s="111"/>
    </row>
    <row r="366" spans="2:14">
      <c r="B366" s="110"/>
      <c r="C366" s="110"/>
      <c r="D366" s="110"/>
      <c r="E366" s="110"/>
      <c r="F366" s="110"/>
      <c r="G366" s="110"/>
      <c r="H366" s="111"/>
      <c r="I366" s="111"/>
      <c r="J366" s="111"/>
      <c r="K366" s="111"/>
      <c r="L366" s="111"/>
      <c r="M366" s="111"/>
      <c r="N366" s="111"/>
    </row>
    <row r="367" spans="2:14">
      <c r="B367" s="110"/>
      <c r="C367" s="110"/>
      <c r="D367" s="110"/>
      <c r="E367" s="110"/>
      <c r="F367" s="110"/>
      <c r="G367" s="110"/>
      <c r="H367" s="111"/>
      <c r="I367" s="111"/>
      <c r="J367" s="111"/>
      <c r="K367" s="111"/>
      <c r="L367" s="111"/>
      <c r="M367" s="111"/>
      <c r="N367" s="111"/>
    </row>
    <row r="368" spans="2:14">
      <c r="B368" s="110"/>
      <c r="C368" s="110"/>
      <c r="D368" s="110"/>
      <c r="E368" s="110"/>
      <c r="F368" s="110"/>
      <c r="G368" s="110"/>
      <c r="H368" s="111"/>
      <c r="I368" s="111"/>
      <c r="J368" s="111"/>
      <c r="K368" s="111"/>
      <c r="L368" s="111"/>
      <c r="M368" s="111"/>
      <c r="N368" s="111"/>
    </row>
    <row r="369" spans="2:14">
      <c r="B369" s="110"/>
      <c r="C369" s="110"/>
      <c r="D369" s="110"/>
      <c r="E369" s="110"/>
      <c r="F369" s="110"/>
      <c r="G369" s="110"/>
      <c r="H369" s="111"/>
      <c r="I369" s="111"/>
      <c r="J369" s="111"/>
      <c r="K369" s="111"/>
      <c r="L369" s="111"/>
      <c r="M369" s="111"/>
      <c r="N369" s="111"/>
    </row>
    <row r="370" spans="2:14">
      <c r="B370" s="110"/>
      <c r="C370" s="110"/>
      <c r="D370" s="110"/>
      <c r="E370" s="110"/>
      <c r="F370" s="110"/>
      <c r="G370" s="110"/>
      <c r="H370" s="111"/>
      <c r="I370" s="111"/>
      <c r="J370" s="111"/>
      <c r="K370" s="111"/>
      <c r="L370" s="111"/>
      <c r="M370" s="111"/>
      <c r="N370" s="111"/>
    </row>
    <row r="371" spans="2:14">
      <c r="B371" s="110"/>
      <c r="C371" s="110"/>
      <c r="D371" s="110"/>
      <c r="E371" s="110"/>
      <c r="F371" s="110"/>
      <c r="G371" s="110"/>
      <c r="H371" s="111"/>
      <c r="I371" s="111"/>
      <c r="J371" s="111"/>
      <c r="K371" s="111"/>
      <c r="L371" s="111"/>
      <c r="M371" s="111"/>
      <c r="N371" s="111"/>
    </row>
    <row r="372" spans="2:14">
      <c r="B372" s="110"/>
      <c r="C372" s="110"/>
      <c r="D372" s="110"/>
      <c r="E372" s="110"/>
      <c r="F372" s="110"/>
      <c r="G372" s="110"/>
      <c r="H372" s="111"/>
      <c r="I372" s="111"/>
      <c r="J372" s="111"/>
      <c r="K372" s="111"/>
      <c r="L372" s="111"/>
      <c r="M372" s="111"/>
      <c r="N372" s="111"/>
    </row>
    <row r="373" spans="2:14">
      <c r="B373" s="110"/>
      <c r="C373" s="110"/>
      <c r="D373" s="110"/>
      <c r="E373" s="110"/>
      <c r="F373" s="110"/>
      <c r="G373" s="110"/>
      <c r="H373" s="111"/>
      <c r="I373" s="111"/>
      <c r="J373" s="111"/>
      <c r="K373" s="111"/>
      <c r="L373" s="111"/>
      <c r="M373" s="111"/>
      <c r="N373" s="111"/>
    </row>
    <row r="374" spans="2:14">
      <c r="B374" s="110"/>
      <c r="C374" s="110"/>
      <c r="D374" s="110"/>
      <c r="E374" s="110"/>
      <c r="F374" s="110"/>
      <c r="G374" s="110"/>
      <c r="H374" s="111"/>
      <c r="I374" s="111"/>
      <c r="J374" s="111"/>
      <c r="K374" s="111"/>
      <c r="L374" s="111"/>
      <c r="M374" s="111"/>
      <c r="N374" s="111"/>
    </row>
    <row r="375" spans="2:14">
      <c r="B375" s="110"/>
      <c r="C375" s="110"/>
      <c r="D375" s="110"/>
      <c r="E375" s="110"/>
      <c r="F375" s="110"/>
      <c r="G375" s="110"/>
      <c r="H375" s="111"/>
      <c r="I375" s="111"/>
      <c r="J375" s="111"/>
      <c r="K375" s="111"/>
      <c r="L375" s="111"/>
      <c r="M375" s="111"/>
      <c r="N375" s="111"/>
    </row>
    <row r="376" spans="2:14">
      <c r="B376" s="110"/>
      <c r="C376" s="110"/>
      <c r="D376" s="110"/>
      <c r="E376" s="110"/>
      <c r="F376" s="110"/>
      <c r="G376" s="110"/>
      <c r="H376" s="111"/>
      <c r="I376" s="111"/>
      <c r="J376" s="111"/>
      <c r="K376" s="111"/>
      <c r="L376" s="111"/>
      <c r="M376" s="111"/>
      <c r="N376" s="111"/>
    </row>
    <row r="377" spans="2:14">
      <c r="B377" s="110"/>
      <c r="C377" s="110"/>
      <c r="D377" s="110"/>
      <c r="E377" s="110"/>
      <c r="F377" s="110"/>
      <c r="G377" s="110"/>
      <c r="H377" s="111"/>
      <c r="I377" s="111"/>
      <c r="J377" s="111"/>
      <c r="K377" s="111"/>
      <c r="L377" s="111"/>
      <c r="M377" s="111"/>
      <c r="N377" s="111"/>
    </row>
    <row r="378" spans="2:14">
      <c r="B378" s="110"/>
      <c r="C378" s="110"/>
      <c r="D378" s="110"/>
      <c r="E378" s="110"/>
      <c r="F378" s="110"/>
      <c r="G378" s="110"/>
      <c r="H378" s="111"/>
      <c r="I378" s="111"/>
      <c r="J378" s="111"/>
      <c r="K378" s="111"/>
      <c r="L378" s="111"/>
      <c r="M378" s="111"/>
      <c r="N378" s="111"/>
    </row>
    <row r="379" spans="2:14">
      <c r="B379" s="110"/>
      <c r="C379" s="110"/>
      <c r="D379" s="110"/>
      <c r="E379" s="110"/>
      <c r="F379" s="110"/>
      <c r="G379" s="110"/>
      <c r="H379" s="111"/>
      <c r="I379" s="111"/>
      <c r="J379" s="111"/>
      <c r="K379" s="111"/>
      <c r="L379" s="111"/>
      <c r="M379" s="111"/>
      <c r="N379" s="111"/>
    </row>
    <row r="380" spans="2:14">
      <c r="B380" s="110"/>
      <c r="C380" s="110"/>
      <c r="D380" s="110"/>
      <c r="E380" s="110"/>
      <c r="F380" s="110"/>
      <c r="G380" s="110"/>
      <c r="H380" s="111"/>
      <c r="I380" s="111"/>
      <c r="J380" s="111"/>
      <c r="K380" s="111"/>
      <c r="L380" s="111"/>
      <c r="M380" s="111"/>
      <c r="N380" s="111"/>
    </row>
    <row r="381" spans="2:14">
      <c r="B381" s="110"/>
      <c r="C381" s="110"/>
      <c r="D381" s="110"/>
      <c r="E381" s="110"/>
      <c r="F381" s="110"/>
      <c r="G381" s="110"/>
      <c r="H381" s="111"/>
      <c r="I381" s="111"/>
      <c r="J381" s="111"/>
      <c r="K381" s="111"/>
      <c r="L381" s="111"/>
      <c r="M381" s="111"/>
      <c r="N381" s="111"/>
    </row>
    <row r="382" spans="2:14">
      <c r="B382" s="110"/>
      <c r="C382" s="110"/>
      <c r="D382" s="110"/>
      <c r="E382" s="110"/>
      <c r="F382" s="110"/>
      <c r="G382" s="110"/>
      <c r="H382" s="111"/>
      <c r="I382" s="111"/>
      <c r="J382" s="111"/>
      <c r="K382" s="111"/>
      <c r="L382" s="111"/>
      <c r="M382" s="111"/>
      <c r="N382" s="111"/>
    </row>
    <row r="383" spans="2:14">
      <c r="B383" s="110"/>
      <c r="C383" s="110"/>
      <c r="D383" s="110"/>
      <c r="E383" s="110"/>
      <c r="F383" s="110"/>
      <c r="G383" s="110"/>
      <c r="H383" s="111"/>
      <c r="I383" s="111"/>
      <c r="J383" s="111"/>
      <c r="K383" s="111"/>
      <c r="L383" s="111"/>
      <c r="M383" s="111"/>
      <c r="N383" s="111"/>
    </row>
    <row r="384" spans="2:14">
      <c r="B384" s="110"/>
      <c r="C384" s="110"/>
      <c r="D384" s="110"/>
      <c r="E384" s="110"/>
      <c r="F384" s="110"/>
      <c r="G384" s="110"/>
      <c r="H384" s="111"/>
      <c r="I384" s="111"/>
      <c r="J384" s="111"/>
      <c r="K384" s="111"/>
      <c r="L384" s="111"/>
      <c r="M384" s="111"/>
      <c r="N384" s="111"/>
    </row>
    <row r="385" spans="2:14">
      <c r="B385" s="110"/>
      <c r="C385" s="110"/>
      <c r="D385" s="110"/>
      <c r="E385" s="110"/>
      <c r="F385" s="110"/>
      <c r="G385" s="110"/>
      <c r="H385" s="111"/>
      <c r="I385" s="111"/>
      <c r="J385" s="111"/>
      <c r="K385" s="111"/>
      <c r="L385" s="111"/>
      <c r="M385" s="111"/>
      <c r="N385" s="111"/>
    </row>
    <row r="386" spans="2:14">
      <c r="B386" s="110"/>
      <c r="C386" s="110"/>
      <c r="D386" s="110"/>
      <c r="E386" s="110"/>
      <c r="F386" s="110"/>
      <c r="G386" s="110"/>
      <c r="H386" s="111"/>
      <c r="I386" s="111"/>
      <c r="J386" s="111"/>
      <c r="K386" s="111"/>
      <c r="L386" s="111"/>
      <c r="M386" s="111"/>
      <c r="N386" s="111"/>
    </row>
    <row r="387" spans="2:14">
      <c r="B387" s="110"/>
      <c r="C387" s="110"/>
      <c r="D387" s="110"/>
      <c r="E387" s="110"/>
      <c r="F387" s="110"/>
      <c r="G387" s="110"/>
      <c r="H387" s="111"/>
      <c r="I387" s="111"/>
      <c r="J387" s="111"/>
      <c r="K387" s="111"/>
      <c r="L387" s="111"/>
      <c r="M387" s="111"/>
      <c r="N387" s="111"/>
    </row>
    <row r="388" spans="2:14">
      <c r="B388" s="110"/>
      <c r="C388" s="110"/>
      <c r="D388" s="110"/>
      <c r="E388" s="110"/>
      <c r="F388" s="110"/>
      <c r="G388" s="110"/>
      <c r="H388" s="111"/>
      <c r="I388" s="111"/>
      <c r="J388" s="111"/>
      <c r="K388" s="111"/>
      <c r="L388" s="111"/>
      <c r="M388" s="111"/>
      <c r="N388" s="111"/>
    </row>
    <row r="389" spans="2:14">
      <c r="B389" s="110"/>
      <c r="C389" s="110"/>
      <c r="D389" s="110"/>
      <c r="E389" s="110"/>
      <c r="F389" s="110"/>
      <c r="G389" s="110"/>
      <c r="H389" s="111"/>
      <c r="I389" s="111"/>
      <c r="J389" s="111"/>
      <c r="K389" s="111"/>
      <c r="L389" s="111"/>
      <c r="M389" s="111"/>
      <c r="N389" s="111"/>
    </row>
    <row r="390" spans="2:14">
      <c r="B390" s="110"/>
      <c r="C390" s="110"/>
      <c r="D390" s="110"/>
      <c r="E390" s="110"/>
      <c r="F390" s="110"/>
      <c r="G390" s="110"/>
      <c r="H390" s="111"/>
      <c r="I390" s="111"/>
      <c r="J390" s="111"/>
      <c r="K390" s="111"/>
      <c r="L390" s="111"/>
      <c r="M390" s="111"/>
      <c r="N390" s="111"/>
    </row>
    <row r="391" spans="2:14">
      <c r="B391" s="110"/>
      <c r="C391" s="110"/>
      <c r="D391" s="110"/>
      <c r="E391" s="110"/>
      <c r="F391" s="110"/>
      <c r="G391" s="110"/>
      <c r="H391" s="111"/>
      <c r="I391" s="111"/>
      <c r="J391" s="111"/>
      <c r="K391" s="111"/>
      <c r="L391" s="111"/>
      <c r="M391" s="111"/>
      <c r="N391" s="111"/>
    </row>
    <row r="392" spans="2:14">
      <c r="B392" s="110"/>
      <c r="C392" s="110"/>
      <c r="D392" s="110"/>
      <c r="E392" s="110"/>
      <c r="F392" s="110"/>
      <c r="G392" s="110"/>
      <c r="H392" s="111"/>
      <c r="I392" s="111"/>
      <c r="J392" s="111"/>
      <c r="K392" s="111"/>
      <c r="L392" s="111"/>
      <c r="M392" s="111"/>
      <c r="N392" s="111"/>
    </row>
    <row r="393" spans="2:14">
      <c r="B393" s="110"/>
      <c r="C393" s="110"/>
      <c r="D393" s="110"/>
      <c r="E393" s="110"/>
      <c r="F393" s="110"/>
      <c r="G393" s="110"/>
      <c r="H393" s="111"/>
      <c r="I393" s="111"/>
      <c r="J393" s="111"/>
      <c r="K393" s="111"/>
      <c r="L393" s="111"/>
      <c r="M393" s="111"/>
      <c r="N393" s="111"/>
    </row>
    <row r="394" spans="2:14">
      <c r="B394" s="110"/>
      <c r="C394" s="110"/>
      <c r="D394" s="110"/>
      <c r="E394" s="110"/>
      <c r="F394" s="110"/>
      <c r="G394" s="110"/>
      <c r="H394" s="111"/>
      <c r="I394" s="111"/>
      <c r="J394" s="111"/>
      <c r="K394" s="111"/>
      <c r="L394" s="111"/>
      <c r="M394" s="111"/>
      <c r="N394" s="111"/>
    </row>
    <row r="395" spans="2:14">
      <c r="B395" s="110"/>
      <c r="C395" s="110"/>
      <c r="D395" s="110"/>
      <c r="E395" s="110"/>
      <c r="F395" s="110"/>
      <c r="G395" s="110"/>
      <c r="H395" s="111"/>
      <c r="I395" s="111"/>
      <c r="J395" s="111"/>
      <c r="K395" s="111"/>
      <c r="L395" s="111"/>
      <c r="M395" s="111"/>
      <c r="N395" s="111"/>
    </row>
    <row r="396" spans="2:14">
      <c r="B396" s="110"/>
      <c r="C396" s="110"/>
      <c r="D396" s="110"/>
      <c r="E396" s="110"/>
      <c r="F396" s="110"/>
      <c r="G396" s="110"/>
      <c r="H396" s="111"/>
      <c r="I396" s="111"/>
      <c r="J396" s="111"/>
      <c r="K396" s="111"/>
      <c r="L396" s="111"/>
      <c r="M396" s="111"/>
      <c r="N396" s="111"/>
    </row>
    <row r="397" spans="2:14">
      <c r="B397" s="110"/>
      <c r="C397" s="110"/>
      <c r="D397" s="110"/>
      <c r="E397" s="110"/>
      <c r="F397" s="110"/>
      <c r="G397" s="110"/>
      <c r="H397" s="111"/>
      <c r="I397" s="111"/>
      <c r="J397" s="111"/>
      <c r="K397" s="111"/>
      <c r="L397" s="111"/>
      <c r="M397" s="111"/>
      <c r="N397" s="111"/>
    </row>
    <row r="398" spans="2:14">
      <c r="B398" s="110"/>
      <c r="C398" s="110"/>
      <c r="D398" s="110"/>
      <c r="E398" s="110"/>
      <c r="F398" s="110"/>
      <c r="G398" s="110"/>
      <c r="H398" s="111"/>
      <c r="I398" s="111"/>
      <c r="J398" s="111"/>
      <c r="K398" s="111"/>
      <c r="L398" s="111"/>
      <c r="M398" s="111"/>
      <c r="N398" s="111"/>
    </row>
    <row r="399" spans="2:14">
      <c r="B399" s="110"/>
      <c r="C399" s="110"/>
      <c r="D399" s="110"/>
      <c r="E399" s="110"/>
      <c r="F399" s="110"/>
      <c r="G399" s="110"/>
      <c r="H399" s="111"/>
      <c r="I399" s="111"/>
      <c r="J399" s="111"/>
      <c r="K399" s="111"/>
      <c r="L399" s="111"/>
      <c r="M399" s="111"/>
      <c r="N399" s="111"/>
    </row>
    <row r="400" spans="2:14">
      <c r="B400" s="110"/>
      <c r="C400" s="110"/>
      <c r="D400" s="110"/>
      <c r="E400" s="110"/>
      <c r="F400" s="110"/>
      <c r="G400" s="110"/>
      <c r="H400" s="111"/>
      <c r="I400" s="111"/>
      <c r="J400" s="111"/>
      <c r="K400" s="111"/>
      <c r="L400" s="111"/>
      <c r="M400" s="111"/>
      <c r="N400" s="111"/>
    </row>
    <row r="401" spans="2:14">
      <c r="B401" s="110"/>
      <c r="C401" s="110"/>
      <c r="D401" s="110"/>
      <c r="E401" s="110"/>
      <c r="F401" s="110"/>
      <c r="G401" s="110"/>
      <c r="H401" s="111"/>
      <c r="I401" s="111"/>
      <c r="J401" s="111"/>
      <c r="K401" s="111"/>
      <c r="L401" s="111"/>
      <c r="M401" s="111"/>
      <c r="N401" s="111"/>
    </row>
    <row r="402" spans="2:14">
      <c r="B402" s="110"/>
      <c r="C402" s="110"/>
      <c r="D402" s="110"/>
      <c r="E402" s="110"/>
      <c r="F402" s="110"/>
      <c r="G402" s="110"/>
      <c r="H402" s="111"/>
      <c r="I402" s="111"/>
      <c r="J402" s="111"/>
      <c r="K402" s="111"/>
      <c r="L402" s="111"/>
      <c r="M402" s="111"/>
      <c r="N402" s="111"/>
    </row>
    <row r="403" spans="2:14">
      <c r="B403" s="110"/>
      <c r="C403" s="110"/>
      <c r="D403" s="110"/>
      <c r="E403" s="110"/>
      <c r="F403" s="110"/>
      <c r="G403" s="110"/>
      <c r="H403" s="111"/>
      <c r="I403" s="111"/>
      <c r="J403" s="111"/>
      <c r="K403" s="111"/>
      <c r="L403" s="111"/>
      <c r="M403" s="111"/>
      <c r="N403" s="111"/>
    </row>
    <row r="404" spans="2:14">
      <c r="B404" s="110"/>
      <c r="C404" s="110"/>
      <c r="D404" s="110"/>
      <c r="E404" s="110"/>
      <c r="F404" s="110"/>
      <c r="G404" s="110"/>
      <c r="H404" s="111"/>
      <c r="I404" s="111"/>
      <c r="J404" s="111"/>
      <c r="K404" s="111"/>
      <c r="L404" s="111"/>
      <c r="M404" s="111"/>
      <c r="N404" s="111"/>
    </row>
    <row r="405" spans="2:14">
      <c r="B405" s="110"/>
      <c r="C405" s="110"/>
      <c r="D405" s="110"/>
      <c r="E405" s="110"/>
      <c r="F405" s="110"/>
      <c r="G405" s="110"/>
      <c r="H405" s="111"/>
      <c r="I405" s="111"/>
      <c r="J405" s="111"/>
      <c r="K405" s="111"/>
      <c r="L405" s="111"/>
      <c r="M405" s="111"/>
      <c r="N405" s="111"/>
    </row>
    <row r="406" spans="2:14">
      <c r="B406" s="110"/>
      <c r="C406" s="110"/>
      <c r="D406" s="110"/>
      <c r="E406" s="110"/>
      <c r="F406" s="110"/>
      <c r="G406" s="110"/>
      <c r="H406" s="111"/>
      <c r="I406" s="111"/>
      <c r="J406" s="111"/>
      <c r="K406" s="111"/>
      <c r="L406" s="111"/>
      <c r="M406" s="111"/>
      <c r="N406" s="111"/>
    </row>
    <row r="407" spans="2:14">
      <c r="B407" s="110"/>
      <c r="C407" s="110"/>
      <c r="D407" s="110"/>
      <c r="E407" s="110"/>
      <c r="F407" s="110"/>
      <c r="G407" s="110"/>
      <c r="H407" s="111"/>
      <c r="I407" s="111"/>
      <c r="J407" s="111"/>
      <c r="K407" s="111"/>
      <c r="L407" s="111"/>
      <c r="M407" s="111"/>
      <c r="N407" s="111"/>
    </row>
    <row r="408" spans="2:14">
      <c r="B408" s="110"/>
      <c r="C408" s="110"/>
      <c r="D408" s="110"/>
      <c r="E408" s="110"/>
      <c r="F408" s="110"/>
      <c r="G408" s="110"/>
      <c r="H408" s="111"/>
      <c r="I408" s="111"/>
      <c r="J408" s="111"/>
      <c r="K408" s="111"/>
      <c r="L408" s="111"/>
      <c r="M408" s="111"/>
      <c r="N408" s="111"/>
    </row>
    <row r="409" spans="2:14">
      <c r="B409" s="110"/>
      <c r="C409" s="110"/>
      <c r="D409" s="110"/>
      <c r="E409" s="110"/>
      <c r="F409" s="110"/>
      <c r="G409" s="110"/>
      <c r="H409" s="111"/>
      <c r="I409" s="111"/>
      <c r="J409" s="111"/>
      <c r="K409" s="111"/>
      <c r="L409" s="111"/>
      <c r="M409" s="111"/>
      <c r="N409" s="111"/>
    </row>
    <row r="410" spans="2:14">
      <c r="B410" s="110"/>
      <c r="C410" s="110"/>
      <c r="D410" s="110"/>
      <c r="E410" s="110"/>
      <c r="F410" s="110"/>
      <c r="G410" s="110"/>
      <c r="H410" s="111"/>
      <c r="I410" s="111"/>
      <c r="J410" s="111"/>
      <c r="K410" s="111"/>
      <c r="L410" s="111"/>
      <c r="M410" s="111"/>
      <c r="N410" s="111"/>
    </row>
    <row r="411" spans="2:14">
      <c r="B411" s="110"/>
      <c r="C411" s="110"/>
      <c r="D411" s="110"/>
      <c r="E411" s="110"/>
      <c r="F411" s="110"/>
      <c r="G411" s="110"/>
      <c r="H411" s="111"/>
      <c r="I411" s="111"/>
      <c r="J411" s="111"/>
      <c r="K411" s="111"/>
      <c r="L411" s="111"/>
      <c r="M411" s="111"/>
      <c r="N411" s="111"/>
    </row>
    <row r="412" spans="2:14">
      <c r="B412" s="110"/>
      <c r="C412" s="110"/>
      <c r="D412" s="110"/>
      <c r="E412" s="110"/>
      <c r="F412" s="110"/>
      <c r="G412" s="110"/>
      <c r="H412" s="111"/>
      <c r="I412" s="111"/>
      <c r="J412" s="111"/>
      <c r="K412" s="111"/>
      <c r="L412" s="111"/>
      <c r="M412" s="111"/>
      <c r="N412" s="111"/>
    </row>
    <row r="413" spans="2:14">
      <c r="B413" s="110"/>
      <c r="C413" s="110"/>
      <c r="D413" s="110"/>
      <c r="E413" s="110"/>
      <c r="F413" s="110"/>
      <c r="G413" s="110"/>
      <c r="H413" s="111"/>
      <c r="I413" s="111"/>
      <c r="J413" s="111"/>
      <c r="K413" s="111"/>
      <c r="L413" s="111"/>
      <c r="M413" s="111"/>
      <c r="N413" s="111"/>
    </row>
    <row r="414" spans="2:14">
      <c r="B414" s="110"/>
      <c r="C414" s="110"/>
      <c r="D414" s="110"/>
      <c r="E414" s="110"/>
      <c r="F414" s="110"/>
      <c r="G414" s="110"/>
      <c r="H414" s="111"/>
      <c r="I414" s="111"/>
      <c r="J414" s="111"/>
      <c r="K414" s="111"/>
      <c r="L414" s="111"/>
      <c r="M414" s="111"/>
      <c r="N414" s="111"/>
    </row>
    <row r="415" spans="2:14">
      <c r="B415" s="110"/>
      <c r="C415" s="110"/>
      <c r="D415" s="110"/>
      <c r="E415" s="110"/>
      <c r="F415" s="110"/>
      <c r="G415" s="110"/>
      <c r="H415" s="111"/>
      <c r="I415" s="111"/>
      <c r="J415" s="111"/>
      <c r="K415" s="111"/>
      <c r="L415" s="111"/>
      <c r="M415" s="111"/>
      <c r="N415" s="111"/>
    </row>
    <row r="416" spans="2:14">
      <c r="B416" s="110"/>
      <c r="C416" s="110"/>
      <c r="D416" s="110"/>
      <c r="E416" s="110"/>
      <c r="F416" s="110"/>
      <c r="G416" s="110"/>
      <c r="H416" s="111"/>
      <c r="I416" s="111"/>
      <c r="J416" s="111"/>
      <c r="K416" s="111"/>
      <c r="L416" s="111"/>
      <c r="M416" s="111"/>
      <c r="N416" s="111"/>
    </row>
    <row r="417" spans="2:14">
      <c r="B417" s="110"/>
      <c r="C417" s="110"/>
      <c r="D417" s="110"/>
      <c r="E417" s="110"/>
      <c r="F417" s="110"/>
      <c r="G417" s="110"/>
      <c r="H417" s="111"/>
      <c r="I417" s="111"/>
      <c r="J417" s="111"/>
      <c r="K417" s="111"/>
      <c r="L417" s="111"/>
      <c r="M417" s="111"/>
      <c r="N417" s="111"/>
    </row>
    <row r="418" spans="2:14">
      <c r="B418" s="110"/>
      <c r="C418" s="110"/>
      <c r="D418" s="110"/>
      <c r="E418" s="110"/>
      <c r="F418" s="110"/>
      <c r="G418" s="110"/>
      <c r="H418" s="111"/>
      <c r="I418" s="111"/>
      <c r="J418" s="111"/>
      <c r="K418" s="111"/>
      <c r="L418" s="111"/>
      <c r="M418" s="111"/>
      <c r="N418" s="111"/>
    </row>
    <row r="419" spans="2:14">
      <c r="B419" s="110"/>
      <c r="C419" s="110"/>
      <c r="D419" s="110"/>
      <c r="E419" s="110"/>
      <c r="F419" s="110"/>
      <c r="G419" s="110"/>
      <c r="H419" s="111"/>
      <c r="I419" s="111"/>
      <c r="J419" s="111"/>
      <c r="K419" s="111"/>
      <c r="L419" s="111"/>
      <c r="M419" s="111"/>
      <c r="N419" s="111"/>
    </row>
    <row r="420" spans="2:14">
      <c r="B420" s="110"/>
      <c r="C420" s="110"/>
      <c r="D420" s="110"/>
      <c r="E420" s="110"/>
      <c r="F420" s="110"/>
      <c r="G420" s="110"/>
      <c r="H420" s="111"/>
      <c r="I420" s="111"/>
      <c r="J420" s="111"/>
      <c r="K420" s="111"/>
      <c r="L420" s="111"/>
      <c r="M420" s="111"/>
      <c r="N420" s="111"/>
    </row>
    <row r="421" spans="2:14">
      <c r="B421" s="110"/>
      <c r="C421" s="110"/>
      <c r="D421" s="110"/>
      <c r="E421" s="110"/>
      <c r="F421" s="110"/>
      <c r="G421" s="110"/>
      <c r="H421" s="111"/>
      <c r="I421" s="111"/>
      <c r="J421" s="111"/>
      <c r="K421" s="111"/>
      <c r="L421" s="111"/>
      <c r="M421" s="111"/>
      <c r="N421" s="111"/>
    </row>
    <row r="422" spans="2:14">
      <c r="B422" s="110"/>
      <c r="C422" s="110"/>
      <c r="D422" s="110"/>
      <c r="E422" s="110"/>
      <c r="F422" s="110"/>
      <c r="G422" s="110"/>
      <c r="H422" s="111"/>
      <c r="I422" s="111"/>
      <c r="J422" s="111"/>
      <c r="K422" s="111"/>
      <c r="L422" s="111"/>
      <c r="M422" s="111"/>
      <c r="N422" s="111"/>
    </row>
    <row r="423" spans="2:14">
      <c r="B423" s="110"/>
      <c r="C423" s="110"/>
      <c r="D423" s="110"/>
      <c r="E423" s="110"/>
      <c r="F423" s="110"/>
      <c r="G423" s="110"/>
      <c r="H423" s="111"/>
      <c r="I423" s="111"/>
      <c r="J423" s="111"/>
      <c r="K423" s="111"/>
      <c r="L423" s="111"/>
      <c r="M423" s="111"/>
      <c r="N423" s="111"/>
    </row>
    <row r="424" spans="2:14">
      <c r="B424" s="110"/>
      <c r="C424" s="110"/>
      <c r="D424" s="110"/>
      <c r="E424" s="110"/>
      <c r="F424" s="110"/>
      <c r="G424" s="110"/>
      <c r="H424" s="111"/>
      <c r="I424" s="111"/>
      <c r="J424" s="111"/>
      <c r="K424" s="111"/>
      <c r="L424" s="111"/>
      <c r="M424" s="111"/>
      <c r="N424" s="111"/>
    </row>
    <row r="425" spans="2:14">
      <c r="B425" s="110"/>
      <c r="C425" s="110"/>
      <c r="D425" s="110"/>
      <c r="E425" s="110"/>
      <c r="F425" s="110"/>
      <c r="G425" s="110"/>
      <c r="H425" s="111"/>
      <c r="I425" s="111"/>
      <c r="J425" s="111"/>
      <c r="K425" s="111"/>
      <c r="L425" s="111"/>
      <c r="M425" s="111"/>
      <c r="N425" s="111"/>
    </row>
    <row r="426" spans="2:14">
      <c r="B426" s="110"/>
      <c r="C426" s="110"/>
      <c r="D426" s="110"/>
      <c r="E426" s="110"/>
      <c r="F426" s="110"/>
      <c r="G426" s="110"/>
      <c r="H426" s="111"/>
      <c r="I426" s="111"/>
      <c r="J426" s="111"/>
      <c r="K426" s="111"/>
      <c r="L426" s="111"/>
      <c r="M426" s="111"/>
      <c r="N426" s="111"/>
    </row>
    <row r="427" spans="2:14">
      <c r="B427" s="110"/>
      <c r="C427" s="110"/>
      <c r="D427" s="110"/>
      <c r="E427" s="110"/>
      <c r="F427" s="110"/>
      <c r="G427" s="110"/>
      <c r="H427" s="111"/>
      <c r="I427" s="111"/>
      <c r="J427" s="111"/>
      <c r="K427" s="111"/>
      <c r="L427" s="111"/>
      <c r="M427" s="111"/>
      <c r="N427" s="111"/>
    </row>
    <row r="428" spans="2:14">
      <c r="B428" s="110"/>
      <c r="C428" s="110"/>
      <c r="D428" s="110"/>
      <c r="E428" s="110"/>
      <c r="F428" s="110"/>
      <c r="G428" s="110"/>
      <c r="H428" s="111"/>
      <c r="I428" s="111"/>
      <c r="J428" s="111"/>
      <c r="K428" s="111"/>
      <c r="L428" s="111"/>
      <c r="M428" s="111"/>
      <c r="N428" s="111"/>
    </row>
    <row r="429" spans="2:14">
      <c r="B429" s="110"/>
      <c r="C429" s="110"/>
      <c r="D429" s="110"/>
      <c r="E429" s="110"/>
      <c r="F429" s="110"/>
      <c r="G429" s="110"/>
      <c r="H429" s="111"/>
      <c r="I429" s="111"/>
      <c r="J429" s="111"/>
      <c r="K429" s="111"/>
      <c r="L429" s="111"/>
      <c r="M429" s="111"/>
      <c r="N429" s="111"/>
    </row>
    <row r="430" spans="2:14">
      <c r="B430" s="110"/>
      <c r="C430" s="110"/>
      <c r="D430" s="110"/>
      <c r="E430" s="110"/>
      <c r="F430" s="110"/>
      <c r="G430" s="110"/>
      <c r="H430" s="111"/>
      <c r="I430" s="111"/>
      <c r="J430" s="111"/>
      <c r="K430" s="111"/>
      <c r="L430" s="111"/>
      <c r="M430" s="111"/>
      <c r="N430" s="111"/>
    </row>
    <row r="431" spans="2:14">
      <c r="B431" s="110"/>
      <c r="C431" s="110"/>
      <c r="D431" s="110"/>
      <c r="E431" s="110"/>
      <c r="F431" s="110"/>
      <c r="G431" s="110"/>
      <c r="H431" s="111"/>
      <c r="I431" s="111"/>
      <c r="J431" s="111"/>
      <c r="K431" s="111"/>
      <c r="L431" s="111"/>
      <c r="M431" s="111"/>
      <c r="N431" s="111"/>
    </row>
    <row r="432" spans="2:14">
      <c r="B432" s="110"/>
      <c r="C432" s="110"/>
      <c r="D432" s="110"/>
      <c r="E432" s="110"/>
      <c r="F432" s="110"/>
      <c r="G432" s="110"/>
      <c r="H432" s="111"/>
      <c r="I432" s="111"/>
      <c r="J432" s="111"/>
      <c r="K432" s="111"/>
      <c r="L432" s="111"/>
      <c r="M432" s="111"/>
      <c r="N432" s="111"/>
    </row>
    <row r="433" spans="2:14">
      <c r="B433" s="110"/>
      <c r="C433" s="110"/>
      <c r="D433" s="110"/>
      <c r="E433" s="110"/>
      <c r="F433" s="110"/>
      <c r="G433" s="110"/>
      <c r="H433" s="111"/>
      <c r="I433" s="111"/>
      <c r="J433" s="111"/>
      <c r="K433" s="111"/>
      <c r="L433" s="111"/>
      <c r="M433" s="111"/>
      <c r="N433" s="111"/>
    </row>
    <row r="434" spans="2:14">
      <c r="B434" s="110"/>
      <c r="C434" s="110"/>
      <c r="D434" s="110"/>
      <c r="E434" s="110"/>
      <c r="F434" s="110"/>
      <c r="G434" s="110"/>
      <c r="H434" s="111"/>
      <c r="I434" s="111"/>
      <c r="J434" s="111"/>
      <c r="K434" s="111"/>
      <c r="L434" s="111"/>
      <c r="M434" s="111"/>
      <c r="N434" s="111"/>
    </row>
    <row r="435" spans="2:14">
      <c r="B435" s="110"/>
      <c r="C435" s="110"/>
      <c r="D435" s="110"/>
      <c r="E435" s="110"/>
      <c r="F435" s="110"/>
      <c r="G435" s="110"/>
      <c r="H435" s="111"/>
      <c r="I435" s="111"/>
      <c r="J435" s="111"/>
      <c r="K435" s="111"/>
      <c r="L435" s="111"/>
      <c r="M435" s="111"/>
      <c r="N435" s="111"/>
    </row>
    <row r="436" spans="2:14">
      <c r="B436" s="110"/>
      <c r="C436" s="110"/>
      <c r="D436" s="110"/>
      <c r="E436" s="110"/>
      <c r="F436" s="110"/>
      <c r="G436" s="110"/>
      <c r="H436" s="111"/>
      <c r="I436" s="111"/>
      <c r="J436" s="111"/>
      <c r="K436" s="111"/>
      <c r="L436" s="111"/>
      <c r="M436" s="111"/>
      <c r="N436" s="111"/>
    </row>
    <row r="437" spans="2:14">
      <c r="B437" s="110"/>
      <c r="C437" s="110"/>
      <c r="D437" s="110"/>
      <c r="E437" s="110"/>
      <c r="F437" s="110"/>
      <c r="G437" s="110"/>
      <c r="H437" s="111"/>
      <c r="I437" s="111"/>
      <c r="J437" s="111"/>
      <c r="K437" s="111"/>
      <c r="L437" s="111"/>
      <c r="M437" s="111"/>
      <c r="N437" s="111"/>
    </row>
    <row r="438" spans="2:14">
      <c r="B438" s="110"/>
      <c r="C438" s="110"/>
      <c r="D438" s="110"/>
      <c r="E438" s="110"/>
      <c r="F438" s="110"/>
      <c r="G438" s="110"/>
      <c r="H438" s="111"/>
      <c r="I438" s="111"/>
      <c r="J438" s="111"/>
      <c r="K438" s="111"/>
      <c r="L438" s="111"/>
      <c r="M438" s="111"/>
      <c r="N438" s="111"/>
    </row>
    <row r="439" spans="2:14">
      <c r="B439" s="110"/>
      <c r="C439" s="110"/>
      <c r="D439" s="110"/>
      <c r="E439" s="110"/>
      <c r="F439" s="110"/>
      <c r="G439" s="110"/>
      <c r="H439" s="111"/>
      <c r="I439" s="111"/>
      <c r="J439" s="111"/>
      <c r="K439" s="111"/>
      <c r="L439" s="111"/>
      <c r="M439" s="111"/>
      <c r="N439" s="111"/>
    </row>
    <row r="440" spans="2:14">
      <c r="B440" s="110"/>
      <c r="C440" s="110"/>
      <c r="D440" s="110"/>
      <c r="E440" s="110"/>
      <c r="F440" s="110"/>
      <c r="G440" s="110"/>
      <c r="H440" s="111"/>
      <c r="I440" s="111"/>
      <c r="J440" s="111"/>
      <c r="K440" s="111"/>
      <c r="L440" s="111"/>
      <c r="M440" s="111"/>
      <c r="N440" s="111"/>
    </row>
    <row r="441" spans="2:14">
      <c r="B441" s="110"/>
      <c r="C441" s="110"/>
      <c r="D441" s="110"/>
      <c r="E441" s="110"/>
      <c r="F441" s="110"/>
      <c r="G441" s="110"/>
      <c r="H441" s="111"/>
      <c r="I441" s="111"/>
      <c r="J441" s="111"/>
      <c r="K441" s="111"/>
      <c r="L441" s="111"/>
      <c r="M441" s="111"/>
      <c r="N441" s="111"/>
    </row>
    <row r="442" spans="2:14">
      <c r="B442" s="110"/>
      <c r="C442" s="110"/>
      <c r="D442" s="110"/>
      <c r="E442" s="110"/>
      <c r="F442" s="110"/>
      <c r="G442" s="110"/>
      <c r="H442" s="111"/>
      <c r="I442" s="111"/>
      <c r="J442" s="111"/>
      <c r="K442" s="111"/>
      <c r="L442" s="111"/>
      <c r="M442" s="111"/>
      <c r="N442" s="111"/>
    </row>
    <row r="443" spans="2:14">
      <c r="B443" s="110"/>
      <c r="C443" s="110"/>
      <c r="D443" s="110"/>
      <c r="E443" s="110"/>
      <c r="F443" s="110"/>
      <c r="G443" s="110"/>
      <c r="H443" s="111"/>
      <c r="I443" s="111"/>
      <c r="J443" s="111"/>
      <c r="K443" s="111"/>
      <c r="L443" s="111"/>
      <c r="M443" s="111"/>
      <c r="N443" s="111"/>
    </row>
    <row r="444" spans="2:14">
      <c r="B444" s="110"/>
      <c r="C444" s="110"/>
      <c r="D444" s="110"/>
      <c r="E444" s="110"/>
      <c r="F444" s="110"/>
      <c r="G444" s="110"/>
      <c r="H444" s="111"/>
      <c r="I444" s="111"/>
      <c r="J444" s="111"/>
      <c r="K444" s="111"/>
      <c r="L444" s="111"/>
      <c r="M444" s="111"/>
      <c r="N444" s="111"/>
    </row>
    <row r="445" spans="2:14">
      <c r="B445" s="110"/>
      <c r="C445" s="110"/>
      <c r="D445" s="110"/>
      <c r="E445" s="110"/>
      <c r="F445" s="110"/>
      <c r="G445" s="110"/>
      <c r="H445" s="111"/>
      <c r="I445" s="111"/>
      <c r="J445" s="111"/>
      <c r="K445" s="111"/>
      <c r="L445" s="111"/>
      <c r="M445" s="111"/>
      <c r="N445" s="111"/>
    </row>
    <row r="446" spans="2:14">
      <c r="B446" s="110"/>
      <c r="C446" s="110"/>
      <c r="D446" s="110"/>
      <c r="E446" s="110"/>
      <c r="F446" s="110"/>
      <c r="G446" s="110"/>
      <c r="H446" s="111"/>
      <c r="I446" s="111"/>
      <c r="J446" s="111"/>
      <c r="K446" s="111"/>
      <c r="L446" s="111"/>
      <c r="M446" s="111"/>
      <c r="N446" s="111"/>
    </row>
    <row r="447" spans="2:14">
      <c r="B447" s="110"/>
      <c r="C447" s="110"/>
      <c r="D447" s="110"/>
      <c r="E447" s="110"/>
      <c r="F447" s="110"/>
      <c r="G447" s="110"/>
      <c r="H447" s="111"/>
      <c r="I447" s="111"/>
      <c r="J447" s="111"/>
      <c r="K447" s="111"/>
      <c r="L447" s="111"/>
      <c r="M447" s="111"/>
      <c r="N447" s="111"/>
    </row>
    <row r="448" spans="2:14">
      <c r="B448" s="110"/>
      <c r="C448" s="110"/>
      <c r="D448" s="110"/>
      <c r="E448" s="110"/>
      <c r="F448" s="110"/>
      <c r="G448" s="110"/>
      <c r="H448" s="111"/>
      <c r="I448" s="111"/>
      <c r="J448" s="111"/>
      <c r="K448" s="111"/>
      <c r="L448" s="111"/>
      <c r="M448" s="111"/>
      <c r="N448" s="111"/>
    </row>
    <row r="449" spans="2:14">
      <c r="B449" s="110"/>
      <c r="C449" s="110"/>
      <c r="D449" s="110"/>
      <c r="E449" s="110"/>
      <c r="F449" s="110"/>
      <c r="G449" s="110"/>
      <c r="H449" s="111"/>
      <c r="I449" s="111"/>
      <c r="J449" s="111"/>
      <c r="K449" s="111"/>
      <c r="L449" s="111"/>
      <c r="M449" s="111"/>
      <c r="N449" s="111"/>
    </row>
    <row r="450" spans="2:14">
      <c r="B450" s="110"/>
      <c r="C450" s="110"/>
      <c r="D450" s="110"/>
      <c r="E450" s="110"/>
      <c r="F450" s="110"/>
      <c r="G450" s="110"/>
      <c r="H450" s="111"/>
      <c r="I450" s="111"/>
      <c r="J450" s="111"/>
      <c r="K450" s="111"/>
      <c r="L450" s="111"/>
      <c r="M450" s="111"/>
      <c r="N450" s="111"/>
    </row>
    <row r="451" spans="2:14">
      <c r="B451" s="110"/>
      <c r="C451" s="110"/>
      <c r="D451" s="110"/>
      <c r="E451" s="110"/>
      <c r="F451" s="110"/>
      <c r="G451" s="110"/>
      <c r="H451" s="111"/>
      <c r="I451" s="111"/>
      <c r="J451" s="111"/>
      <c r="K451" s="111"/>
      <c r="L451" s="111"/>
      <c r="M451" s="111"/>
      <c r="N451" s="111"/>
    </row>
    <row r="452" spans="2:14">
      <c r="B452" s="110"/>
      <c r="C452" s="110"/>
      <c r="D452" s="110"/>
      <c r="E452" s="110"/>
      <c r="F452" s="110"/>
      <c r="G452" s="110"/>
      <c r="H452" s="111"/>
      <c r="I452" s="111"/>
      <c r="J452" s="111"/>
      <c r="K452" s="111"/>
      <c r="L452" s="111"/>
      <c r="M452" s="111"/>
      <c r="N452" s="111"/>
    </row>
    <row r="453" spans="2:14">
      <c r="B453" s="110"/>
      <c r="C453" s="110"/>
      <c r="D453" s="110"/>
      <c r="E453" s="110"/>
      <c r="F453" s="110"/>
      <c r="G453" s="110"/>
      <c r="H453" s="111"/>
      <c r="I453" s="111"/>
      <c r="J453" s="111"/>
      <c r="K453" s="111"/>
      <c r="L453" s="111"/>
      <c r="M453" s="111"/>
      <c r="N453" s="111"/>
    </row>
    <row r="454" spans="2:14">
      <c r="B454" s="110"/>
      <c r="C454" s="110"/>
      <c r="D454" s="110"/>
      <c r="E454" s="110"/>
      <c r="F454" s="110"/>
      <c r="G454" s="110"/>
      <c r="H454" s="111"/>
      <c r="I454" s="111"/>
      <c r="J454" s="111"/>
      <c r="K454" s="111"/>
      <c r="L454" s="111"/>
      <c r="M454" s="111"/>
      <c r="N454" s="111"/>
    </row>
    <row r="455" spans="2:14">
      <c r="B455" s="110"/>
      <c r="C455" s="110"/>
      <c r="D455" s="110"/>
      <c r="E455" s="110"/>
      <c r="F455" s="110"/>
      <c r="G455" s="110"/>
      <c r="H455" s="111"/>
      <c r="I455" s="111"/>
      <c r="J455" s="111"/>
      <c r="K455" s="111"/>
      <c r="L455" s="111"/>
      <c r="M455" s="111"/>
      <c r="N455" s="111"/>
    </row>
    <row r="456" spans="2:14">
      <c r="B456" s="110"/>
      <c r="C456" s="110"/>
      <c r="D456" s="110"/>
      <c r="E456" s="110"/>
      <c r="F456" s="110"/>
      <c r="G456" s="110"/>
      <c r="H456" s="111"/>
      <c r="I456" s="111"/>
      <c r="J456" s="111"/>
      <c r="K456" s="111"/>
      <c r="L456" s="111"/>
      <c r="M456" s="111"/>
      <c r="N456" s="111"/>
    </row>
    <row r="457" spans="2:14">
      <c r="B457" s="110"/>
      <c r="C457" s="110"/>
      <c r="D457" s="110"/>
      <c r="E457" s="110"/>
      <c r="F457" s="110"/>
      <c r="G457" s="110"/>
      <c r="H457" s="111"/>
      <c r="I457" s="111"/>
      <c r="J457" s="111"/>
      <c r="K457" s="111"/>
      <c r="L457" s="111"/>
      <c r="M457" s="111"/>
      <c r="N457" s="111"/>
    </row>
    <row r="458" spans="2:14">
      <c r="B458" s="110"/>
      <c r="C458" s="110"/>
      <c r="D458" s="110"/>
      <c r="E458" s="110"/>
      <c r="F458" s="110"/>
      <c r="G458" s="110"/>
      <c r="H458" s="111"/>
      <c r="I458" s="111"/>
      <c r="J458" s="111"/>
      <c r="K458" s="111"/>
      <c r="L458" s="111"/>
      <c r="M458" s="111"/>
      <c r="N458" s="111"/>
    </row>
    <row r="459" spans="2:14">
      <c r="B459" s="110"/>
      <c r="C459" s="110"/>
      <c r="D459" s="110"/>
      <c r="E459" s="110"/>
      <c r="F459" s="110"/>
      <c r="G459" s="110"/>
      <c r="H459" s="111"/>
      <c r="I459" s="111"/>
      <c r="J459" s="111"/>
      <c r="K459" s="111"/>
      <c r="L459" s="111"/>
      <c r="M459" s="111"/>
      <c r="N459" s="111"/>
    </row>
    <row r="460" spans="2:14">
      <c r="B460" s="110"/>
      <c r="C460" s="110"/>
      <c r="D460" s="110"/>
      <c r="E460" s="110"/>
      <c r="F460" s="110"/>
      <c r="G460" s="110"/>
      <c r="H460" s="111"/>
      <c r="I460" s="111"/>
      <c r="J460" s="111"/>
      <c r="K460" s="111"/>
      <c r="L460" s="111"/>
      <c r="M460" s="111"/>
      <c r="N460" s="111"/>
    </row>
    <row r="461" spans="2:14">
      <c r="B461" s="110"/>
      <c r="C461" s="110"/>
      <c r="D461" s="110"/>
      <c r="E461" s="110"/>
      <c r="F461" s="110"/>
      <c r="G461" s="110"/>
      <c r="H461" s="111"/>
      <c r="I461" s="111"/>
      <c r="J461" s="111"/>
      <c r="K461" s="111"/>
      <c r="L461" s="111"/>
      <c r="M461" s="111"/>
      <c r="N461" s="111"/>
    </row>
    <row r="462" spans="2:14">
      <c r="B462" s="110"/>
      <c r="C462" s="110"/>
      <c r="D462" s="110"/>
      <c r="E462" s="110"/>
      <c r="F462" s="110"/>
      <c r="G462" s="110"/>
      <c r="H462" s="111"/>
      <c r="I462" s="111"/>
      <c r="J462" s="111"/>
      <c r="K462" s="111"/>
      <c r="L462" s="111"/>
      <c r="M462" s="111"/>
      <c r="N462" s="111"/>
    </row>
    <row r="463" spans="2:14">
      <c r="B463" s="110"/>
      <c r="C463" s="110"/>
      <c r="D463" s="110"/>
      <c r="E463" s="110"/>
      <c r="F463" s="110"/>
      <c r="G463" s="110"/>
      <c r="H463" s="111"/>
      <c r="I463" s="111"/>
      <c r="J463" s="111"/>
      <c r="K463" s="111"/>
      <c r="L463" s="111"/>
      <c r="M463" s="111"/>
      <c r="N463" s="111"/>
    </row>
    <row r="464" spans="2:14">
      <c r="B464" s="110"/>
      <c r="C464" s="110"/>
      <c r="D464" s="110"/>
      <c r="E464" s="110"/>
      <c r="F464" s="110"/>
      <c r="G464" s="110"/>
      <c r="H464" s="111"/>
      <c r="I464" s="111"/>
      <c r="J464" s="111"/>
      <c r="K464" s="111"/>
      <c r="L464" s="111"/>
      <c r="M464" s="111"/>
      <c r="N464" s="111"/>
    </row>
    <row r="465" spans="2:14">
      <c r="B465" s="110"/>
      <c r="C465" s="110"/>
      <c r="D465" s="110"/>
      <c r="E465" s="110"/>
      <c r="F465" s="110"/>
      <c r="G465" s="110"/>
      <c r="H465" s="111"/>
      <c r="I465" s="111"/>
      <c r="J465" s="111"/>
      <c r="K465" s="111"/>
      <c r="L465" s="111"/>
      <c r="M465" s="111"/>
      <c r="N465" s="111"/>
    </row>
    <row r="466" spans="2:14">
      <c r="B466" s="110"/>
      <c r="C466" s="110"/>
      <c r="D466" s="110"/>
      <c r="E466" s="110"/>
      <c r="F466" s="110"/>
      <c r="G466" s="110"/>
      <c r="H466" s="111"/>
      <c r="I466" s="111"/>
      <c r="J466" s="111"/>
      <c r="K466" s="111"/>
      <c r="L466" s="111"/>
      <c r="M466" s="111"/>
      <c r="N466" s="111"/>
    </row>
    <row r="467" spans="2:14">
      <c r="B467" s="110"/>
      <c r="C467" s="110"/>
      <c r="D467" s="110"/>
      <c r="E467" s="110"/>
      <c r="F467" s="110"/>
      <c r="G467" s="110"/>
      <c r="H467" s="111"/>
      <c r="I467" s="111"/>
      <c r="J467" s="111"/>
      <c r="K467" s="111"/>
      <c r="L467" s="111"/>
      <c r="M467" s="111"/>
      <c r="N467" s="111"/>
    </row>
    <row r="468" spans="2:14">
      <c r="B468" s="110"/>
      <c r="C468" s="110"/>
      <c r="D468" s="110"/>
      <c r="E468" s="110"/>
      <c r="F468" s="110"/>
      <c r="G468" s="110"/>
      <c r="H468" s="111"/>
      <c r="I468" s="111"/>
      <c r="J468" s="111"/>
      <c r="K468" s="111"/>
      <c r="L468" s="111"/>
      <c r="M468" s="111"/>
      <c r="N468" s="111"/>
    </row>
    <row r="469" spans="2:14">
      <c r="B469" s="110"/>
      <c r="C469" s="110"/>
      <c r="D469" s="110"/>
      <c r="E469" s="110"/>
      <c r="F469" s="110"/>
      <c r="G469" s="110"/>
      <c r="H469" s="111"/>
      <c r="I469" s="111"/>
      <c r="J469" s="111"/>
      <c r="K469" s="111"/>
      <c r="L469" s="111"/>
      <c r="M469" s="111"/>
      <c r="N469" s="111"/>
    </row>
    <row r="470" spans="2:14">
      <c r="B470" s="110"/>
      <c r="C470" s="110"/>
      <c r="D470" s="110"/>
      <c r="E470" s="110"/>
      <c r="F470" s="110"/>
      <c r="G470" s="110"/>
      <c r="H470" s="111"/>
      <c r="I470" s="111"/>
      <c r="J470" s="111"/>
      <c r="K470" s="111"/>
      <c r="L470" s="111"/>
      <c r="M470" s="111"/>
      <c r="N470" s="111"/>
    </row>
    <row r="471" spans="2:14">
      <c r="B471" s="110"/>
      <c r="C471" s="110"/>
      <c r="D471" s="110"/>
      <c r="E471" s="110"/>
      <c r="F471" s="110"/>
      <c r="G471" s="110"/>
      <c r="H471" s="111"/>
      <c r="I471" s="111"/>
      <c r="J471" s="111"/>
      <c r="K471" s="111"/>
      <c r="L471" s="111"/>
      <c r="M471" s="111"/>
      <c r="N471" s="111"/>
    </row>
    <row r="472" spans="2:14">
      <c r="B472" s="110"/>
      <c r="C472" s="110"/>
      <c r="D472" s="110"/>
      <c r="E472" s="110"/>
      <c r="F472" s="110"/>
      <c r="G472" s="110"/>
      <c r="H472" s="111"/>
      <c r="I472" s="111"/>
      <c r="J472" s="111"/>
      <c r="K472" s="111"/>
      <c r="L472" s="111"/>
      <c r="M472" s="111"/>
      <c r="N472" s="111"/>
    </row>
    <row r="473" spans="2:14">
      <c r="B473" s="110"/>
      <c r="C473" s="110"/>
      <c r="D473" s="110"/>
      <c r="E473" s="110"/>
      <c r="F473" s="110"/>
      <c r="G473" s="110"/>
      <c r="H473" s="111"/>
      <c r="I473" s="111"/>
      <c r="J473" s="111"/>
      <c r="K473" s="111"/>
      <c r="L473" s="111"/>
      <c r="M473" s="111"/>
      <c r="N473" s="111"/>
    </row>
    <row r="474" spans="2:14">
      <c r="B474" s="110"/>
      <c r="C474" s="110"/>
      <c r="D474" s="110"/>
      <c r="E474" s="110"/>
      <c r="F474" s="110"/>
      <c r="G474" s="110"/>
      <c r="H474" s="111"/>
      <c r="I474" s="111"/>
      <c r="J474" s="111"/>
      <c r="K474" s="111"/>
      <c r="L474" s="111"/>
      <c r="M474" s="111"/>
      <c r="N474" s="111"/>
    </row>
    <row r="475" spans="2:14">
      <c r="B475" s="110"/>
      <c r="C475" s="110"/>
      <c r="D475" s="110"/>
      <c r="E475" s="110"/>
      <c r="F475" s="110"/>
      <c r="G475" s="110"/>
      <c r="H475" s="111"/>
      <c r="I475" s="111"/>
      <c r="J475" s="111"/>
      <c r="K475" s="111"/>
      <c r="L475" s="111"/>
      <c r="M475" s="111"/>
      <c r="N475" s="111"/>
    </row>
    <row r="476" spans="2:14">
      <c r="B476" s="110"/>
      <c r="C476" s="110"/>
      <c r="D476" s="110"/>
      <c r="E476" s="110"/>
      <c r="F476" s="110"/>
      <c r="G476" s="110"/>
      <c r="H476" s="111"/>
      <c r="I476" s="111"/>
      <c r="J476" s="111"/>
      <c r="K476" s="111"/>
      <c r="L476" s="111"/>
      <c r="M476" s="111"/>
      <c r="N476" s="111"/>
    </row>
    <row r="477" spans="2:14">
      <c r="B477" s="110"/>
      <c r="C477" s="110"/>
      <c r="D477" s="110"/>
      <c r="E477" s="110"/>
      <c r="F477" s="110"/>
      <c r="G477" s="110"/>
      <c r="H477" s="111"/>
      <c r="I477" s="111"/>
      <c r="J477" s="111"/>
      <c r="K477" s="111"/>
      <c r="L477" s="111"/>
      <c r="M477" s="111"/>
      <c r="N477" s="111"/>
    </row>
    <row r="478" spans="2:14">
      <c r="B478" s="110"/>
      <c r="C478" s="110"/>
      <c r="D478" s="110"/>
      <c r="E478" s="110"/>
      <c r="F478" s="110"/>
      <c r="G478" s="110"/>
      <c r="H478" s="111"/>
      <c r="I478" s="111"/>
      <c r="J478" s="111"/>
      <c r="K478" s="111"/>
      <c r="L478" s="111"/>
      <c r="M478" s="111"/>
      <c r="N478" s="111"/>
    </row>
    <row r="479" spans="2:14">
      <c r="B479" s="110"/>
      <c r="C479" s="110"/>
      <c r="D479" s="110"/>
      <c r="E479" s="110"/>
      <c r="F479" s="110"/>
      <c r="G479" s="110"/>
      <c r="H479" s="111"/>
      <c r="I479" s="111"/>
      <c r="J479" s="111"/>
      <c r="K479" s="111"/>
      <c r="L479" s="111"/>
      <c r="M479" s="111"/>
      <c r="N479" s="111"/>
    </row>
    <row r="480" spans="2:14">
      <c r="B480" s="110"/>
      <c r="C480" s="110"/>
      <c r="D480" s="110"/>
      <c r="E480" s="110"/>
      <c r="F480" s="110"/>
      <c r="G480" s="110"/>
      <c r="H480" s="111"/>
      <c r="I480" s="111"/>
      <c r="J480" s="111"/>
      <c r="K480" s="111"/>
      <c r="L480" s="111"/>
      <c r="M480" s="111"/>
      <c r="N480" s="111"/>
    </row>
    <row r="481" spans="2:14">
      <c r="B481" s="110"/>
      <c r="C481" s="110"/>
      <c r="D481" s="110"/>
      <c r="E481" s="110"/>
      <c r="F481" s="110"/>
      <c r="G481" s="110"/>
      <c r="H481" s="111"/>
      <c r="I481" s="111"/>
      <c r="J481" s="111"/>
      <c r="K481" s="111"/>
      <c r="L481" s="111"/>
      <c r="M481" s="111"/>
      <c r="N481" s="111"/>
    </row>
    <row r="482" spans="2:14">
      <c r="B482" s="110"/>
      <c r="C482" s="110"/>
      <c r="D482" s="110"/>
      <c r="E482" s="110"/>
      <c r="F482" s="110"/>
      <c r="G482" s="110"/>
      <c r="H482" s="111"/>
      <c r="I482" s="111"/>
      <c r="J482" s="111"/>
      <c r="K482" s="111"/>
      <c r="L482" s="111"/>
      <c r="M482" s="111"/>
      <c r="N482" s="111"/>
    </row>
    <row r="483" spans="2:14">
      <c r="B483" s="110"/>
      <c r="C483" s="110"/>
      <c r="D483" s="110"/>
      <c r="E483" s="110"/>
      <c r="F483" s="110"/>
      <c r="G483" s="110"/>
      <c r="H483" s="111"/>
      <c r="I483" s="111"/>
      <c r="J483" s="111"/>
      <c r="K483" s="111"/>
      <c r="L483" s="111"/>
      <c r="M483" s="111"/>
      <c r="N483" s="111"/>
    </row>
    <row r="484" spans="2:14">
      <c r="B484" s="110"/>
      <c r="C484" s="110"/>
      <c r="D484" s="110"/>
      <c r="E484" s="110"/>
      <c r="F484" s="110"/>
      <c r="G484" s="110"/>
      <c r="H484" s="111"/>
      <c r="I484" s="111"/>
      <c r="J484" s="111"/>
      <c r="K484" s="111"/>
      <c r="L484" s="111"/>
      <c r="M484" s="111"/>
      <c r="N484" s="111"/>
    </row>
    <row r="485" spans="2:14">
      <c r="B485" s="110"/>
      <c r="C485" s="110"/>
      <c r="D485" s="110"/>
      <c r="E485" s="110"/>
      <c r="F485" s="110"/>
      <c r="G485" s="110"/>
      <c r="H485" s="111"/>
      <c r="I485" s="111"/>
      <c r="J485" s="111"/>
      <c r="K485" s="111"/>
      <c r="L485" s="111"/>
      <c r="M485" s="111"/>
      <c r="N485" s="111"/>
    </row>
    <row r="486" spans="2:14">
      <c r="B486" s="110"/>
      <c r="C486" s="110"/>
      <c r="D486" s="110"/>
      <c r="E486" s="110"/>
      <c r="F486" s="110"/>
      <c r="G486" s="110"/>
      <c r="H486" s="111"/>
      <c r="I486" s="111"/>
      <c r="J486" s="111"/>
      <c r="K486" s="111"/>
      <c r="L486" s="111"/>
      <c r="M486" s="111"/>
      <c r="N486" s="111"/>
    </row>
    <row r="487" spans="2:14">
      <c r="B487" s="110"/>
      <c r="C487" s="110"/>
      <c r="D487" s="110"/>
      <c r="E487" s="110"/>
      <c r="F487" s="110"/>
      <c r="G487" s="110"/>
      <c r="H487" s="111"/>
      <c r="I487" s="111"/>
      <c r="J487" s="111"/>
      <c r="K487" s="111"/>
      <c r="L487" s="111"/>
      <c r="M487" s="111"/>
      <c r="N487" s="111"/>
    </row>
    <row r="488" spans="2:14">
      <c r="B488" s="110"/>
      <c r="C488" s="110"/>
      <c r="D488" s="110"/>
      <c r="E488" s="110"/>
      <c r="F488" s="110"/>
      <c r="G488" s="110"/>
      <c r="H488" s="111"/>
      <c r="I488" s="111"/>
      <c r="J488" s="111"/>
      <c r="K488" s="111"/>
      <c r="L488" s="111"/>
      <c r="M488" s="111"/>
      <c r="N488" s="111"/>
    </row>
    <row r="489" spans="2:14">
      <c r="B489" s="110"/>
      <c r="C489" s="110"/>
      <c r="D489" s="110"/>
      <c r="E489" s="110"/>
      <c r="F489" s="110"/>
      <c r="G489" s="110"/>
      <c r="H489" s="111"/>
      <c r="I489" s="111"/>
      <c r="J489" s="111"/>
      <c r="K489" s="111"/>
      <c r="L489" s="111"/>
      <c r="M489" s="111"/>
      <c r="N489" s="111"/>
    </row>
    <row r="490" spans="2:14">
      <c r="B490" s="110"/>
      <c r="C490" s="110"/>
      <c r="D490" s="110"/>
      <c r="E490" s="110"/>
      <c r="F490" s="110"/>
      <c r="G490" s="110"/>
      <c r="H490" s="111"/>
      <c r="I490" s="111"/>
      <c r="J490" s="111"/>
      <c r="K490" s="111"/>
      <c r="L490" s="111"/>
      <c r="M490" s="111"/>
      <c r="N490" s="111"/>
    </row>
    <row r="491" spans="2:14">
      <c r="B491" s="110"/>
      <c r="C491" s="110"/>
      <c r="D491" s="110"/>
      <c r="E491" s="110"/>
      <c r="F491" s="110"/>
      <c r="G491" s="110"/>
      <c r="H491" s="111"/>
      <c r="I491" s="111"/>
      <c r="J491" s="111"/>
      <c r="K491" s="111"/>
      <c r="L491" s="111"/>
      <c r="M491" s="111"/>
      <c r="N491" s="111"/>
    </row>
    <row r="492" spans="2:14">
      <c r="B492" s="110"/>
      <c r="C492" s="110"/>
      <c r="D492" s="110"/>
      <c r="E492" s="110"/>
      <c r="F492" s="110"/>
      <c r="G492" s="110"/>
      <c r="H492" s="111"/>
      <c r="I492" s="111"/>
      <c r="J492" s="111"/>
      <c r="K492" s="111"/>
      <c r="L492" s="111"/>
      <c r="M492" s="111"/>
      <c r="N492" s="111"/>
    </row>
    <row r="493" spans="2:14">
      <c r="B493" s="110"/>
      <c r="C493" s="110"/>
      <c r="D493" s="110"/>
      <c r="E493" s="110"/>
      <c r="F493" s="110"/>
      <c r="G493" s="110"/>
      <c r="H493" s="111"/>
      <c r="I493" s="111"/>
      <c r="J493" s="111"/>
      <c r="K493" s="111"/>
      <c r="L493" s="111"/>
      <c r="M493" s="111"/>
      <c r="N493" s="111"/>
    </row>
    <row r="494" spans="2:14">
      <c r="B494" s="110"/>
      <c r="C494" s="110"/>
      <c r="D494" s="110"/>
      <c r="E494" s="110"/>
      <c r="F494" s="110"/>
      <c r="G494" s="110"/>
      <c r="H494" s="111"/>
      <c r="I494" s="111"/>
      <c r="J494" s="111"/>
      <c r="K494" s="111"/>
      <c r="L494" s="111"/>
      <c r="M494" s="111"/>
      <c r="N494" s="111"/>
    </row>
    <row r="495" spans="2:14">
      <c r="B495" s="110"/>
      <c r="C495" s="110"/>
      <c r="D495" s="110"/>
      <c r="E495" s="110"/>
      <c r="F495" s="110"/>
      <c r="G495" s="110"/>
      <c r="H495" s="111"/>
      <c r="I495" s="111"/>
      <c r="J495" s="111"/>
      <c r="K495" s="111"/>
      <c r="L495" s="111"/>
      <c r="M495" s="111"/>
      <c r="N495" s="111"/>
    </row>
    <row r="496" spans="2:14">
      <c r="B496" s="110"/>
      <c r="C496" s="110"/>
      <c r="D496" s="110"/>
      <c r="E496" s="110"/>
      <c r="F496" s="110"/>
      <c r="G496" s="110"/>
      <c r="H496" s="111"/>
      <c r="I496" s="111"/>
      <c r="J496" s="111"/>
      <c r="K496" s="111"/>
      <c r="L496" s="111"/>
      <c r="M496" s="111"/>
      <c r="N496" s="111"/>
    </row>
    <row r="497" spans="2:14">
      <c r="B497" s="110"/>
      <c r="C497" s="110"/>
      <c r="D497" s="110"/>
      <c r="E497" s="110"/>
      <c r="F497" s="110"/>
      <c r="G497" s="110"/>
      <c r="H497" s="111"/>
      <c r="I497" s="111"/>
      <c r="J497" s="111"/>
      <c r="K497" s="111"/>
      <c r="L497" s="111"/>
      <c r="M497" s="111"/>
      <c r="N497" s="111"/>
    </row>
    <row r="498" spans="2:14">
      <c r="B498" s="110"/>
      <c r="C498" s="110"/>
      <c r="D498" s="110"/>
      <c r="E498" s="110"/>
      <c r="F498" s="110"/>
      <c r="G498" s="110"/>
      <c r="H498" s="111"/>
      <c r="I498" s="111"/>
      <c r="J498" s="111"/>
      <c r="K498" s="111"/>
      <c r="L498" s="111"/>
      <c r="M498" s="111"/>
      <c r="N498" s="111"/>
    </row>
    <row r="499" spans="2:14">
      <c r="B499" s="110"/>
      <c r="C499" s="110"/>
      <c r="D499" s="110"/>
      <c r="E499" s="110"/>
      <c r="F499" s="110"/>
      <c r="G499" s="110"/>
      <c r="H499" s="111"/>
      <c r="I499" s="111"/>
      <c r="J499" s="111"/>
      <c r="K499" s="111"/>
      <c r="L499" s="111"/>
      <c r="M499" s="111"/>
      <c r="N499" s="111"/>
    </row>
    <row r="500" spans="2:14">
      <c r="B500" s="110"/>
      <c r="C500" s="110"/>
      <c r="D500" s="110"/>
      <c r="E500" s="110"/>
      <c r="F500" s="110"/>
      <c r="G500" s="110"/>
      <c r="H500" s="111"/>
      <c r="I500" s="111"/>
      <c r="J500" s="111"/>
      <c r="K500" s="111"/>
      <c r="L500" s="111"/>
      <c r="M500" s="111"/>
      <c r="N500" s="111"/>
    </row>
    <row r="501" spans="2:14">
      <c r="B501" s="110"/>
      <c r="C501" s="110"/>
      <c r="D501" s="110"/>
      <c r="E501" s="110"/>
      <c r="F501" s="110"/>
      <c r="G501" s="110"/>
      <c r="H501" s="111"/>
      <c r="I501" s="111"/>
      <c r="J501" s="111"/>
      <c r="K501" s="111"/>
      <c r="L501" s="111"/>
      <c r="M501" s="111"/>
      <c r="N501" s="111"/>
    </row>
    <row r="502" spans="2:14">
      <c r="B502" s="110"/>
      <c r="C502" s="110"/>
      <c r="D502" s="110"/>
      <c r="E502" s="110"/>
      <c r="F502" s="110"/>
      <c r="G502" s="110"/>
      <c r="H502" s="111"/>
      <c r="I502" s="111"/>
      <c r="J502" s="111"/>
      <c r="K502" s="111"/>
      <c r="L502" s="111"/>
      <c r="M502" s="111"/>
      <c r="N502" s="111"/>
    </row>
    <row r="503" spans="2:14">
      <c r="B503" s="110"/>
      <c r="C503" s="110"/>
      <c r="D503" s="110"/>
      <c r="E503" s="110"/>
      <c r="F503" s="110"/>
      <c r="G503" s="110"/>
      <c r="H503" s="111"/>
      <c r="I503" s="111"/>
      <c r="J503" s="111"/>
      <c r="K503" s="111"/>
      <c r="L503" s="111"/>
      <c r="M503" s="111"/>
      <c r="N503" s="111"/>
    </row>
    <row r="504" spans="2:14">
      <c r="B504" s="110"/>
      <c r="C504" s="110"/>
      <c r="D504" s="110"/>
      <c r="E504" s="110"/>
      <c r="F504" s="110"/>
      <c r="G504" s="110"/>
      <c r="H504" s="111"/>
      <c r="I504" s="111"/>
      <c r="J504" s="111"/>
      <c r="K504" s="111"/>
      <c r="L504" s="111"/>
      <c r="M504" s="111"/>
      <c r="N504" s="111"/>
    </row>
    <row r="505" spans="2:14">
      <c r="B505" s="110"/>
      <c r="C505" s="110"/>
      <c r="D505" s="110"/>
      <c r="E505" s="110"/>
      <c r="F505" s="110"/>
      <c r="G505" s="110"/>
      <c r="H505" s="111"/>
      <c r="I505" s="111"/>
      <c r="J505" s="111"/>
      <c r="K505" s="111"/>
      <c r="L505" s="111"/>
      <c r="M505" s="111"/>
      <c r="N505" s="111"/>
    </row>
    <row r="506" spans="2:14">
      <c r="B506" s="110"/>
      <c r="C506" s="110"/>
      <c r="D506" s="110"/>
      <c r="E506" s="110"/>
      <c r="F506" s="110"/>
      <c r="G506" s="110"/>
      <c r="H506" s="111"/>
      <c r="I506" s="111"/>
      <c r="J506" s="111"/>
      <c r="K506" s="111"/>
      <c r="L506" s="111"/>
      <c r="M506" s="111"/>
      <c r="N506" s="111"/>
    </row>
    <row r="507" spans="2:14">
      <c r="B507" s="110"/>
      <c r="C507" s="110"/>
      <c r="D507" s="110"/>
      <c r="E507" s="110"/>
      <c r="F507" s="110"/>
      <c r="G507" s="110"/>
      <c r="H507" s="111"/>
      <c r="I507" s="111"/>
      <c r="J507" s="111"/>
      <c r="K507" s="111"/>
      <c r="L507" s="111"/>
      <c r="M507" s="111"/>
      <c r="N507" s="111"/>
    </row>
    <row r="508" spans="2:14">
      <c r="B508" s="110"/>
      <c r="C508" s="110"/>
      <c r="D508" s="110"/>
      <c r="E508" s="110"/>
      <c r="F508" s="110"/>
      <c r="G508" s="110"/>
      <c r="H508" s="111"/>
      <c r="I508" s="111"/>
      <c r="J508" s="111"/>
      <c r="K508" s="111"/>
      <c r="L508" s="111"/>
      <c r="M508" s="111"/>
      <c r="N508" s="111"/>
    </row>
    <row r="509" spans="2:14">
      <c r="B509" s="110"/>
      <c r="C509" s="110"/>
      <c r="D509" s="110"/>
      <c r="E509" s="110"/>
      <c r="F509" s="110"/>
      <c r="G509" s="110"/>
      <c r="H509" s="111"/>
      <c r="I509" s="111"/>
      <c r="J509" s="111"/>
      <c r="K509" s="111"/>
      <c r="L509" s="111"/>
      <c r="M509" s="111"/>
      <c r="N509" s="111"/>
    </row>
    <row r="510" spans="2:14">
      <c r="B510" s="110"/>
      <c r="C510" s="110"/>
      <c r="D510" s="110"/>
      <c r="E510" s="110"/>
      <c r="F510" s="110"/>
      <c r="G510" s="110"/>
      <c r="H510" s="111"/>
      <c r="I510" s="111"/>
      <c r="J510" s="111"/>
      <c r="K510" s="111"/>
      <c r="L510" s="111"/>
      <c r="M510" s="111"/>
      <c r="N510" s="111"/>
    </row>
    <row r="511" spans="2:14">
      <c r="B511" s="110"/>
      <c r="C511" s="110"/>
      <c r="D511" s="110"/>
      <c r="E511" s="110"/>
      <c r="F511" s="110"/>
      <c r="G511" s="110"/>
      <c r="H511" s="111"/>
      <c r="I511" s="111"/>
      <c r="J511" s="111"/>
      <c r="K511" s="111"/>
      <c r="L511" s="111"/>
      <c r="M511" s="111"/>
      <c r="N511" s="111"/>
    </row>
    <row r="512" spans="2:14">
      <c r="B512" s="110"/>
      <c r="C512" s="110"/>
      <c r="D512" s="110"/>
      <c r="E512" s="110"/>
      <c r="F512" s="110"/>
      <c r="G512" s="110"/>
      <c r="H512" s="111"/>
      <c r="I512" s="111"/>
      <c r="J512" s="111"/>
      <c r="K512" s="111"/>
      <c r="L512" s="111"/>
      <c r="M512" s="111"/>
      <c r="N512" s="111"/>
    </row>
    <row r="513" spans="2:14">
      <c r="B513" s="110"/>
      <c r="C513" s="110"/>
      <c r="D513" s="110"/>
      <c r="E513" s="110"/>
      <c r="F513" s="110"/>
      <c r="G513" s="110"/>
      <c r="H513" s="111"/>
      <c r="I513" s="111"/>
      <c r="J513" s="111"/>
      <c r="K513" s="111"/>
      <c r="L513" s="111"/>
      <c r="M513" s="111"/>
      <c r="N513" s="111"/>
    </row>
    <row r="514" spans="2:14">
      <c r="B514" s="110"/>
      <c r="C514" s="110"/>
      <c r="D514" s="110"/>
      <c r="E514" s="110"/>
      <c r="F514" s="110"/>
      <c r="G514" s="110"/>
      <c r="H514" s="111"/>
      <c r="I514" s="111"/>
      <c r="J514" s="111"/>
      <c r="K514" s="111"/>
      <c r="L514" s="111"/>
      <c r="M514" s="111"/>
      <c r="N514" s="111"/>
    </row>
    <row r="515" spans="2:14">
      <c r="B515" s="110"/>
      <c r="C515" s="110"/>
      <c r="D515" s="110"/>
      <c r="E515" s="110"/>
      <c r="F515" s="110"/>
      <c r="G515" s="110"/>
      <c r="H515" s="111"/>
      <c r="I515" s="111"/>
      <c r="J515" s="111"/>
      <c r="K515" s="111"/>
      <c r="L515" s="111"/>
      <c r="M515" s="111"/>
      <c r="N515" s="111"/>
    </row>
    <row r="516" spans="2:14">
      <c r="B516" s="110"/>
      <c r="C516" s="110"/>
      <c r="D516" s="110"/>
      <c r="E516" s="110"/>
      <c r="F516" s="110"/>
      <c r="G516" s="110"/>
      <c r="H516" s="111"/>
      <c r="I516" s="111"/>
      <c r="J516" s="111"/>
      <c r="K516" s="111"/>
      <c r="L516" s="111"/>
      <c r="M516" s="111"/>
      <c r="N516" s="111"/>
    </row>
    <row r="517" spans="2:14">
      <c r="B517" s="110"/>
      <c r="C517" s="110"/>
      <c r="D517" s="110"/>
      <c r="E517" s="110"/>
      <c r="F517" s="110"/>
      <c r="G517" s="110"/>
      <c r="H517" s="111"/>
      <c r="I517" s="111"/>
      <c r="J517" s="111"/>
      <c r="K517" s="111"/>
      <c r="L517" s="111"/>
      <c r="M517" s="111"/>
      <c r="N517" s="111"/>
    </row>
    <row r="518" spans="2:14">
      <c r="B518" s="110"/>
      <c r="C518" s="110"/>
      <c r="D518" s="110"/>
      <c r="E518" s="110"/>
      <c r="F518" s="110"/>
      <c r="G518" s="110"/>
      <c r="H518" s="111"/>
      <c r="I518" s="111"/>
      <c r="J518" s="111"/>
      <c r="K518" s="111"/>
      <c r="L518" s="111"/>
      <c r="M518" s="111"/>
      <c r="N518" s="111"/>
    </row>
    <row r="519" spans="2:14">
      <c r="B519" s="110"/>
      <c r="C519" s="110"/>
      <c r="D519" s="110"/>
      <c r="E519" s="110"/>
      <c r="F519" s="110"/>
      <c r="G519" s="110"/>
      <c r="H519" s="111"/>
      <c r="I519" s="111"/>
      <c r="J519" s="111"/>
      <c r="K519" s="111"/>
      <c r="L519" s="111"/>
      <c r="M519" s="111"/>
      <c r="N519" s="111"/>
    </row>
    <row r="520" spans="2:14">
      <c r="B520" s="110"/>
      <c r="C520" s="110"/>
      <c r="D520" s="110"/>
      <c r="E520" s="110"/>
      <c r="F520" s="110"/>
      <c r="G520" s="110"/>
      <c r="H520" s="111"/>
      <c r="I520" s="111"/>
      <c r="J520" s="111"/>
      <c r="K520" s="111"/>
      <c r="L520" s="111"/>
      <c r="M520" s="111"/>
      <c r="N520" s="111"/>
    </row>
    <row r="521" spans="2:14">
      <c r="B521" s="110"/>
      <c r="C521" s="110"/>
      <c r="D521" s="110"/>
      <c r="E521" s="110"/>
      <c r="F521" s="110"/>
      <c r="G521" s="110"/>
      <c r="H521" s="111"/>
      <c r="I521" s="111"/>
      <c r="J521" s="111"/>
      <c r="K521" s="111"/>
      <c r="L521" s="111"/>
      <c r="M521" s="111"/>
      <c r="N521" s="111"/>
    </row>
    <row r="522" spans="2:14">
      <c r="B522" s="110"/>
      <c r="C522" s="110"/>
      <c r="D522" s="110"/>
      <c r="E522" s="110"/>
      <c r="F522" s="110"/>
      <c r="G522" s="110"/>
      <c r="H522" s="111"/>
      <c r="I522" s="111"/>
      <c r="J522" s="111"/>
      <c r="K522" s="111"/>
      <c r="L522" s="111"/>
      <c r="M522" s="111"/>
      <c r="N522" s="111"/>
    </row>
    <row r="523" spans="2:14">
      <c r="B523" s="110"/>
      <c r="C523" s="110"/>
      <c r="D523" s="110"/>
      <c r="E523" s="110"/>
      <c r="F523" s="110"/>
      <c r="G523" s="110"/>
      <c r="H523" s="111"/>
      <c r="I523" s="111"/>
      <c r="J523" s="111"/>
      <c r="K523" s="111"/>
      <c r="L523" s="111"/>
      <c r="M523" s="111"/>
      <c r="N523" s="111"/>
    </row>
    <row r="524" spans="2:14">
      <c r="B524" s="110"/>
      <c r="C524" s="110"/>
      <c r="D524" s="110"/>
      <c r="E524" s="110"/>
      <c r="F524" s="110"/>
      <c r="G524" s="110"/>
      <c r="H524" s="111"/>
      <c r="I524" s="111"/>
      <c r="J524" s="111"/>
      <c r="K524" s="111"/>
      <c r="L524" s="111"/>
      <c r="M524" s="111"/>
      <c r="N524" s="111"/>
    </row>
    <row r="525" spans="2:14">
      <c r="B525" s="110"/>
      <c r="C525" s="110"/>
      <c r="D525" s="110"/>
      <c r="E525" s="110"/>
      <c r="F525" s="110"/>
      <c r="G525" s="110"/>
      <c r="H525" s="111"/>
      <c r="I525" s="111"/>
      <c r="J525" s="111"/>
      <c r="K525" s="111"/>
      <c r="L525" s="111"/>
      <c r="M525" s="111"/>
      <c r="N525" s="111"/>
    </row>
    <row r="526" spans="2:14">
      <c r="B526" s="110"/>
      <c r="C526" s="110"/>
      <c r="D526" s="110"/>
      <c r="E526" s="110"/>
      <c r="F526" s="110"/>
      <c r="G526" s="110"/>
      <c r="H526" s="111"/>
      <c r="I526" s="111"/>
      <c r="J526" s="111"/>
      <c r="K526" s="111"/>
      <c r="L526" s="111"/>
      <c r="M526" s="111"/>
      <c r="N526" s="111"/>
    </row>
    <row r="527" spans="2:14">
      <c r="B527" s="110"/>
      <c r="C527" s="110"/>
      <c r="D527" s="110"/>
      <c r="E527" s="110"/>
      <c r="F527" s="110"/>
      <c r="G527" s="110"/>
      <c r="H527" s="111"/>
      <c r="I527" s="111"/>
      <c r="J527" s="111"/>
      <c r="K527" s="111"/>
      <c r="L527" s="111"/>
      <c r="M527" s="111"/>
      <c r="N527" s="111"/>
    </row>
    <row r="528" spans="2:14">
      <c r="B528" s="110"/>
      <c r="C528" s="110"/>
      <c r="D528" s="110"/>
      <c r="E528" s="110"/>
      <c r="F528" s="110"/>
      <c r="G528" s="110"/>
      <c r="H528" s="111"/>
      <c r="I528" s="111"/>
      <c r="J528" s="111"/>
      <c r="K528" s="111"/>
      <c r="L528" s="111"/>
      <c r="M528" s="111"/>
      <c r="N528" s="111"/>
    </row>
    <row r="529" spans="2:14">
      <c r="B529" s="110"/>
      <c r="C529" s="110"/>
      <c r="D529" s="110"/>
      <c r="E529" s="110"/>
      <c r="F529" s="110"/>
      <c r="G529" s="110"/>
      <c r="H529" s="111"/>
      <c r="I529" s="111"/>
      <c r="J529" s="111"/>
      <c r="K529" s="111"/>
      <c r="L529" s="111"/>
      <c r="M529" s="111"/>
      <c r="N529" s="111"/>
    </row>
    <row r="530" spans="2:14">
      <c r="B530" s="110"/>
      <c r="C530" s="110"/>
      <c r="D530" s="110"/>
      <c r="E530" s="110"/>
      <c r="F530" s="110"/>
      <c r="G530" s="110"/>
      <c r="H530" s="111"/>
      <c r="I530" s="111"/>
      <c r="J530" s="111"/>
      <c r="K530" s="111"/>
      <c r="L530" s="111"/>
      <c r="M530" s="111"/>
      <c r="N530" s="111"/>
    </row>
    <row r="531" spans="2:14">
      <c r="B531" s="110"/>
      <c r="C531" s="110"/>
      <c r="D531" s="110"/>
      <c r="E531" s="110"/>
      <c r="F531" s="110"/>
      <c r="G531" s="110"/>
      <c r="H531" s="111"/>
      <c r="I531" s="111"/>
      <c r="J531" s="111"/>
      <c r="K531" s="111"/>
      <c r="L531" s="111"/>
      <c r="M531" s="111"/>
      <c r="N531" s="111"/>
    </row>
    <row r="532" spans="2:14">
      <c r="B532" s="110"/>
      <c r="C532" s="110"/>
      <c r="D532" s="110"/>
      <c r="E532" s="110"/>
      <c r="F532" s="110"/>
      <c r="G532" s="110"/>
      <c r="H532" s="111"/>
      <c r="I532" s="111"/>
      <c r="J532" s="111"/>
      <c r="K532" s="111"/>
      <c r="L532" s="111"/>
      <c r="M532" s="111"/>
      <c r="N532" s="111"/>
    </row>
    <row r="533" spans="2:14">
      <c r="B533" s="110"/>
      <c r="C533" s="110"/>
      <c r="D533" s="110"/>
      <c r="E533" s="110"/>
      <c r="F533" s="110"/>
      <c r="G533" s="110"/>
      <c r="H533" s="111"/>
      <c r="I533" s="111"/>
      <c r="J533" s="111"/>
      <c r="K533" s="111"/>
      <c r="L533" s="111"/>
      <c r="M533" s="111"/>
      <c r="N533" s="111"/>
    </row>
    <row r="534" spans="2:14">
      <c r="B534" s="110"/>
      <c r="C534" s="110"/>
      <c r="D534" s="110"/>
      <c r="E534" s="110"/>
      <c r="F534" s="110"/>
      <c r="G534" s="110"/>
      <c r="H534" s="111"/>
      <c r="I534" s="111"/>
      <c r="J534" s="111"/>
      <c r="K534" s="111"/>
      <c r="L534" s="111"/>
      <c r="M534" s="111"/>
      <c r="N534" s="111"/>
    </row>
    <row r="535" spans="2:14">
      <c r="B535" s="110"/>
      <c r="C535" s="110"/>
      <c r="D535" s="110"/>
      <c r="E535" s="110"/>
      <c r="F535" s="110"/>
      <c r="G535" s="110"/>
      <c r="H535" s="111"/>
      <c r="I535" s="111"/>
      <c r="J535" s="111"/>
      <c r="K535" s="111"/>
      <c r="L535" s="111"/>
      <c r="M535" s="111"/>
      <c r="N535" s="111"/>
    </row>
    <row r="536" spans="2:14">
      <c r="B536" s="110"/>
      <c r="C536" s="110"/>
      <c r="D536" s="110"/>
      <c r="E536" s="110"/>
      <c r="F536" s="110"/>
      <c r="G536" s="110"/>
      <c r="H536" s="111"/>
      <c r="I536" s="111"/>
      <c r="J536" s="111"/>
      <c r="K536" s="111"/>
      <c r="L536" s="111"/>
      <c r="M536" s="111"/>
      <c r="N536" s="111"/>
    </row>
    <row r="537" spans="2:14">
      <c r="B537" s="110"/>
      <c r="C537" s="110"/>
      <c r="D537" s="110"/>
      <c r="E537" s="110"/>
      <c r="F537" s="110"/>
      <c r="G537" s="110"/>
      <c r="H537" s="111"/>
      <c r="I537" s="111"/>
      <c r="J537" s="111"/>
      <c r="K537" s="111"/>
      <c r="L537" s="111"/>
      <c r="M537" s="111"/>
      <c r="N537" s="111"/>
    </row>
    <row r="538" spans="2:14">
      <c r="B538" s="110"/>
      <c r="C538" s="110"/>
      <c r="D538" s="110"/>
      <c r="E538" s="110"/>
      <c r="F538" s="110"/>
      <c r="G538" s="110"/>
      <c r="H538" s="111"/>
      <c r="I538" s="111"/>
      <c r="J538" s="111"/>
      <c r="K538" s="111"/>
      <c r="L538" s="111"/>
      <c r="M538" s="111"/>
      <c r="N538" s="111"/>
    </row>
    <row r="539" spans="2:14">
      <c r="B539" s="110"/>
      <c r="C539" s="110"/>
      <c r="D539" s="110"/>
      <c r="E539" s="110"/>
      <c r="F539" s="110"/>
      <c r="G539" s="110"/>
      <c r="H539" s="111"/>
      <c r="I539" s="111"/>
      <c r="J539" s="111"/>
      <c r="K539" s="111"/>
      <c r="L539" s="111"/>
      <c r="M539" s="111"/>
      <c r="N539" s="111"/>
    </row>
    <row r="540" spans="2:14">
      <c r="B540" s="110"/>
      <c r="C540" s="110"/>
      <c r="D540" s="110"/>
      <c r="E540" s="110"/>
      <c r="F540" s="110"/>
      <c r="G540" s="110"/>
      <c r="H540" s="111"/>
      <c r="I540" s="111"/>
      <c r="J540" s="111"/>
      <c r="K540" s="111"/>
      <c r="L540" s="111"/>
      <c r="M540" s="111"/>
      <c r="N540" s="111"/>
    </row>
    <row r="541" spans="2:14">
      <c r="B541" s="110"/>
      <c r="C541" s="110"/>
      <c r="D541" s="110"/>
      <c r="E541" s="110"/>
      <c r="F541" s="110"/>
      <c r="G541" s="110"/>
      <c r="H541" s="111"/>
      <c r="I541" s="111"/>
      <c r="J541" s="111"/>
      <c r="K541" s="111"/>
      <c r="L541" s="111"/>
      <c r="M541" s="111"/>
      <c r="N541" s="111"/>
    </row>
    <row r="542" spans="2:14">
      <c r="B542" s="110"/>
      <c r="C542" s="110"/>
      <c r="D542" s="110"/>
      <c r="E542" s="110"/>
      <c r="F542" s="110"/>
      <c r="G542" s="110"/>
      <c r="H542" s="111"/>
      <c r="I542" s="111"/>
      <c r="J542" s="111"/>
      <c r="K542" s="111"/>
      <c r="L542" s="111"/>
      <c r="M542" s="111"/>
      <c r="N542" s="111"/>
    </row>
    <row r="543" spans="2:14">
      <c r="B543" s="110"/>
      <c r="C543" s="110"/>
      <c r="D543" s="110"/>
      <c r="E543" s="110"/>
      <c r="F543" s="110"/>
      <c r="G543" s="110"/>
      <c r="H543" s="111"/>
      <c r="I543" s="111"/>
      <c r="J543" s="111"/>
      <c r="K543" s="111"/>
      <c r="L543" s="111"/>
      <c r="M543" s="111"/>
      <c r="N543" s="111"/>
    </row>
    <row r="544" spans="2:14">
      <c r="B544" s="110"/>
      <c r="C544" s="110"/>
      <c r="D544" s="110"/>
      <c r="E544" s="110"/>
      <c r="F544" s="110"/>
      <c r="G544" s="110"/>
      <c r="H544" s="111"/>
      <c r="I544" s="111"/>
      <c r="J544" s="111"/>
      <c r="K544" s="111"/>
      <c r="L544" s="111"/>
      <c r="M544" s="111"/>
      <c r="N544" s="111"/>
    </row>
    <row r="545" spans="2:14">
      <c r="B545" s="110"/>
      <c r="C545" s="110"/>
      <c r="D545" s="110"/>
      <c r="E545" s="110"/>
      <c r="F545" s="110"/>
      <c r="G545" s="110"/>
      <c r="H545" s="111"/>
      <c r="I545" s="111"/>
      <c r="J545" s="111"/>
      <c r="K545" s="111"/>
      <c r="L545" s="111"/>
      <c r="M545" s="111"/>
      <c r="N545" s="111"/>
    </row>
    <row r="546" spans="2:14">
      <c r="B546" s="110"/>
      <c r="C546" s="110"/>
      <c r="D546" s="110"/>
      <c r="E546" s="110"/>
      <c r="F546" s="110"/>
      <c r="G546" s="110"/>
      <c r="H546" s="111"/>
      <c r="I546" s="111"/>
      <c r="J546" s="111"/>
      <c r="K546" s="111"/>
      <c r="L546" s="111"/>
      <c r="M546" s="111"/>
      <c r="N546" s="111"/>
    </row>
    <row r="547" spans="2:14">
      <c r="B547" s="110"/>
      <c r="C547" s="110"/>
      <c r="D547" s="110"/>
      <c r="E547" s="110"/>
      <c r="F547" s="110"/>
      <c r="G547" s="110"/>
      <c r="H547" s="111"/>
      <c r="I547" s="111"/>
      <c r="J547" s="111"/>
      <c r="K547" s="111"/>
      <c r="L547" s="111"/>
      <c r="M547" s="111"/>
      <c r="N547" s="111"/>
    </row>
    <row r="548" spans="2:14">
      <c r="B548" s="110"/>
      <c r="C548" s="110"/>
      <c r="D548" s="110"/>
      <c r="E548" s="110"/>
      <c r="F548" s="110"/>
      <c r="G548" s="110"/>
      <c r="H548" s="111"/>
      <c r="I548" s="111"/>
      <c r="J548" s="111"/>
      <c r="K548" s="111"/>
      <c r="L548" s="111"/>
      <c r="M548" s="111"/>
      <c r="N548" s="111"/>
    </row>
    <row r="549" spans="2:14">
      <c r="B549" s="110"/>
      <c r="C549" s="110"/>
      <c r="D549" s="110"/>
      <c r="E549" s="110"/>
      <c r="F549" s="110"/>
      <c r="G549" s="110"/>
      <c r="H549" s="111"/>
      <c r="I549" s="111"/>
      <c r="J549" s="111"/>
      <c r="K549" s="111"/>
      <c r="L549" s="111"/>
      <c r="M549" s="111"/>
      <c r="N549" s="111"/>
    </row>
    <row r="550" spans="2:14">
      <c r="B550" s="110"/>
      <c r="C550" s="110"/>
      <c r="D550" s="110"/>
      <c r="E550" s="110"/>
      <c r="F550" s="110"/>
      <c r="G550" s="110"/>
      <c r="H550" s="111"/>
      <c r="I550" s="111"/>
      <c r="J550" s="111"/>
      <c r="K550" s="111"/>
      <c r="L550" s="111"/>
      <c r="M550" s="111"/>
      <c r="N550" s="111"/>
    </row>
    <row r="551" spans="2:14">
      <c r="B551" s="110"/>
      <c r="C551" s="110"/>
      <c r="D551" s="110"/>
      <c r="E551" s="110"/>
      <c r="F551" s="110"/>
      <c r="G551" s="110"/>
      <c r="H551" s="111"/>
      <c r="I551" s="111"/>
      <c r="J551" s="111"/>
      <c r="K551" s="111"/>
      <c r="L551" s="111"/>
      <c r="M551" s="111"/>
      <c r="N551" s="111"/>
    </row>
    <row r="552" spans="2:14">
      <c r="B552" s="110"/>
      <c r="C552" s="110"/>
      <c r="D552" s="110"/>
      <c r="E552" s="110"/>
      <c r="F552" s="110"/>
      <c r="G552" s="110"/>
      <c r="H552" s="111"/>
      <c r="I552" s="111"/>
      <c r="J552" s="111"/>
      <c r="K552" s="111"/>
      <c r="L552" s="111"/>
      <c r="M552" s="111"/>
      <c r="N552" s="111"/>
    </row>
    <row r="553" spans="2:14">
      <c r="B553" s="110"/>
      <c r="C553" s="110"/>
      <c r="D553" s="110"/>
      <c r="E553" s="110"/>
      <c r="F553" s="110"/>
      <c r="G553" s="110"/>
      <c r="H553" s="111"/>
      <c r="I553" s="111"/>
      <c r="J553" s="111"/>
      <c r="K553" s="111"/>
      <c r="L553" s="111"/>
      <c r="M553" s="111"/>
      <c r="N553" s="111"/>
    </row>
    <row r="554" spans="2:14">
      <c r="B554" s="110"/>
      <c r="C554" s="110"/>
      <c r="D554" s="110"/>
      <c r="E554" s="110"/>
      <c r="F554" s="110"/>
      <c r="G554" s="110"/>
      <c r="H554" s="111"/>
      <c r="I554" s="111"/>
      <c r="J554" s="111"/>
      <c r="K554" s="111"/>
      <c r="L554" s="111"/>
      <c r="M554" s="111"/>
      <c r="N554" s="111"/>
    </row>
    <row r="555" spans="2:14">
      <c r="B555" s="110"/>
      <c r="C555" s="110"/>
      <c r="D555" s="110"/>
      <c r="E555" s="110"/>
      <c r="F555" s="110"/>
      <c r="G555" s="110"/>
      <c r="H555" s="111"/>
      <c r="I555" s="111"/>
      <c r="J555" s="111"/>
      <c r="K555" s="111"/>
      <c r="L555" s="111"/>
      <c r="M555" s="111"/>
      <c r="N555" s="111"/>
    </row>
    <row r="556" spans="2:14">
      <c r="B556" s="110"/>
      <c r="C556" s="110"/>
      <c r="D556" s="110"/>
      <c r="E556" s="110"/>
      <c r="F556" s="110"/>
      <c r="G556" s="110"/>
      <c r="H556" s="111"/>
      <c r="I556" s="111"/>
      <c r="J556" s="111"/>
      <c r="K556" s="111"/>
      <c r="L556" s="111"/>
      <c r="M556" s="111"/>
      <c r="N556" s="111"/>
    </row>
    <row r="557" spans="2:14">
      <c r="B557" s="110"/>
      <c r="C557" s="110"/>
      <c r="D557" s="110"/>
      <c r="E557" s="110"/>
      <c r="F557" s="110"/>
      <c r="G557" s="110"/>
      <c r="H557" s="111"/>
      <c r="I557" s="111"/>
      <c r="J557" s="111"/>
      <c r="K557" s="111"/>
      <c r="L557" s="111"/>
      <c r="M557" s="111"/>
      <c r="N557" s="111"/>
    </row>
    <row r="558" spans="2:14">
      <c r="B558" s="110"/>
      <c r="C558" s="110"/>
      <c r="D558" s="110"/>
      <c r="E558" s="110"/>
      <c r="F558" s="110"/>
      <c r="G558" s="110"/>
      <c r="H558" s="111"/>
      <c r="I558" s="111"/>
      <c r="J558" s="111"/>
      <c r="K558" s="111"/>
      <c r="L558" s="111"/>
      <c r="M558" s="111"/>
      <c r="N558" s="111"/>
    </row>
    <row r="559" spans="2:14">
      <c r="B559" s="110"/>
      <c r="C559" s="110"/>
      <c r="D559" s="110"/>
      <c r="E559" s="110"/>
      <c r="F559" s="110"/>
      <c r="G559" s="110"/>
      <c r="H559" s="111"/>
      <c r="I559" s="111"/>
      <c r="J559" s="111"/>
      <c r="K559" s="111"/>
      <c r="L559" s="111"/>
      <c r="M559" s="111"/>
      <c r="N559" s="111"/>
    </row>
    <row r="560" spans="2:14">
      <c r="B560" s="110"/>
      <c r="C560" s="110"/>
      <c r="D560" s="110"/>
      <c r="E560" s="110"/>
      <c r="F560" s="110"/>
      <c r="G560" s="110"/>
      <c r="H560" s="111"/>
      <c r="I560" s="111"/>
      <c r="J560" s="111"/>
      <c r="K560" s="111"/>
      <c r="L560" s="111"/>
      <c r="M560" s="111"/>
      <c r="N560" s="111"/>
    </row>
    <row r="561" spans="2:14">
      <c r="B561" s="110"/>
      <c r="C561" s="110"/>
      <c r="D561" s="110"/>
      <c r="E561" s="110"/>
      <c r="F561" s="110"/>
      <c r="G561" s="110"/>
      <c r="H561" s="111"/>
      <c r="I561" s="111"/>
      <c r="J561" s="111"/>
      <c r="K561" s="111"/>
      <c r="L561" s="111"/>
      <c r="M561" s="111"/>
      <c r="N561" s="111"/>
    </row>
    <row r="562" spans="2:14">
      <c r="B562" s="110"/>
      <c r="C562" s="110"/>
      <c r="D562" s="110"/>
      <c r="E562" s="110"/>
      <c r="F562" s="110"/>
      <c r="G562" s="110"/>
      <c r="H562" s="111"/>
      <c r="I562" s="111"/>
      <c r="J562" s="111"/>
      <c r="K562" s="111"/>
      <c r="L562" s="111"/>
      <c r="M562" s="111"/>
      <c r="N562" s="111"/>
    </row>
    <row r="563" spans="2:14">
      <c r="B563" s="110"/>
      <c r="C563" s="110"/>
      <c r="D563" s="110"/>
      <c r="E563" s="110"/>
      <c r="F563" s="110"/>
      <c r="G563" s="110"/>
      <c r="H563" s="111"/>
      <c r="I563" s="111"/>
      <c r="J563" s="111"/>
      <c r="K563" s="111"/>
      <c r="L563" s="111"/>
      <c r="M563" s="111"/>
      <c r="N563" s="111"/>
    </row>
    <row r="564" spans="2:14">
      <c r="B564" s="110"/>
      <c r="C564" s="110"/>
      <c r="D564" s="110"/>
      <c r="E564" s="110"/>
      <c r="F564" s="110"/>
      <c r="G564" s="110"/>
      <c r="H564" s="111"/>
      <c r="I564" s="111"/>
      <c r="J564" s="111"/>
      <c r="K564" s="111"/>
      <c r="L564" s="111"/>
      <c r="M564" s="111"/>
      <c r="N564" s="111"/>
    </row>
    <row r="565" spans="2:14">
      <c r="B565" s="110"/>
      <c r="C565" s="110"/>
      <c r="D565" s="110"/>
      <c r="E565" s="110"/>
      <c r="F565" s="110"/>
      <c r="G565" s="110"/>
      <c r="H565" s="111"/>
      <c r="I565" s="111"/>
      <c r="J565" s="111"/>
      <c r="K565" s="111"/>
      <c r="L565" s="111"/>
      <c r="M565" s="111"/>
      <c r="N565" s="111"/>
    </row>
    <row r="566" spans="2:14">
      <c r="B566" s="110"/>
      <c r="C566" s="110"/>
      <c r="D566" s="110"/>
      <c r="E566" s="110"/>
      <c r="F566" s="110"/>
      <c r="G566" s="110"/>
      <c r="H566" s="111"/>
      <c r="I566" s="111"/>
      <c r="J566" s="111"/>
      <c r="K566" s="111"/>
      <c r="L566" s="111"/>
      <c r="M566" s="111"/>
      <c r="N566" s="111"/>
    </row>
    <row r="567" spans="2:14">
      <c r="B567" s="110"/>
      <c r="C567" s="110"/>
      <c r="D567" s="110"/>
      <c r="E567" s="110"/>
      <c r="F567" s="110"/>
      <c r="G567" s="110"/>
      <c r="H567" s="111"/>
      <c r="I567" s="111"/>
      <c r="J567" s="111"/>
      <c r="K567" s="111"/>
      <c r="L567" s="111"/>
      <c r="M567" s="111"/>
      <c r="N567" s="111"/>
    </row>
    <row r="568" spans="2:14">
      <c r="B568" s="110"/>
      <c r="C568" s="110"/>
      <c r="D568" s="110"/>
      <c r="E568" s="110"/>
      <c r="F568" s="110"/>
      <c r="G568" s="110"/>
      <c r="H568" s="111"/>
      <c r="I568" s="111"/>
      <c r="J568" s="111"/>
      <c r="K568" s="111"/>
      <c r="L568" s="111"/>
      <c r="M568" s="111"/>
      <c r="N568" s="111"/>
    </row>
    <row r="569" spans="2:14">
      <c r="B569" s="110"/>
      <c r="C569" s="110"/>
      <c r="D569" s="110"/>
      <c r="E569" s="110"/>
      <c r="F569" s="110"/>
      <c r="G569" s="110"/>
      <c r="H569" s="111"/>
      <c r="I569" s="111"/>
      <c r="J569" s="111"/>
      <c r="K569" s="111"/>
      <c r="L569" s="111"/>
      <c r="M569" s="111"/>
      <c r="N569" s="111"/>
    </row>
    <row r="570" spans="2:14">
      <c r="B570" s="110"/>
      <c r="C570" s="110"/>
      <c r="D570" s="110"/>
      <c r="E570" s="110"/>
      <c r="F570" s="110"/>
      <c r="G570" s="110"/>
      <c r="H570" s="111"/>
      <c r="I570" s="111"/>
      <c r="J570" s="111"/>
      <c r="K570" s="111"/>
      <c r="L570" s="111"/>
      <c r="M570" s="111"/>
      <c r="N570" s="111"/>
    </row>
    <row r="571" spans="2:14">
      <c r="B571" s="110"/>
      <c r="C571" s="110"/>
      <c r="D571" s="110"/>
      <c r="E571" s="110"/>
      <c r="F571" s="110"/>
      <c r="G571" s="110"/>
      <c r="H571" s="111"/>
      <c r="I571" s="111"/>
      <c r="J571" s="111"/>
      <c r="K571" s="111"/>
      <c r="L571" s="111"/>
      <c r="M571" s="111"/>
      <c r="N571" s="111"/>
    </row>
    <row r="572" spans="2:14">
      <c r="B572" s="110"/>
      <c r="C572" s="110"/>
      <c r="D572" s="110"/>
      <c r="E572" s="110"/>
      <c r="F572" s="110"/>
      <c r="G572" s="110"/>
      <c r="H572" s="111"/>
      <c r="I572" s="111"/>
      <c r="J572" s="111"/>
      <c r="K572" s="111"/>
      <c r="L572" s="111"/>
      <c r="M572" s="111"/>
      <c r="N572" s="111"/>
    </row>
    <row r="573" spans="2:14">
      <c r="B573" s="110"/>
      <c r="C573" s="110"/>
      <c r="D573" s="110"/>
      <c r="E573" s="110"/>
      <c r="F573" s="110"/>
      <c r="G573" s="110"/>
      <c r="H573" s="111"/>
      <c r="I573" s="111"/>
      <c r="J573" s="111"/>
      <c r="K573" s="111"/>
      <c r="L573" s="111"/>
      <c r="M573" s="111"/>
      <c r="N573" s="11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24 B26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49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9" style="1" bestFit="1" customWidth="1"/>
    <col min="13" max="13" width="10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134</v>
      </c>
      <c r="C1" s="67" t="s" vm="1">
        <v>206</v>
      </c>
    </row>
    <row r="2" spans="2:15">
      <c r="B2" s="46" t="s">
        <v>133</v>
      </c>
      <c r="C2" s="67" t="s">
        <v>207</v>
      </c>
    </row>
    <row r="3" spans="2:15">
      <c r="B3" s="46" t="s">
        <v>135</v>
      </c>
      <c r="C3" s="67" t="s">
        <v>208</v>
      </c>
    </row>
    <row r="4" spans="2:15">
      <c r="B4" s="46" t="s">
        <v>136</v>
      </c>
      <c r="C4" s="67">
        <v>2144</v>
      </c>
    </row>
    <row r="6" spans="2:15" ht="26.25" customHeight="1">
      <c r="B6" s="140" t="s">
        <v>158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2"/>
    </row>
    <row r="7" spans="2:15" ht="26.25" customHeight="1">
      <c r="B7" s="140" t="s">
        <v>85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2"/>
    </row>
    <row r="8" spans="2:15" s="3" customFormat="1" ht="78.75">
      <c r="B8" s="21" t="s">
        <v>107</v>
      </c>
      <c r="C8" s="29" t="s">
        <v>42</v>
      </c>
      <c r="D8" s="29" t="s">
        <v>111</v>
      </c>
      <c r="E8" s="29" t="s">
        <v>109</v>
      </c>
      <c r="F8" s="29" t="s">
        <v>60</v>
      </c>
      <c r="G8" s="29" t="s">
        <v>14</v>
      </c>
      <c r="H8" s="29" t="s">
        <v>61</v>
      </c>
      <c r="I8" s="29" t="s">
        <v>95</v>
      </c>
      <c r="J8" s="29" t="s">
        <v>184</v>
      </c>
      <c r="K8" s="29" t="s">
        <v>183</v>
      </c>
      <c r="L8" s="29" t="s">
        <v>56</v>
      </c>
      <c r="M8" s="29" t="s">
        <v>53</v>
      </c>
      <c r="N8" s="29" t="s">
        <v>137</v>
      </c>
      <c r="O8" s="19" t="s">
        <v>139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191</v>
      </c>
      <c r="K9" s="31"/>
      <c r="L9" s="31" t="s">
        <v>187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8" t="s">
        <v>29</v>
      </c>
      <c r="C11" s="73"/>
      <c r="D11" s="73"/>
      <c r="E11" s="73"/>
      <c r="F11" s="73"/>
      <c r="G11" s="73"/>
      <c r="H11" s="73"/>
      <c r="I11" s="73"/>
      <c r="J11" s="83"/>
      <c r="K11" s="85"/>
      <c r="L11" s="83">
        <v>2389.8607823440002</v>
      </c>
      <c r="M11" s="73"/>
      <c r="N11" s="84">
        <f>IFERROR(L11/$L$11,0)</f>
        <v>1</v>
      </c>
      <c r="O11" s="84">
        <f>L11/'סכום נכסי הקרן'!$C$42</f>
        <v>9.1810145549648964E-3</v>
      </c>
    </row>
    <row r="12" spans="2:15" s="4" customFormat="1" ht="18" customHeight="1">
      <c r="B12" s="92" t="s">
        <v>179</v>
      </c>
      <c r="C12" s="73"/>
      <c r="D12" s="73"/>
      <c r="E12" s="73"/>
      <c r="F12" s="73"/>
      <c r="G12" s="73"/>
      <c r="H12" s="73"/>
      <c r="I12" s="73"/>
      <c r="J12" s="83"/>
      <c r="K12" s="85"/>
      <c r="L12" s="83">
        <v>2389.8607823440002</v>
      </c>
      <c r="M12" s="73"/>
      <c r="N12" s="84">
        <f t="shared" ref="N12:N20" si="0">IFERROR(L12/$L$11,0)</f>
        <v>1</v>
      </c>
      <c r="O12" s="84">
        <f>L12/'סכום נכסי הקרן'!$C$42</f>
        <v>9.1810145549648964E-3</v>
      </c>
    </row>
    <row r="13" spans="2:15">
      <c r="B13" s="89" t="s">
        <v>47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2389.8607823440002</v>
      </c>
      <c r="M13" s="71"/>
      <c r="N13" s="81">
        <f t="shared" si="0"/>
        <v>1</v>
      </c>
      <c r="O13" s="81">
        <f>L13/'סכום נכסי הקרן'!$C$42</f>
        <v>9.1810145549648964E-3</v>
      </c>
    </row>
    <row r="14" spans="2:15">
      <c r="B14" s="76" t="s">
        <v>845</v>
      </c>
      <c r="C14" s="73" t="s">
        <v>846</v>
      </c>
      <c r="D14" s="86" t="s">
        <v>27</v>
      </c>
      <c r="E14" s="73"/>
      <c r="F14" s="86" t="s">
        <v>834</v>
      </c>
      <c r="G14" s="73" t="s">
        <v>573</v>
      </c>
      <c r="H14" s="73" t="s">
        <v>574</v>
      </c>
      <c r="I14" s="86" t="s">
        <v>122</v>
      </c>
      <c r="J14" s="83">
        <v>43.153884000000005</v>
      </c>
      <c r="K14" s="85">
        <v>102865.8878</v>
      </c>
      <c r="L14" s="83">
        <v>178.38373052100002</v>
      </c>
      <c r="M14" s="84">
        <v>1.4004203072986403E-7</v>
      </c>
      <c r="N14" s="84">
        <f t="shared" si="0"/>
        <v>7.464189204612974E-2</v>
      </c>
      <c r="O14" s="84">
        <f>L14/'סכום נכסי הקרן'!$C$42</f>
        <v>6.852882972856356E-4</v>
      </c>
    </row>
    <row r="15" spans="2:15">
      <c r="B15" s="76" t="s">
        <v>847</v>
      </c>
      <c r="C15" s="73" t="s">
        <v>848</v>
      </c>
      <c r="D15" s="86" t="s">
        <v>27</v>
      </c>
      <c r="E15" s="73"/>
      <c r="F15" s="86" t="s">
        <v>834</v>
      </c>
      <c r="G15" s="73" t="s">
        <v>731</v>
      </c>
      <c r="H15" s="73" t="s">
        <v>574</v>
      </c>
      <c r="I15" s="86" t="s">
        <v>120</v>
      </c>
      <c r="J15" s="83">
        <v>7.3286770000000017</v>
      </c>
      <c r="K15" s="85">
        <v>1026095</v>
      </c>
      <c r="L15" s="83">
        <v>278.23687124400004</v>
      </c>
      <c r="M15" s="84">
        <v>5.2122891071823851E-5</v>
      </c>
      <c r="N15" s="84">
        <f t="shared" si="0"/>
        <v>0.116423882637675</v>
      </c>
      <c r="O15" s="84">
        <f>L15/'סכום נכסי הקרן'!$C$42</f>
        <v>1.0688893610420189E-3</v>
      </c>
    </row>
    <row r="16" spans="2:15">
      <c r="B16" s="76" t="s">
        <v>849</v>
      </c>
      <c r="C16" s="73" t="s">
        <v>850</v>
      </c>
      <c r="D16" s="86" t="s">
        <v>27</v>
      </c>
      <c r="E16" s="73"/>
      <c r="F16" s="86" t="s">
        <v>834</v>
      </c>
      <c r="G16" s="73" t="s">
        <v>823</v>
      </c>
      <c r="H16" s="73" t="s">
        <v>574</v>
      </c>
      <c r="I16" s="86" t="s">
        <v>120</v>
      </c>
      <c r="J16" s="83">
        <v>267.41691400000008</v>
      </c>
      <c r="K16" s="85">
        <v>34634.089999999997</v>
      </c>
      <c r="L16" s="83">
        <v>342.68443384900002</v>
      </c>
      <c r="M16" s="84">
        <v>3.1003035635333532E-5</v>
      </c>
      <c r="N16" s="84">
        <f t="shared" si="0"/>
        <v>0.14339096083784914</v>
      </c>
      <c r="O16" s="84">
        <f>L16/'סכום נכסי הקרן'!$C$42</f>
        <v>1.3164744985026942E-3</v>
      </c>
    </row>
    <row r="17" spans="2:15">
      <c r="B17" s="76" t="s">
        <v>851</v>
      </c>
      <c r="C17" s="73" t="s">
        <v>852</v>
      </c>
      <c r="D17" s="86" t="s">
        <v>27</v>
      </c>
      <c r="E17" s="73"/>
      <c r="F17" s="86" t="s">
        <v>834</v>
      </c>
      <c r="G17" s="73" t="s">
        <v>853</v>
      </c>
      <c r="H17" s="73" t="s">
        <v>574</v>
      </c>
      <c r="I17" s="86" t="s">
        <v>122</v>
      </c>
      <c r="J17" s="83">
        <v>41.481263000000006</v>
      </c>
      <c r="K17" s="85">
        <v>226145</v>
      </c>
      <c r="L17" s="83">
        <v>376.96665468600003</v>
      </c>
      <c r="M17" s="84">
        <v>1.6462929641700272E-4</v>
      </c>
      <c r="N17" s="84">
        <f t="shared" si="0"/>
        <v>0.15773582188175297</v>
      </c>
      <c r="O17" s="84">
        <f>L17/'סכום נכסי הקרן'!$C$42</f>
        <v>1.4481748765357244E-3</v>
      </c>
    </row>
    <row r="18" spans="2:15">
      <c r="B18" s="76" t="s">
        <v>854</v>
      </c>
      <c r="C18" s="73" t="s">
        <v>855</v>
      </c>
      <c r="D18" s="86" t="s">
        <v>27</v>
      </c>
      <c r="E18" s="73"/>
      <c r="F18" s="86" t="s">
        <v>834</v>
      </c>
      <c r="G18" s="73" t="s">
        <v>853</v>
      </c>
      <c r="H18" s="73" t="s">
        <v>574</v>
      </c>
      <c r="I18" s="86" t="s">
        <v>120</v>
      </c>
      <c r="J18" s="83">
        <v>101.72936800000001</v>
      </c>
      <c r="K18" s="85">
        <v>116645.7</v>
      </c>
      <c r="L18" s="83">
        <v>439.05283246200008</v>
      </c>
      <c r="M18" s="84">
        <v>1.6897504438929039E-4</v>
      </c>
      <c r="N18" s="84">
        <f t="shared" si="0"/>
        <v>0.18371481540082538</v>
      </c>
      <c r="O18" s="84">
        <f>L18/'סכום נכסי הקרן'!$C$42</f>
        <v>1.6866883941576666E-3</v>
      </c>
    </row>
    <row r="19" spans="2:15">
      <c r="B19" s="76" t="s">
        <v>856</v>
      </c>
      <c r="C19" s="73" t="s">
        <v>857</v>
      </c>
      <c r="D19" s="86" t="s">
        <v>27</v>
      </c>
      <c r="E19" s="73"/>
      <c r="F19" s="86" t="s">
        <v>834</v>
      </c>
      <c r="G19" s="73" t="s">
        <v>858</v>
      </c>
      <c r="H19" s="73" t="s">
        <v>574</v>
      </c>
      <c r="I19" s="86" t="s">
        <v>123</v>
      </c>
      <c r="J19" s="83">
        <v>23348.892913000003</v>
      </c>
      <c r="K19" s="85">
        <v>126</v>
      </c>
      <c r="L19" s="83">
        <v>137.41014940600002</v>
      </c>
      <c r="M19" s="84">
        <v>9.8951506488060549E-8</v>
      </c>
      <c r="N19" s="84">
        <f t="shared" si="0"/>
        <v>5.7497135574243248E-2</v>
      </c>
      <c r="O19" s="84">
        <f>L19/'סכום נכסי הקרן'!$C$42</f>
        <v>5.2788203857591712E-4</v>
      </c>
    </row>
    <row r="20" spans="2:15">
      <c r="B20" s="76" t="s">
        <v>859</v>
      </c>
      <c r="C20" s="73" t="s">
        <v>860</v>
      </c>
      <c r="D20" s="86" t="s">
        <v>27</v>
      </c>
      <c r="E20" s="73"/>
      <c r="F20" s="86" t="s">
        <v>834</v>
      </c>
      <c r="G20" s="73" t="s">
        <v>471</v>
      </c>
      <c r="H20" s="73"/>
      <c r="I20" s="86" t="s">
        <v>123</v>
      </c>
      <c r="J20" s="83">
        <v>848.82645300000013</v>
      </c>
      <c r="K20" s="85">
        <v>16070.32</v>
      </c>
      <c r="L20" s="83">
        <v>637.12611017600011</v>
      </c>
      <c r="M20" s="84">
        <v>7.5027303022540228E-7</v>
      </c>
      <c r="N20" s="84">
        <f t="shared" si="0"/>
        <v>0.26659549162152457</v>
      </c>
      <c r="O20" s="84">
        <f>L20/'סכום נכסי הקרן'!$C$42</f>
        <v>2.447617088865239E-3</v>
      </c>
    </row>
    <row r="21" spans="2:15">
      <c r="B21" s="72"/>
      <c r="C21" s="73"/>
      <c r="D21" s="73"/>
      <c r="E21" s="73"/>
      <c r="F21" s="73"/>
      <c r="G21" s="73"/>
      <c r="H21" s="73"/>
      <c r="I21" s="73"/>
      <c r="J21" s="83"/>
      <c r="K21" s="85"/>
      <c r="L21" s="73"/>
      <c r="M21" s="73"/>
      <c r="N21" s="84"/>
      <c r="O21" s="73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117" t="s">
        <v>199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117" t="s">
        <v>104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117" t="s">
        <v>182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117" t="s">
        <v>190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</row>
    <row r="122" spans="2:15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</row>
    <row r="123" spans="2:15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</row>
    <row r="124" spans="2:15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</row>
    <row r="125" spans="2:15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</row>
    <row r="126" spans="2:15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</row>
    <row r="127" spans="2:15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</row>
    <row r="128" spans="2:15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</row>
    <row r="129" spans="2:15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</row>
    <row r="130" spans="2:15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</row>
    <row r="131" spans="2:15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</row>
    <row r="132" spans="2:15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</row>
    <row r="133" spans="2:15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</row>
    <row r="134" spans="2:15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</row>
    <row r="135" spans="2:15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</row>
    <row r="136" spans="2:15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</row>
    <row r="137" spans="2:15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</row>
    <row r="138" spans="2:15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</row>
    <row r="139" spans="2:15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</row>
    <row r="140" spans="2:15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</row>
    <row r="141" spans="2:15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</row>
    <row r="142" spans="2:15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</row>
    <row r="143" spans="2:15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</row>
    <row r="144" spans="2:15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</row>
    <row r="145" spans="2:15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</row>
    <row r="146" spans="2:15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</row>
    <row r="147" spans="2:15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</row>
    <row r="148" spans="2:15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</row>
    <row r="149" spans="2:15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</row>
    <row r="150" spans="2:15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</row>
    <row r="151" spans="2:15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</row>
    <row r="152" spans="2:15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</row>
    <row r="153" spans="2:15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</row>
    <row r="154" spans="2:15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</row>
    <row r="155" spans="2:15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</row>
    <row r="156" spans="2:15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</row>
    <row r="157" spans="2:15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</row>
    <row r="158" spans="2:15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</row>
    <row r="159" spans="2:15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</row>
    <row r="160" spans="2:15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</row>
    <row r="161" spans="2:15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</row>
    <row r="162" spans="2:15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</row>
    <row r="163" spans="2:15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</row>
    <row r="164" spans="2:15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</row>
    <row r="165" spans="2:15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</row>
    <row r="166" spans="2:15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</row>
    <row r="167" spans="2:15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</row>
    <row r="168" spans="2:15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</row>
    <row r="169" spans="2:15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</row>
    <row r="170" spans="2:15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</row>
    <row r="171" spans="2:15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</row>
    <row r="172" spans="2:15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</row>
    <row r="173" spans="2:15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</row>
    <row r="174" spans="2:15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</row>
    <row r="175" spans="2:15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</row>
    <row r="176" spans="2:15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</row>
    <row r="177" spans="2:15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</row>
    <row r="178" spans="2:15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</row>
    <row r="179" spans="2:15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</row>
    <row r="180" spans="2:15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</row>
    <row r="181" spans="2:15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</row>
    <row r="182" spans="2:15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</row>
    <row r="183" spans="2:15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</row>
    <row r="184" spans="2:15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</row>
    <row r="185" spans="2:15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</row>
    <row r="186" spans="2:15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</row>
    <row r="187" spans="2:15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</row>
    <row r="188" spans="2:15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</row>
    <row r="189" spans="2:15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</row>
    <row r="190" spans="2:15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</row>
    <row r="191" spans="2:15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</row>
    <row r="192" spans="2:15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</row>
    <row r="193" spans="2:15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</row>
    <row r="194" spans="2:15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</row>
    <row r="195" spans="2:15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</row>
    <row r="196" spans="2:15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</row>
    <row r="197" spans="2:15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</row>
    <row r="198" spans="2:15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</row>
    <row r="199" spans="2:15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</row>
    <row r="200" spans="2:15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</row>
    <row r="201" spans="2:15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</row>
    <row r="202" spans="2:15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</row>
    <row r="203" spans="2:15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</row>
    <row r="204" spans="2:15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</row>
    <row r="205" spans="2:15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</row>
    <row r="206" spans="2:15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</row>
    <row r="207" spans="2:15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</row>
    <row r="208" spans="2:15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</row>
    <row r="209" spans="2:15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</row>
    <row r="210" spans="2:15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</row>
    <row r="211" spans="2:15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</row>
    <row r="212" spans="2:15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</row>
    <row r="213" spans="2:15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</row>
    <row r="214" spans="2:15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</row>
    <row r="215" spans="2:15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</row>
    <row r="216" spans="2:15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</row>
    <row r="217" spans="2:15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</row>
    <row r="218" spans="2:15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</row>
    <row r="219" spans="2:15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</row>
    <row r="220" spans="2:15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</row>
    <row r="221" spans="2:15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</row>
    <row r="222" spans="2:15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</row>
    <row r="223" spans="2:15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</row>
    <row r="224" spans="2:15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</row>
    <row r="225" spans="2:15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</row>
    <row r="226" spans="2:15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</row>
    <row r="227" spans="2:15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</row>
    <row r="228" spans="2:15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</row>
    <row r="229" spans="2:15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</row>
    <row r="230" spans="2:15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</row>
    <row r="231" spans="2:15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</row>
    <row r="232" spans="2:15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</row>
    <row r="233" spans="2:15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</row>
    <row r="234" spans="2:15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</row>
    <row r="235" spans="2:15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</row>
    <row r="236" spans="2:15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</row>
    <row r="237" spans="2:15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</row>
    <row r="238" spans="2:15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</row>
    <row r="239" spans="2:15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</row>
    <row r="240" spans="2:15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</row>
    <row r="241" spans="2:15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</row>
    <row r="242" spans="2:15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</row>
    <row r="243" spans="2:15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</row>
    <row r="244" spans="2:15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</row>
    <row r="245" spans="2:15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</row>
    <row r="246" spans="2:15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</row>
    <row r="247" spans="2:15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</row>
    <row r="248" spans="2:15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</row>
    <row r="249" spans="2:15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</row>
    <row r="250" spans="2:15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</row>
    <row r="251" spans="2:15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</row>
    <row r="252" spans="2:15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</row>
    <row r="253" spans="2:15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</row>
    <row r="254" spans="2:15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</row>
    <row r="255" spans="2:15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</row>
    <row r="256" spans="2:15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</row>
    <row r="257" spans="2:15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</row>
    <row r="258" spans="2:15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</row>
    <row r="259" spans="2:15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</row>
    <row r="260" spans="2:15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</row>
    <row r="261" spans="2:15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</row>
    <row r="262" spans="2:15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</row>
    <row r="263" spans="2:15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</row>
    <row r="264" spans="2:15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</row>
    <row r="265" spans="2:15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</row>
    <row r="266" spans="2:15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</row>
    <row r="267" spans="2:15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</row>
    <row r="268" spans="2:15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</row>
    <row r="269" spans="2:15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</row>
    <row r="270" spans="2:15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</row>
    <row r="271" spans="2:15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</row>
    <row r="272" spans="2:15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</row>
    <row r="273" spans="2:15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</row>
    <row r="274" spans="2:15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</row>
    <row r="275" spans="2:15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</row>
    <row r="276" spans="2:15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</row>
    <row r="277" spans="2:15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</row>
    <row r="278" spans="2:15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</row>
    <row r="279" spans="2:15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</row>
    <row r="280" spans="2:15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</row>
    <row r="281" spans="2:15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</row>
    <row r="282" spans="2:15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</row>
    <row r="283" spans="2:15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</row>
    <row r="284" spans="2:15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</row>
    <row r="285" spans="2:15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</row>
    <row r="286" spans="2:15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</row>
    <row r="287" spans="2:15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</row>
    <row r="288" spans="2:15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</row>
    <row r="289" spans="2:15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</row>
    <row r="290" spans="2:15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</row>
    <row r="291" spans="2:15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</row>
    <row r="292" spans="2:15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</row>
    <row r="293" spans="2:15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</row>
    <row r="294" spans="2:15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</row>
    <row r="295" spans="2:15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</row>
    <row r="296" spans="2:15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</row>
    <row r="297" spans="2:15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</row>
    <row r="298" spans="2:15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</row>
    <row r="299" spans="2:15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</row>
    <row r="300" spans="2:15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</row>
    <row r="301" spans="2:15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</row>
    <row r="302" spans="2:15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</row>
    <row r="303" spans="2:15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</row>
    <row r="304" spans="2:15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</row>
    <row r="305" spans="2:15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</row>
    <row r="306" spans="2:15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</row>
    <row r="307" spans="2:15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</row>
    <row r="308" spans="2:15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</row>
    <row r="309" spans="2:15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</row>
    <row r="310" spans="2:15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</row>
    <row r="311" spans="2:15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</row>
    <row r="312" spans="2:15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</row>
    <row r="313" spans="2:15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</row>
    <row r="314" spans="2:15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</row>
    <row r="315" spans="2:15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</row>
    <row r="316" spans="2:15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</row>
    <row r="317" spans="2:15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</row>
    <row r="318" spans="2:15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</row>
    <row r="319" spans="2:15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</row>
    <row r="320" spans="2:15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</row>
    <row r="321" spans="2:15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</row>
    <row r="322" spans="2:15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</row>
    <row r="323" spans="2:15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</row>
    <row r="324" spans="2:15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</row>
    <row r="325" spans="2:15">
      <c r="B325" s="119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</row>
    <row r="326" spans="2:15">
      <c r="B326" s="119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</row>
    <row r="327" spans="2:15">
      <c r="B327" s="120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</row>
    <row r="328" spans="2:15">
      <c r="B328" s="110"/>
      <c r="C328" s="110"/>
      <c r="D328" s="110"/>
      <c r="E328" s="110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</row>
    <row r="329" spans="2:15">
      <c r="B329" s="110"/>
      <c r="C329" s="110"/>
      <c r="D329" s="110"/>
      <c r="E329" s="110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</row>
    <row r="330" spans="2:15">
      <c r="B330" s="110"/>
      <c r="C330" s="110"/>
      <c r="D330" s="110"/>
      <c r="E330" s="110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</row>
    <row r="331" spans="2:15">
      <c r="B331" s="110"/>
      <c r="C331" s="110"/>
      <c r="D331" s="110"/>
      <c r="E331" s="110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</row>
    <row r="332" spans="2:15">
      <c r="B332" s="110"/>
      <c r="C332" s="110"/>
      <c r="D332" s="110"/>
      <c r="E332" s="110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</row>
    <row r="333" spans="2:15">
      <c r="B333" s="110"/>
      <c r="C333" s="110"/>
      <c r="D333" s="110"/>
      <c r="E333" s="110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</row>
    <row r="334" spans="2:15">
      <c r="B334" s="110"/>
      <c r="C334" s="110"/>
      <c r="D334" s="110"/>
      <c r="E334" s="110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</row>
    <row r="335" spans="2:15">
      <c r="B335" s="110"/>
      <c r="C335" s="110"/>
      <c r="D335" s="110"/>
      <c r="E335" s="110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</row>
    <row r="336" spans="2:15">
      <c r="B336" s="110"/>
      <c r="C336" s="110"/>
      <c r="D336" s="110"/>
      <c r="E336" s="110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</row>
    <row r="337" spans="2:15">
      <c r="B337" s="110"/>
      <c r="C337" s="110"/>
      <c r="D337" s="110"/>
      <c r="E337" s="110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</row>
    <row r="338" spans="2:15">
      <c r="B338" s="110"/>
      <c r="C338" s="110"/>
      <c r="D338" s="110"/>
      <c r="E338" s="110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</row>
    <row r="339" spans="2:15">
      <c r="B339" s="110"/>
      <c r="C339" s="110"/>
      <c r="D339" s="110"/>
      <c r="E339" s="110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</row>
    <row r="340" spans="2:15">
      <c r="B340" s="110"/>
      <c r="C340" s="110"/>
      <c r="D340" s="110"/>
      <c r="E340" s="110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</row>
    <row r="341" spans="2:15">
      <c r="B341" s="110"/>
      <c r="C341" s="110"/>
      <c r="D341" s="110"/>
      <c r="E341" s="110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</row>
    <row r="342" spans="2:15">
      <c r="B342" s="110"/>
      <c r="C342" s="110"/>
      <c r="D342" s="110"/>
      <c r="E342" s="110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</row>
    <row r="343" spans="2:15">
      <c r="B343" s="110"/>
      <c r="C343" s="110"/>
      <c r="D343" s="110"/>
      <c r="E343" s="110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</row>
    <row r="344" spans="2:15">
      <c r="B344" s="110"/>
      <c r="C344" s="110"/>
      <c r="D344" s="110"/>
      <c r="E344" s="110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</row>
    <row r="345" spans="2:15">
      <c r="B345" s="110"/>
      <c r="C345" s="110"/>
      <c r="D345" s="110"/>
      <c r="E345" s="110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</row>
    <row r="346" spans="2:15">
      <c r="B346" s="110"/>
      <c r="C346" s="110"/>
      <c r="D346" s="110"/>
      <c r="E346" s="110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</row>
    <row r="347" spans="2:15">
      <c r="B347" s="110"/>
      <c r="C347" s="110"/>
      <c r="D347" s="110"/>
      <c r="E347" s="110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</row>
    <row r="348" spans="2:15">
      <c r="B348" s="110"/>
      <c r="C348" s="110"/>
      <c r="D348" s="110"/>
      <c r="E348" s="110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</row>
    <row r="349" spans="2:15">
      <c r="B349" s="110"/>
      <c r="C349" s="110"/>
      <c r="D349" s="110"/>
      <c r="E349" s="110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</row>
    <row r="350" spans="2:15">
      <c r="B350" s="110"/>
      <c r="C350" s="110"/>
      <c r="D350" s="110"/>
      <c r="E350" s="110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</row>
    <row r="351" spans="2:15">
      <c r="B351" s="110"/>
      <c r="C351" s="110"/>
      <c r="D351" s="110"/>
      <c r="E351" s="110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</row>
    <row r="352" spans="2:15">
      <c r="B352" s="110"/>
      <c r="C352" s="110"/>
      <c r="D352" s="110"/>
      <c r="E352" s="110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</row>
    <row r="353" spans="2:15">
      <c r="B353" s="110"/>
      <c r="C353" s="110"/>
      <c r="D353" s="110"/>
      <c r="E353" s="110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</row>
    <row r="354" spans="2:15">
      <c r="B354" s="110"/>
      <c r="C354" s="110"/>
      <c r="D354" s="110"/>
      <c r="E354" s="110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</row>
    <row r="355" spans="2:15">
      <c r="B355" s="110"/>
      <c r="C355" s="110"/>
      <c r="D355" s="110"/>
      <c r="E355" s="110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</row>
    <row r="356" spans="2:15">
      <c r="B356" s="110"/>
      <c r="C356" s="110"/>
      <c r="D356" s="110"/>
      <c r="E356" s="110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</row>
    <row r="357" spans="2:15">
      <c r="B357" s="110"/>
      <c r="C357" s="110"/>
      <c r="D357" s="110"/>
      <c r="E357" s="110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</row>
    <row r="358" spans="2:15">
      <c r="B358" s="110"/>
      <c r="C358" s="110"/>
      <c r="D358" s="110"/>
      <c r="E358" s="110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</row>
    <row r="359" spans="2:15">
      <c r="B359" s="110"/>
      <c r="C359" s="110"/>
      <c r="D359" s="110"/>
      <c r="E359" s="110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</row>
    <row r="360" spans="2:15">
      <c r="B360" s="110"/>
      <c r="C360" s="110"/>
      <c r="D360" s="110"/>
      <c r="E360" s="110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</row>
    <row r="361" spans="2:15">
      <c r="B361" s="110"/>
      <c r="C361" s="110"/>
      <c r="D361" s="110"/>
      <c r="E361" s="110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</row>
    <row r="362" spans="2:15">
      <c r="B362" s="110"/>
      <c r="C362" s="110"/>
      <c r="D362" s="110"/>
      <c r="E362" s="110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</row>
    <row r="363" spans="2:15">
      <c r="B363" s="110"/>
      <c r="C363" s="110"/>
      <c r="D363" s="110"/>
      <c r="E363" s="110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</row>
    <row r="364" spans="2:15">
      <c r="B364" s="110"/>
      <c r="C364" s="110"/>
      <c r="D364" s="110"/>
      <c r="E364" s="110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</row>
    <row r="365" spans="2:15">
      <c r="B365" s="110"/>
      <c r="C365" s="110"/>
      <c r="D365" s="110"/>
      <c r="E365" s="110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</row>
    <row r="366" spans="2:15">
      <c r="B366" s="110"/>
      <c r="C366" s="110"/>
      <c r="D366" s="110"/>
      <c r="E366" s="110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</row>
    <row r="367" spans="2:15">
      <c r="B367" s="110"/>
      <c r="C367" s="110"/>
      <c r="D367" s="110"/>
      <c r="E367" s="110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</row>
    <row r="368" spans="2:15">
      <c r="B368" s="110"/>
      <c r="C368" s="110"/>
      <c r="D368" s="110"/>
      <c r="E368" s="110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</row>
    <row r="369" spans="2:15">
      <c r="B369" s="110"/>
      <c r="C369" s="110"/>
      <c r="D369" s="110"/>
      <c r="E369" s="110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</row>
    <row r="370" spans="2:15">
      <c r="B370" s="110"/>
      <c r="C370" s="110"/>
      <c r="D370" s="110"/>
      <c r="E370" s="110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</row>
    <row r="371" spans="2:15">
      <c r="B371" s="110"/>
      <c r="C371" s="110"/>
      <c r="D371" s="110"/>
      <c r="E371" s="110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</row>
    <row r="372" spans="2:15">
      <c r="B372" s="110"/>
      <c r="C372" s="110"/>
      <c r="D372" s="110"/>
      <c r="E372" s="110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</row>
    <row r="373" spans="2:15">
      <c r="B373" s="110"/>
      <c r="C373" s="110"/>
      <c r="D373" s="110"/>
      <c r="E373" s="110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</row>
    <row r="374" spans="2:15">
      <c r="B374" s="110"/>
      <c r="C374" s="110"/>
      <c r="D374" s="110"/>
      <c r="E374" s="110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</row>
    <row r="375" spans="2:15">
      <c r="B375" s="110"/>
      <c r="C375" s="110"/>
      <c r="D375" s="110"/>
      <c r="E375" s="110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</row>
    <row r="376" spans="2:15">
      <c r="B376" s="110"/>
      <c r="C376" s="110"/>
      <c r="D376" s="110"/>
      <c r="E376" s="110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</row>
    <row r="377" spans="2:15">
      <c r="B377" s="110"/>
      <c r="C377" s="110"/>
      <c r="D377" s="110"/>
      <c r="E377" s="110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</row>
    <row r="378" spans="2:15">
      <c r="B378" s="110"/>
      <c r="C378" s="110"/>
      <c r="D378" s="110"/>
      <c r="E378" s="110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</row>
    <row r="379" spans="2:15">
      <c r="B379" s="110"/>
      <c r="C379" s="110"/>
      <c r="D379" s="110"/>
      <c r="E379" s="110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</row>
    <row r="380" spans="2:15">
      <c r="B380" s="110"/>
      <c r="C380" s="110"/>
      <c r="D380" s="110"/>
      <c r="E380" s="110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</row>
    <row r="381" spans="2:15">
      <c r="B381" s="110"/>
      <c r="C381" s="110"/>
      <c r="D381" s="110"/>
      <c r="E381" s="110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</row>
    <row r="382" spans="2:15">
      <c r="B382" s="110"/>
      <c r="C382" s="110"/>
      <c r="D382" s="110"/>
      <c r="E382" s="110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</row>
    <row r="383" spans="2:15">
      <c r="B383" s="110"/>
      <c r="C383" s="110"/>
      <c r="D383" s="110"/>
      <c r="E383" s="110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</row>
    <row r="384" spans="2:15">
      <c r="B384" s="110"/>
      <c r="C384" s="110"/>
      <c r="D384" s="110"/>
      <c r="E384" s="110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</row>
    <row r="385" spans="2:15">
      <c r="B385" s="110"/>
      <c r="C385" s="110"/>
      <c r="D385" s="110"/>
      <c r="E385" s="110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</row>
    <row r="386" spans="2:15">
      <c r="B386" s="110"/>
      <c r="C386" s="110"/>
      <c r="D386" s="110"/>
      <c r="E386" s="110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</row>
    <row r="387" spans="2:15">
      <c r="B387" s="110"/>
      <c r="C387" s="110"/>
      <c r="D387" s="110"/>
      <c r="E387" s="110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</row>
    <row r="388" spans="2:15">
      <c r="B388" s="110"/>
      <c r="C388" s="110"/>
      <c r="D388" s="110"/>
      <c r="E388" s="110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</row>
    <row r="389" spans="2:15">
      <c r="B389" s="110"/>
      <c r="C389" s="110"/>
      <c r="D389" s="110"/>
      <c r="E389" s="110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</row>
    <row r="390" spans="2:15">
      <c r="B390" s="110"/>
      <c r="C390" s="110"/>
      <c r="D390" s="110"/>
      <c r="E390" s="110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</row>
    <row r="391" spans="2:15">
      <c r="B391" s="110"/>
      <c r="C391" s="110"/>
      <c r="D391" s="110"/>
      <c r="E391" s="110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</row>
    <row r="392" spans="2:15">
      <c r="B392" s="110"/>
      <c r="C392" s="110"/>
      <c r="D392" s="110"/>
      <c r="E392" s="110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</row>
    <row r="393" spans="2:15">
      <c r="B393" s="110"/>
      <c r="C393" s="110"/>
      <c r="D393" s="110"/>
      <c r="E393" s="110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</row>
    <row r="394" spans="2:15">
      <c r="B394" s="110"/>
      <c r="C394" s="110"/>
      <c r="D394" s="110"/>
      <c r="E394" s="110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</row>
    <row r="395" spans="2:15">
      <c r="B395" s="110"/>
      <c r="C395" s="110"/>
      <c r="D395" s="110"/>
      <c r="E395" s="110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</row>
    <row r="396" spans="2:15">
      <c r="B396" s="110"/>
      <c r="C396" s="110"/>
      <c r="D396" s="110"/>
      <c r="E396" s="110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</row>
    <row r="397" spans="2:15">
      <c r="B397" s="110"/>
      <c r="C397" s="110"/>
      <c r="D397" s="110"/>
      <c r="E397" s="110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</row>
    <row r="398" spans="2:15">
      <c r="B398" s="110"/>
      <c r="C398" s="110"/>
      <c r="D398" s="110"/>
      <c r="E398" s="110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</row>
    <row r="399" spans="2:15">
      <c r="B399" s="110"/>
      <c r="C399" s="110"/>
      <c r="D399" s="110"/>
      <c r="E399" s="110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</row>
    <row r="400" spans="2:15">
      <c r="B400" s="110"/>
      <c r="C400" s="110"/>
      <c r="D400" s="110"/>
      <c r="E400" s="110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</row>
    <row r="401" spans="2:15">
      <c r="B401" s="110"/>
      <c r="C401" s="110"/>
      <c r="D401" s="110"/>
      <c r="E401" s="110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</row>
    <row r="402" spans="2:15">
      <c r="B402" s="110"/>
      <c r="C402" s="110"/>
      <c r="D402" s="110"/>
      <c r="E402" s="110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</row>
    <row r="403" spans="2:15">
      <c r="B403" s="110"/>
      <c r="C403" s="110"/>
      <c r="D403" s="110"/>
      <c r="E403" s="110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</row>
    <row r="404" spans="2:15">
      <c r="B404" s="110"/>
      <c r="C404" s="110"/>
      <c r="D404" s="110"/>
      <c r="E404" s="110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</row>
    <row r="405" spans="2:15">
      <c r="B405" s="110"/>
      <c r="C405" s="110"/>
      <c r="D405" s="110"/>
      <c r="E405" s="110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</row>
    <row r="406" spans="2:15">
      <c r="B406" s="110"/>
      <c r="C406" s="110"/>
      <c r="D406" s="110"/>
      <c r="E406" s="110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</row>
    <row r="407" spans="2:15">
      <c r="B407" s="110"/>
      <c r="C407" s="110"/>
      <c r="D407" s="110"/>
      <c r="E407" s="110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</row>
    <row r="408" spans="2:15">
      <c r="B408" s="110"/>
      <c r="C408" s="110"/>
      <c r="D408" s="110"/>
      <c r="E408" s="110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</row>
    <row r="409" spans="2:15">
      <c r="B409" s="110"/>
      <c r="C409" s="110"/>
      <c r="D409" s="110"/>
      <c r="E409" s="110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</row>
    <row r="410" spans="2:15">
      <c r="B410" s="110"/>
      <c r="C410" s="110"/>
      <c r="D410" s="110"/>
      <c r="E410" s="110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</row>
    <row r="411" spans="2:15">
      <c r="B411" s="110"/>
      <c r="C411" s="110"/>
      <c r="D411" s="110"/>
      <c r="E411" s="110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</row>
    <row r="412" spans="2:15">
      <c r="B412" s="110"/>
      <c r="C412" s="110"/>
      <c r="D412" s="110"/>
      <c r="E412" s="110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</row>
    <row r="413" spans="2:15">
      <c r="B413" s="110"/>
      <c r="C413" s="110"/>
      <c r="D413" s="110"/>
      <c r="E413" s="110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</row>
    <row r="414" spans="2:15">
      <c r="B414" s="110"/>
      <c r="C414" s="110"/>
      <c r="D414" s="110"/>
      <c r="E414" s="110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</row>
    <row r="415" spans="2:15">
      <c r="B415" s="110"/>
      <c r="C415" s="110"/>
      <c r="D415" s="110"/>
      <c r="E415" s="110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</row>
    <row r="416" spans="2:15">
      <c r="B416" s="110"/>
      <c r="C416" s="110"/>
      <c r="D416" s="110"/>
      <c r="E416" s="110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</row>
    <row r="417" spans="2:15">
      <c r="B417" s="110"/>
      <c r="C417" s="110"/>
      <c r="D417" s="110"/>
      <c r="E417" s="110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</row>
    <row r="418" spans="2:15">
      <c r="B418" s="110"/>
      <c r="C418" s="110"/>
      <c r="D418" s="110"/>
      <c r="E418" s="110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</row>
    <row r="419" spans="2:15">
      <c r="B419" s="110"/>
      <c r="C419" s="110"/>
      <c r="D419" s="110"/>
      <c r="E419" s="110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</row>
    <row r="420" spans="2:15">
      <c r="B420" s="110"/>
      <c r="C420" s="110"/>
      <c r="D420" s="110"/>
      <c r="E420" s="110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</row>
    <row r="421" spans="2:15">
      <c r="B421" s="110"/>
      <c r="C421" s="110"/>
      <c r="D421" s="110"/>
      <c r="E421" s="110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</row>
    <row r="422" spans="2:15">
      <c r="B422" s="110"/>
      <c r="C422" s="110"/>
      <c r="D422" s="110"/>
      <c r="E422" s="110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</row>
    <row r="423" spans="2:15">
      <c r="B423" s="110"/>
      <c r="C423" s="110"/>
      <c r="D423" s="110"/>
      <c r="E423" s="110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</row>
    <row r="424" spans="2:15">
      <c r="B424" s="110"/>
      <c r="C424" s="110"/>
      <c r="D424" s="110"/>
      <c r="E424" s="110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</row>
    <row r="425" spans="2:15">
      <c r="B425" s="110"/>
      <c r="C425" s="110"/>
      <c r="D425" s="110"/>
      <c r="E425" s="110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</row>
    <row r="426" spans="2:15">
      <c r="B426" s="110"/>
      <c r="C426" s="110"/>
      <c r="D426" s="110"/>
      <c r="E426" s="110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</row>
    <row r="427" spans="2:15">
      <c r="B427" s="110"/>
      <c r="C427" s="110"/>
      <c r="D427" s="110"/>
      <c r="E427" s="110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</row>
    <row r="428" spans="2:15">
      <c r="B428" s="110"/>
      <c r="C428" s="110"/>
      <c r="D428" s="110"/>
      <c r="E428" s="110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</row>
    <row r="429" spans="2:15">
      <c r="B429" s="110"/>
      <c r="C429" s="110"/>
      <c r="D429" s="110"/>
      <c r="E429" s="110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</row>
    <row r="430" spans="2:15">
      <c r="B430" s="110"/>
      <c r="C430" s="110"/>
      <c r="D430" s="110"/>
      <c r="E430" s="110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</row>
    <row r="431" spans="2:15">
      <c r="B431" s="110"/>
      <c r="C431" s="110"/>
      <c r="D431" s="110"/>
      <c r="E431" s="110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</row>
    <row r="432" spans="2:15">
      <c r="B432" s="110"/>
      <c r="C432" s="110"/>
      <c r="D432" s="110"/>
      <c r="E432" s="110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</row>
    <row r="433" spans="2:15">
      <c r="B433" s="110"/>
      <c r="C433" s="110"/>
      <c r="D433" s="110"/>
      <c r="E433" s="110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</row>
    <row r="434" spans="2:15">
      <c r="B434" s="110"/>
      <c r="C434" s="110"/>
      <c r="D434" s="110"/>
      <c r="E434" s="110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</row>
    <row r="435" spans="2:15">
      <c r="B435" s="110"/>
      <c r="C435" s="110"/>
      <c r="D435" s="110"/>
      <c r="E435" s="110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</row>
    <row r="436" spans="2:15">
      <c r="B436" s="110"/>
      <c r="C436" s="110"/>
      <c r="D436" s="110"/>
      <c r="E436" s="110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</row>
    <row r="437" spans="2:15">
      <c r="B437" s="110"/>
      <c r="C437" s="110"/>
      <c r="D437" s="110"/>
      <c r="E437" s="110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</row>
    <row r="438" spans="2:15">
      <c r="B438" s="110"/>
      <c r="C438" s="110"/>
      <c r="D438" s="110"/>
      <c r="E438" s="110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</row>
    <row r="439" spans="2:15">
      <c r="B439" s="110"/>
      <c r="C439" s="110"/>
      <c r="D439" s="110"/>
      <c r="E439" s="110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</row>
    <row r="440" spans="2:15">
      <c r="B440" s="110"/>
      <c r="C440" s="110"/>
      <c r="D440" s="110"/>
      <c r="E440" s="110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</row>
    <row r="441" spans="2:15">
      <c r="B441" s="110"/>
      <c r="C441" s="110"/>
      <c r="D441" s="110"/>
      <c r="E441" s="110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</row>
    <row r="442" spans="2:15">
      <c r="B442" s="110"/>
      <c r="C442" s="110"/>
      <c r="D442" s="110"/>
      <c r="E442" s="110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</row>
    <row r="443" spans="2:15">
      <c r="B443" s="110"/>
      <c r="C443" s="110"/>
      <c r="D443" s="110"/>
      <c r="E443" s="110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</row>
    <row r="444" spans="2:15">
      <c r="B444" s="110"/>
      <c r="C444" s="110"/>
      <c r="D444" s="110"/>
      <c r="E444" s="110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</row>
    <row r="445" spans="2:15">
      <c r="B445" s="110"/>
      <c r="C445" s="110"/>
      <c r="D445" s="110"/>
      <c r="E445" s="110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</row>
    <row r="446" spans="2:15">
      <c r="B446" s="110"/>
      <c r="C446" s="110"/>
      <c r="D446" s="110"/>
      <c r="E446" s="110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</row>
    <row r="447" spans="2:15">
      <c r="B447" s="110"/>
      <c r="C447" s="110"/>
      <c r="D447" s="110"/>
      <c r="E447" s="110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</row>
    <row r="448" spans="2:15">
      <c r="B448" s="110"/>
      <c r="C448" s="110"/>
      <c r="D448" s="110"/>
      <c r="E448" s="110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</row>
    <row r="449" spans="2:15">
      <c r="B449" s="110"/>
      <c r="C449" s="110"/>
      <c r="D449" s="110"/>
      <c r="E449" s="110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</row>
    <row r="450" spans="2:15">
      <c r="B450" s="110"/>
      <c r="C450" s="110"/>
      <c r="D450" s="110"/>
      <c r="E450" s="110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</row>
    <row r="451" spans="2:15">
      <c r="B451" s="110"/>
      <c r="C451" s="110"/>
      <c r="D451" s="110"/>
      <c r="E451" s="110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</row>
    <row r="452" spans="2:15">
      <c r="B452" s="110"/>
      <c r="C452" s="110"/>
      <c r="D452" s="110"/>
      <c r="E452" s="110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</row>
    <row r="453" spans="2:15">
      <c r="B453" s="110"/>
      <c r="C453" s="110"/>
      <c r="D453" s="110"/>
      <c r="E453" s="110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</row>
    <row r="454" spans="2:15">
      <c r="B454" s="110"/>
      <c r="C454" s="110"/>
      <c r="D454" s="110"/>
      <c r="E454" s="110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</row>
    <row r="455" spans="2:15">
      <c r="B455" s="110"/>
      <c r="C455" s="110"/>
      <c r="D455" s="110"/>
      <c r="E455" s="110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</row>
    <row r="456" spans="2:15">
      <c r="B456" s="110"/>
      <c r="C456" s="110"/>
      <c r="D456" s="110"/>
      <c r="E456" s="110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</row>
    <row r="457" spans="2:15">
      <c r="B457" s="110"/>
      <c r="C457" s="110"/>
      <c r="D457" s="110"/>
      <c r="E457" s="110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</row>
    <row r="458" spans="2:15">
      <c r="B458" s="110"/>
      <c r="C458" s="110"/>
      <c r="D458" s="110"/>
      <c r="E458" s="110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</row>
    <row r="459" spans="2:15">
      <c r="B459" s="110"/>
      <c r="C459" s="110"/>
      <c r="D459" s="110"/>
      <c r="E459" s="110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</row>
    <row r="460" spans="2:15">
      <c r="B460" s="110"/>
      <c r="C460" s="110"/>
      <c r="D460" s="110"/>
      <c r="E460" s="110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</row>
    <row r="461" spans="2:15">
      <c r="B461" s="110"/>
      <c r="C461" s="110"/>
      <c r="D461" s="110"/>
      <c r="E461" s="110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</row>
    <row r="462" spans="2:15">
      <c r="B462" s="110"/>
      <c r="C462" s="110"/>
      <c r="D462" s="110"/>
      <c r="E462" s="110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</row>
    <row r="463" spans="2:15">
      <c r="B463" s="110"/>
      <c r="C463" s="110"/>
      <c r="D463" s="110"/>
      <c r="E463" s="110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</row>
    <row r="464" spans="2:15">
      <c r="B464" s="110"/>
      <c r="C464" s="110"/>
      <c r="D464" s="110"/>
      <c r="E464" s="110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</row>
    <row r="465" spans="2:15">
      <c r="B465" s="110"/>
      <c r="C465" s="110"/>
      <c r="D465" s="110"/>
      <c r="E465" s="110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</row>
    <row r="466" spans="2:15">
      <c r="B466" s="110"/>
      <c r="C466" s="110"/>
      <c r="D466" s="110"/>
      <c r="E466" s="110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</row>
    <row r="467" spans="2:15">
      <c r="B467" s="110"/>
      <c r="C467" s="110"/>
      <c r="D467" s="110"/>
      <c r="E467" s="110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</row>
    <row r="468" spans="2:15">
      <c r="B468" s="110"/>
      <c r="C468" s="110"/>
      <c r="D468" s="110"/>
      <c r="E468" s="110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</row>
    <row r="469" spans="2:15">
      <c r="B469" s="110"/>
      <c r="C469" s="110"/>
      <c r="D469" s="110"/>
      <c r="E469" s="110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</row>
    <row r="470" spans="2:15">
      <c r="B470" s="110"/>
      <c r="C470" s="110"/>
      <c r="D470" s="110"/>
      <c r="E470" s="110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</row>
    <row r="471" spans="2:15">
      <c r="B471" s="110"/>
      <c r="C471" s="110"/>
      <c r="D471" s="110"/>
      <c r="E471" s="110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</row>
    <row r="472" spans="2:15">
      <c r="B472" s="110"/>
      <c r="C472" s="110"/>
      <c r="D472" s="110"/>
      <c r="E472" s="110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</row>
    <row r="473" spans="2:15">
      <c r="B473" s="110"/>
      <c r="C473" s="110"/>
      <c r="D473" s="110"/>
      <c r="E473" s="110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</row>
    <row r="474" spans="2:15">
      <c r="B474" s="110"/>
      <c r="C474" s="110"/>
      <c r="D474" s="110"/>
      <c r="E474" s="110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</row>
    <row r="475" spans="2:15">
      <c r="B475" s="110"/>
      <c r="C475" s="110"/>
      <c r="D475" s="110"/>
      <c r="E475" s="110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</row>
    <row r="476" spans="2:15">
      <c r="B476" s="110"/>
      <c r="C476" s="110"/>
      <c r="D476" s="110"/>
      <c r="E476" s="110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</row>
    <row r="477" spans="2:15">
      <c r="B477" s="110"/>
      <c r="C477" s="110"/>
      <c r="D477" s="110"/>
      <c r="E477" s="110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</row>
    <row r="478" spans="2:15">
      <c r="B478" s="110"/>
      <c r="C478" s="110"/>
      <c r="D478" s="110"/>
      <c r="E478" s="110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</row>
    <row r="479" spans="2:15">
      <c r="B479" s="110"/>
      <c r="C479" s="110"/>
      <c r="D479" s="110"/>
      <c r="E479" s="110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</row>
    <row r="480" spans="2:15">
      <c r="B480" s="110"/>
      <c r="C480" s="110"/>
      <c r="D480" s="110"/>
      <c r="E480" s="110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</row>
    <row r="481" spans="2:15">
      <c r="B481" s="110"/>
      <c r="C481" s="110"/>
      <c r="D481" s="110"/>
      <c r="E481" s="110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</row>
    <row r="482" spans="2:15">
      <c r="B482" s="110"/>
      <c r="C482" s="110"/>
      <c r="D482" s="110"/>
      <c r="E482" s="110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</row>
    <row r="483" spans="2:15">
      <c r="B483" s="110"/>
      <c r="C483" s="110"/>
      <c r="D483" s="110"/>
      <c r="E483" s="110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</row>
    <row r="484" spans="2:15">
      <c r="B484" s="110"/>
      <c r="C484" s="110"/>
      <c r="D484" s="110"/>
      <c r="E484" s="110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</row>
    <row r="485" spans="2:15">
      <c r="B485" s="110"/>
      <c r="C485" s="110"/>
      <c r="D485" s="110"/>
      <c r="E485" s="110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</row>
    <row r="486" spans="2:15">
      <c r="B486" s="110"/>
      <c r="C486" s="110"/>
      <c r="D486" s="110"/>
      <c r="E486" s="110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</row>
    <row r="487" spans="2:15">
      <c r="B487" s="110"/>
      <c r="C487" s="110"/>
      <c r="D487" s="110"/>
      <c r="E487" s="110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</row>
    <row r="488" spans="2:15">
      <c r="B488" s="110"/>
      <c r="C488" s="110"/>
      <c r="D488" s="110"/>
      <c r="E488" s="110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</row>
    <row r="489" spans="2:15">
      <c r="B489" s="110"/>
      <c r="C489" s="110"/>
      <c r="D489" s="110"/>
      <c r="E489" s="110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</row>
    <row r="490" spans="2:15">
      <c r="B490" s="110"/>
      <c r="C490" s="110"/>
      <c r="D490" s="110"/>
      <c r="E490" s="110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</row>
    <row r="491" spans="2:15">
      <c r="B491" s="110"/>
      <c r="C491" s="110"/>
      <c r="D491" s="110"/>
      <c r="E491" s="110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</row>
    <row r="492" spans="2:15">
      <c r="B492" s="110"/>
      <c r="C492" s="110"/>
      <c r="D492" s="110"/>
      <c r="E492" s="110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</row>
    <row r="493" spans="2:15">
      <c r="B493" s="110"/>
      <c r="C493" s="110"/>
      <c r="D493" s="110"/>
      <c r="E493" s="110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</row>
    <row r="494" spans="2:15">
      <c r="B494" s="110"/>
      <c r="C494" s="110"/>
      <c r="D494" s="110"/>
      <c r="E494" s="110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</row>
    <row r="495" spans="2:15">
      <c r="B495" s="110"/>
      <c r="C495" s="110"/>
      <c r="D495" s="110"/>
      <c r="E495" s="110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</row>
    <row r="496" spans="2:15">
      <c r="B496" s="110"/>
      <c r="C496" s="110"/>
      <c r="D496" s="110"/>
      <c r="E496" s="110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</row>
    <row r="497" spans="2:15">
      <c r="B497" s="110"/>
      <c r="C497" s="110"/>
      <c r="D497" s="110"/>
      <c r="E497" s="110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</row>
    <row r="498" spans="2:15">
      <c r="B498" s="110"/>
      <c r="C498" s="110"/>
      <c r="D498" s="110"/>
      <c r="E498" s="110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</row>
    <row r="499" spans="2:15">
      <c r="B499" s="110"/>
      <c r="C499" s="110"/>
      <c r="D499" s="110"/>
      <c r="E499" s="110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</row>
    <row r="500" spans="2:15">
      <c r="B500" s="110"/>
      <c r="C500" s="110"/>
      <c r="D500" s="110"/>
      <c r="E500" s="110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</row>
    <row r="501" spans="2:15">
      <c r="B501" s="110"/>
      <c r="C501" s="110"/>
      <c r="D501" s="110"/>
      <c r="E501" s="110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</row>
    <row r="502" spans="2:15">
      <c r="B502" s="110"/>
      <c r="C502" s="110"/>
      <c r="D502" s="110"/>
      <c r="E502" s="110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</row>
    <row r="503" spans="2:15">
      <c r="B503" s="110"/>
      <c r="C503" s="110"/>
      <c r="D503" s="110"/>
      <c r="E503" s="110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</row>
    <row r="504" spans="2:15">
      <c r="B504" s="110"/>
      <c r="C504" s="110"/>
      <c r="D504" s="110"/>
      <c r="E504" s="110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</row>
    <row r="505" spans="2:15">
      <c r="B505" s="110"/>
      <c r="C505" s="110"/>
      <c r="D505" s="110"/>
      <c r="E505" s="110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</row>
    <row r="506" spans="2:15">
      <c r="B506" s="110"/>
      <c r="C506" s="110"/>
      <c r="D506" s="110"/>
      <c r="E506" s="110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</row>
    <row r="507" spans="2:15">
      <c r="B507" s="110"/>
      <c r="C507" s="110"/>
      <c r="D507" s="110"/>
      <c r="E507" s="110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</row>
    <row r="508" spans="2:15">
      <c r="B508" s="110"/>
      <c r="C508" s="110"/>
      <c r="D508" s="110"/>
      <c r="E508" s="110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</row>
    <row r="509" spans="2:15">
      <c r="B509" s="110"/>
      <c r="C509" s="110"/>
      <c r="D509" s="110"/>
      <c r="E509" s="110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</row>
    <row r="510" spans="2:15">
      <c r="B510" s="110"/>
      <c r="C510" s="110"/>
      <c r="D510" s="110"/>
      <c r="E510" s="110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</row>
    <row r="511" spans="2:15">
      <c r="B511" s="110"/>
      <c r="C511" s="110"/>
      <c r="D511" s="110"/>
      <c r="E511" s="110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</row>
    <row r="512" spans="2:15">
      <c r="B512" s="110"/>
      <c r="C512" s="110"/>
      <c r="D512" s="110"/>
      <c r="E512" s="110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</row>
    <row r="513" spans="2:15">
      <c r="B513" s="110"/>
      <c r="C513" s="110"/>
      <c r="D513" s="110"/>
      <c r="E513" s="110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</row>
    <row r="514" spans="2:15">
      <c r="B514" s="110"/>
      <c r="C514" s="110"/>
      <c r="D514" s="110"/>
      <c r="E514" s="110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</row>
    <row r="515" spans="2:15">
      <c r="B515" s="110"/>
      <c r="C515" s="110"/>
      <c r="D515" s="110"/>
      <c r="E515" s="110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</row>
    <row r="516" spans="2:15">
      <c r="B516" s="110"/>
      <c r="C516" s="110"/>
      <c r="D516" s="110"/>
      <c r="E516" s="110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</row>
    <row r="517" spans="2:15">
      <c r="B517" s="110"/>
      <c r="C517" s="110"/>
      <c r="D517" s="110"/>
      <c r="E517" s="110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</row>
    <row r="518" spans="2:15">
      <c r="B518" s="110"/>
      <c r="C518" s="110"/>
      <c r="D518" s="110"/>
      <c r="E518" s="110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</row>
    <row r="519" spans="2:15">
      <c r="B519" s="110"/>
      <c r="C519" s="110"/>
      <c r="D519" s="110"/>
      <c r="E519" s="110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</row>
    <row r="520" spans="2:15">
      <c r="B520" s="110"/>
      <c r="C520" s="110"/>
      <c r="D520" s="110"/>
      <c r="E520" s="110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</row>
    <row r="521" spans="2:15">
      <c r="B521" s="110"/>
      <c r="C521" s="110"/>
      <c r="D521" s="110"/>
      <c r="E521" s="110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</row>
    <row r="522" spans="2:15">
      <c r="B522" s="110"/>
      <c r="C522" s="110"/>
      <c r="D522" s="110"/>
      <c r="E522" s="110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</row>
    <row r="523" spans="2:15">
      <c r="B523" s="110"/>
      <c r="C523" s="110"/>
      <c r="D523" s="110"/>
      <c r="E523" s="110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</row>
    <row r="524" spans="2:15">
      <c r="B524" s="110"/>
      <c r="C524" s="110"/>
      <c r="D524" s="110"/>
      <c r="E524" s="110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</row>
    <row r="525" spans="2:15">
      <c r="B525" s="110"/>
      <c r="C525" s="110"/>
      <c r="D525" s="110"/>
      <c r="E525" s="110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3 B25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134</v>
      </c>
      <c r="C1" s="67" t="s" vm="1">
        <v>206</v>
      </c>
    </row>
    <row r="2" spans="2:12">
      <c r="B2" s="46" t="s">
        <v>133</v>
      </c>
      <c r="C2" s="67" t="s">
        <v>207</v>
      </c>
    </row>
    <row r="3" spans="2:12">
      <c r="B3" s="46" t="s">
        <v>135</v>
      </c>
      <c r="C3" s="67" t="s">
        <v>208</v>
      </c>
    </row>
    <row r="4" spans="2:12">
      <c r="B4" s="46" t="s">
        <v>136</v>
      </c>
      <c r="C4" s="67">
        <v>2144</v>
      </c>
    </row>
    <row r="6" spans="2:12" ht="26.25" customHeight="1">
      <c r="B6" s="140" t="s">
        <v>158</v>
      </c>
      <c r="C6" s="141"/>
      <c r="D6" s="141"/>
      <c r="E6" s="141"/>
      <c r="F6" s="141"/>
      <c r="G6" s="141"/>
      <c r="H6" s="141"/>
      <c r="I6" s="141"/>
      <c r="J6" s="141"/>
      <c r="K6" s="141"/>
      <c r="L6" s="142"/>
    </row>
    <row r="7" spans="2:12" ht="26.25" customHeight="1">
      <c r="B7" s="140" t="s">
        <v>86</v>
      </c>
      <c r="C7" s="141"/>
      <c r="D7" s="141"/>
      <c r="E7" s="141"/>
      <c r="F7" s="141"/>
      <c r="G7" s="141"/>
      <c r="H7" s="141"/>
      <c r="I7" s="141"/>
      <c r="J7" s="141"/>
      <c r="K7" s="141"/>
      <c r="L7" s="142"/>
    </row>
    <row r="8" spans="2:12" s="3" customFormat="1" ht="78.75">
      <c r="B8" s="21" t="s">
        <v>108</v>
      </c>
      <c r="C8" s="29" t="s">
        <v>42</v>
      </c>
      <c r="D8" s="29" t="s">
        <v>111</v>
      </c>
      <c r="E8" s="29" t="s">
        <v>60</v>
      </c>
      <c r="F8" s="29" t="s">
        <v>95</v>
      </c>
      <c r="G8" s="29" t="s">
        <v>184</v>
      </c>
      <c r="H8" s="29" t="s">
        <v>183</v>
      </c>
      <c r="I8" s="29" t="s">
        <v>56</v>
      </c>
      <c r="J8" s="29" t="s">
        <v>53</v>
      </c>
      <c r="K8" s="29" t="s">
        <v>137</v>
      </c>
      <c r="L8" s="65" t="s">
        <v>139</v>
      </c>
    </row>
    <row r="9" spans="2:12" s="3" customFormat="1" ht="25.5">
      <c r="B9" s="14"/>
      <c r="C9" s="15"/>
      <c r="D9" s="15"/>
      <c r="E9" s="15"/>
      <c r="F9" s="15"/>
      <c r="G9" s="15" t="s">
        <v>191</v>
      </c>
      <c r="H9" s="15"/>
      <c r="I9" s="15" t="s">
        <v>187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14" t="s">
        <v>1575</v>
      </c>
      <c r="C11" s="88"/>
      <c r="D11" s="88"/>
      <c r="E11" s="88"/>
      <c r="F11" s="88"/>
      <c r="G11" s="88"/>
      <c r="H11" s="88"/>
      <c r="I11" s="115">
        <v>0</v>
      </c>
      <c r="J11" s="88"/>
      <c r="K11" s="116">
        <v>0</v>
      </c>
      <c r="L11" s="116">
        <v>0</v>
      </c>
    </row>
    <row r="12" spans="2:12" s="4" customFormat="1" ht="18" customHeight="1">
      <c r="B12" s="117" t="s">
        <v>199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17" t="s">
        <v>104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17" t="s">
        <v>182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117" t="s">
        <v>190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</row>
    <row r="112" spans="2:12"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</row>
    <row r="113" spans="2:12"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</row>
    <row r="114" spans="2:12"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</row>
    <row r="115" spans="2:12"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</row>
    <row r="116" spans="2:12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</row>
    <row r="117" spans="2:12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</row>
    <row r="118" spans="2:12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</row>
    <row r="119" spans="2:12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</row>
    <row r="120" spans="2:12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</row>
    <row r="121" spans="2:12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</row>
    <row r="122" spans="2:12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</row>
    <row r="123" spans="2:12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</row>
    <row r="124" spans="2:12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</row>
    <row r="125" spans="2:12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2:12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</row>
    <row r="127" spans="2:12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</row>
    <row r="128" spans="2:12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2:12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</row>
    <row r="130" spans="2:12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</row>
    <row r="131" spans="2:12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</row>
    <row r="132" spans="2:12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</row>
    <row r="133" spans="2:12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</row>
    <row r="134" spans="2:12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</row>
    <row r="135" spans="2:12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</row>
    <row r="136" spans="2:12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2:12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</row>
    <row r="138" spans="2:12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</row>
    <row r="139" spans="2:12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</row>
    <row r="140" spans="2:12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</row>
    <row r="141" spans="2:12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</row>
    <row r="142" spans="2:12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</row>
    <row r="143" spans="2:12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2:12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</row>
    <row r="145" spans="2:12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</row>
    <row r="146" spans="2:12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</row>
    <row r="147" spans="2:12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</row>
    <row r="148" spans="2:12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</row>
    <row r="149" spans="2:12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2:12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</row>
    <row r="151" spans="2:12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</row>
    <row r="152" spans="2:12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</row>
    <row r="153" spans="2:12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</row>
    <row r="154" spans="2:12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</row>
    <row r="155" spans="2:12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</row>
    <row r="156" spans="2:12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</row>
    <row r="157" spans="2:12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</row>
    <row r="158" spans="2:12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</row>
    <row r="159" spans="2:12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</row>
    <row r="160" spans="2:12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</row>
    <row r="161" spans="2:12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</row>
    <row r="162" spans="2:12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</row>
    <row r="163" spans="2:12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</row>
    <row r="164" spans="2:12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</row>
    <row r="165" spans="2:12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</row>
    <row r="166" spans="2:12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</row>
    <row r="167" spans="2:12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</row>
    <row r="168" spans="2:12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</row>
    <row r="169" spans="2:12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</row>
    <row r="170" spans="2:12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</row>
    <row r="171" spans="2:12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</row>
    <row r="172" spans="2:12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</row>
    <row r="173" spans="2:12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</row>
    <row r="174" spans="2:12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</row>
    <row r="175" spans="2:12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</row>
    <row r="176" spans="2:12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</row>
    <row r="177" spans="2:12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</row>
    <row r="178" spans="2:12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</row>
    <row r="179" spans="2:12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</row>
    <row r="180" spans="2:12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</row>
    <row r="181" spans="2:12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</row>
    <row r="182" spans="2:12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</row>
    <row r="183" spans="2:12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</row>
    <row r="184" spans="2:12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</row>
    <row r="185" spans="2:12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</row>
    <row r="186" spans="2:12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</row>
    <row r="187" spans="2:12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</row>
    <row r="188" spans="2:12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</row>
    <row r="189" spans="2:12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</row>
    <row r="190" spans="2:12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</row>
    <row r="191" spans="2:12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</row>
    <row r="192" spans="2:12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</row>
    <row r="193" spans="2:12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</row>
    <row r="194" spans="2:12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</row>
    <row r="195" spans="2:12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</row>
    <row r="196" spans="2:12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</row>
    <row r="197" spans="2:12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</row>
    <row r="198" spans="2:12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</row>
    <row r="199" spans="2:12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</row>
    <row r="200" spans="2:12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</row>
    <row r="201" spans="2:12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</row>
    <row r="202" spans="2:12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</row>
    <row r="203" spans="2:12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</row>
    <row r="204" spans="2:12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</row>
    <row r="205" spans="2:12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</row>
    <row r="206" spans="2:12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</row>
    <row r="207" spans="2:12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</row>
    <row r="208" spans="2:12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</row>
    <row r="209" spans="2:12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</row>
    <row r="210" spans="2:12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</row>
    <row r="211" spans="2:12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</row>
    <row r="212" spans="2:12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</row>
    <row r="213" spans="2:12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</row>
    <row r="214" spans="2:12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</row>
    <row r="215" spans="2:12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</row>
    <row r="216" spans="2:12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2:12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</row>
    <row r="218" spans="2:12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</row>
    <row r="219" spans="2:12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</row>
    <row r="220" spans="2:12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</row>
    <row r="221" spans="2:12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</row>
    <row r="222" spans="2:12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</row>
    <row r="223" spans="2:12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</row>
    <row r="224" spans="2:12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</row>
    <row r="225" spans="2:12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</row>
    <row r="226" spans="2:12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</row>
    <row r="227" spans="2:12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</row>
    <row r="228" spans="2:12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</row>
    <row r="229" spans="2:12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</row>
    <row r="230" spans="2:12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</row>
    <row r="231" spans="2:12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</row>
    <row r="232" spans="2:12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</row>
    <row r="233" spans="2:12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</row>
    <row r="234" spans="2:12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</row>
    <row r="235" spans="2:12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</row>
    <row r="236" spans="2:12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</row>
    <row r="237" spans="2:12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</row>
    <row r="238" spans="2:12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</row>
    <row r="239" spans="2:12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</row>
    <row r="240" spans="2:12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</row>
    <row r="241" spans="2:12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</row>
    <row r="242" spans="2:12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</row>
    <row r="243" spans="2:12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</row>
    <row r="244" spans="2:12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</row>
    <row r="245" spans="2:12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</row>
    <row r="246" spans="2:12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</row>
    <row r="247" spans="2:12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</row>
    <row r="248" spans="2:12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</row>
    <row r="249" spans="2:12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</row>
    <row r="250" spans="2:12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</row>
    <row r="251" spans="2:12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</row>
    <row r="252" spans="2:12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</row>
    <row r="253" spans="2:12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</row>
    <row r="254" spans="2:12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</row>
    <row r="255" spans="2:12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</row>
    <row r="256" spans="2:12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</row>
    <row r="257" spans="2:12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</row>
    <row r="258" spans="2:12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</row>
    <row r="259" spans="2:12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</row>
    <row r="260" spans="2:12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</row>
    <row r="261" spans="2:12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</row>
    <row r="262" spans="2:12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</row>
    <row r="263" spans="2:12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</row>
    <row r="264" spans="2:12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2:12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</row>
    <row r="266" spans="2:12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</row>
    <row r="267" spans="2:12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</row>
    <row r="268" spans="2:12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</row>
    <row r="269" spans="2:12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</row>
    <row r="270" spans="2:12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</row>
    <row r="271" spans="2:12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</row>
    <row r="272" spans="2:12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</row>
    <row r="273" spans="2:12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</row>
    <row r="274" spans="2:12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</row>
    <row r="275" spans="2:12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</row>
    <row r="276" spans="2:12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</row>
    <row r="277" spans="2:12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</row>
    <row r="278" spans="2:12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</row>
    <row r="279" spans="2:12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</row>
    <row r="280" spans="2:12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</row>
    <row r="281" spans="2:12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</row>
    <row r="282" spans="2:12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</row>
    <row r="283" spans="2:12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</row>
    <row r="284" spans="2:12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</row>
    <row r="285" spans="2:12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</row>
    <row r="286" spans="2:12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</row>
    <row r="287" spans="2:12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</row>
    <row r="288" spans="2:12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</row>
    <row r="289" spans="2:12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</row>
    <row r="290" spans="2:12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</row>
    <row r="291" spans="2:12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</row>
    <row r="292" spans="2:12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</row>
    <row r="293" spans="2:12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</row>
    <row r="294" spans="2:12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</row>
    <row r="295" spans="2:12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</row>
    <row r="296" spans="2:12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</row>
    <row r="297" spans="2:12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</row>
    <row r="298" spans="2:12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</row>
    <row r="299" spans="2:12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</row>
    <row r="300" spans="2:12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</row>
    <row r="301" spans="2:12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</row>
    <row r="302" spans="2:12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</row>
    <row r="303" spans="2:12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</row>
    <row r="304" spans="2:12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</row>
    <row r="305" spans="2:12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</row>
    <row r="306" spans="2:12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</row>
    <row r="307" spans="2:12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</row>
    <row r="308" spans="2:12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</row>
    <row r="309" spans="2:12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</row>
    <row r="310" spans="2:12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</row>
    <row r="311" spans="2:12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</row>
    <row r="312" spans="2:12">
      <c r="B312" s="110"/>
      <c r="C312" s="110"/>
      <c r="D312" s="111"/>
      <c r="E312" s="111"/>
      <c r="F312" s="111"/>
      <c r="G312" s="111"/>
      <c r="H312" s="111"/>
      <c r="I312" s="111"/>
      <c r="J312" s="111"/>
      <c r="K312" s="111"/>
      <c r="L312" s="111"/>
    </row>
    <row r="313" spans="2:12">
      <c r="B313" s="110"/>
      <c r="C313" s="110"/>
      <c r="D313" s="111"/>
      <c r="E313" s="111"/>
      <c r="F313" s="111"/>
      <c r="G313" s="111"/>
      <c r="H313" s="111"/>
      <c r="I313" s="111"/>
      <c r="J313" s="111"/>
      <c r="K313" s="111"/>
      <c r="L313" s="111"/>
    </row>
    <row r="314" spans="2:12">
      <c r="B314" s="110"/>
      <c r="C314" s="110"/>
      <c r="D314" s="111"/>
      <c r="E314" s="111"/>
      <c r="F314" s="111"/>
      <c r="G314" s="111"/>
      <c r="H314" s="111"/>
      <c r="I314" s="111"/>
      <c r="J314" s="111"/>
      <c r="K314" s="111"/>
      <c r="L314" s="111"/>
    </row>
    <row r="315" spans="2:12">
      <c r="B315" s="110"/>
      <c r="C315" s="110"/>
      <c r="D315" s="111"/>
      <c r="E315" s="111"/>
      <c r="F315" s="111"/>
      <c r="G315" s="111"/>
      <c r="H315" s="111"/>
      <c r="I315" s="111"/>
      <c r="J315" s="111"/>
      <c r="K315" s="111"/>
      <c r="L315" s="111"/>
    </row>
    <row r="316" spans="2:12">
      <c r="B316" s="110"/>
      <c r="C316" s="110"/>
      <c r="D316" s="111"/>
      <c r="E316" s="111"/>
      <c r="F316" s="111"/>
      <c r="G316" s="111"/>
      <c r="H316" s="111"/>
      <c r="I316" s="111"/>
      <c r="J316" s="111"/>
      <c r="K316" s="111"/>
      <c r="L316" s="111"/>
    </row>
    <row r="317" spans="2:12">
      <c r="B317" s="110"/>
      <c r="C317" s="110"/>
      <c r="D317" s="111"/>
      <c r="E317" s="111"/>
      <c r="F317" s="111"/>
      <c r="G317" s="111"/>
      <c r="H317" s="111"/>
      <c r="I317" s="111"/>
      <c r="J317" s="111"/>
      <c r="K317" s="111"/>
      <c r="L317" s="111"/>
    </row>
    <row r="318" spans="2:12">
      <c r="B318" s="110"/>
      <c r="C318" s="110"/>
      <c r="D318" s="111"/>
      <c r="E318" s="111"/>
      <c r="F318" s="111"/>
      <c r="G318" s="111"/>
      <c r="H318" s="111"/>
      <c r="I318" s="111"/>
      <c r="J318" s="111"/>
      <c r="K318" s="111"/>
      <c r="L318" s="111"/>
    </row>
    <row r="319" spans="2:12">
      <c r="B319" s="110"/>
      <c r="C319" s="110"/>
      <c r="D319" s="111"/>
      <c r="E319" s="111"/>
      <c r="F319" s="111"/>
      <c r="G319" s="111"/>
      <c r="H319" s="111"/>
      <c r="I319" s="111"/>
      <c r="J319" s="111"/>
      <c r="K319" s="111"/>
      <c r="L319" s="111"/>
    </row>
    <row r="320" spans="2:12">
      <c r="B320" s="110"/>
      <c r="C320" s="110"/>
      <c r="D320" s="111"/>
      <c r="E320" s="111"/>
      <c r="F320" s="111"/>
      <c r="G320" s="111"/>
      <c r="H320" s="111"/>
      <c r="I320" s="111"/>
      <c r="J320" s="111"/>
      <c r="K320" s="111"/>
      <c r="L320" s="111"/>
    </row>
    <row r="321" spans="2:12">
      <c r="B321" s="110"/>
      <c r="C321" s="110"/>
      <c r="D321" s="111"/>
      <c r="E321" s="111"/>
      <c r="F321" s="111"/>
      <c r="G321" s="111"/>
      <c r="H321" s="111"/>
      <c r="I321" s="111"/>
      <c r="J321" s="111"/>
      <c r="K321" s="111"/>
      <c r="L321" s="111"/>
    </row>
    <row r="322" spans="2:12">
      <c r="B322" s="110"/>
      <c r="C322" s="110"/>
      <c r="D322" s="111"/>
      <c r="E322" s="111"/>
      <c r="F322" s="111"/>
      <c r="G322" s="111"/>
      <c r="H322" s="111"/>
      <c r="I322" s="111"/>
      <c r="J322" s="111"/>
      <c r="K322" s="111"/>
      <c r="L322" s="111"/>
    </row>
    <row r="323" spans="2:12">
      <c r="B323" s="110"/>
      <c r="C323" s="110"/>
      <c r="D323" s="111"/>
      <c r="E323" s="111"/>
      <c r="F323" s="111"/>
      <c r="G323" s="111"/>
      <c r="H323" s="111"/>
      <c r="I323" s="111"/>
      <c r="J323" s="111"/>
      <c r="K323" s="111"/>
      <c r="L323" s="111"/>
    </row>
    <row r="324" spans="2:12">
      <c r="B324" s="110"/>
      <c r="C324" s="110"/>
      <c r="D324" s="111"/>
      <c r="E324" s="111"/>
      <c r="F324" s="111"/>
      <c r="G324" s="111"/>
      <c r="H324" s="111"/>
      <c r="I324" s="111"/>
      <c r="J324" s="111"/>
      <c r="K324" s="111"/>
      <c r="L324" s="111"/>
    </row>
    <row r="325" spans="2:12">
      <c r="B325" s="110"/>
      <c r="C325" s="110"/>
      <c r="D325" s="111"/>
      <c r="E325" s="111"/>
      <c r="F325" s="111"/>
      <c r="G325" s="111"/>
      <c r="H325" s="111"/>
      <c r="I325" s="111"/>
      <c r="J325" s="111"/>
      <c r="K325" s="111"/>
      <c r="L325" s="111"/>
    </row>
    <row r="326" spans="2:12">
      <c r="B326" s="110"/>
      <c r="C326" s="110"/>
      <c r="D326" s="111"/>
      <c r="E326" s="111"/>
      <c r="F326" s="111"/>
      <c r="G326" s="111"/>
      <c r="H326" s="111"/>
      <c r="I326" s="111"/>
      <c r="J326" s="111"/>
      <c r="K326" s="111"/>
      <c r="L326" s="111"/>
    </row>
    <row r="327" spans="2:12">
      <c r="B327" s="110"/>
      <c r="C327" s="110"/>
      <c r="D327" s="111"/>
      <c r="E327" s="111"/>
      <c r="F327" s="111"/>
      <c r="G327" s="111"/>
      <c r="H327" s="111"/>
      <c r="I327" s="111"/>
      <c r="J327" s="111"/>
      <c r="K327" s="111"/>
      <c r="L327" s="111"/>
    </row>
    <row r="328" spans="2:12">
      <c r="B328" s="110"/>
      <c r="C328" s="110"/>
      <c r="D328" s="111"/>
      <c r="E328" s="111"/>
      <c r="F328" s="111"/>
      <c r="G328" s="111"/>
      <c r="H328" s="111"/>
      <c r="I328" s="111"/>
      <c r="J328" s="111"/>
      <c r="K328" s="111"/>
      <c r="L328" s="111"/>
    </row>
    <row r="329" spans="2:12">
      <c r="B329" s="110"/>
      <c r="C329" s="110"/>
      <c r="D329" s="111"/>
      <c r="E329" s="111"/>
      <c r="F329" s="111"/>
      <c r="G329" s="111"/>
      <c r="H329" s="111"/>
      <c r="I329" s="111"/>
      <c r="J329" s="111"/>
      <c r="K329" s="111"/>
      <c r="L329" s="111"/>
    </row>
    <row r="330" spans="2:12">
      <c r="B330" s="110"/>
      <c r="C330" s="110"/>
      <c r="D330" s="111"/>
      <c r="E330" s="111"/>
      <c r="F330" s="111"/>
      <c r="G330" s="111"/>
      <c r="H330" s="111"/>
      <c r="I330" s="111"/>
      <c r="J330" s="111"/>
      <c r="K330" s="111"/>
      <c r="L330" s="111"/>
    </row>
    <row r="331" spans="2:12">
      <c r="B331" s="110"/>
      <c r="C331" s="110"/>
      <c r="D331" s="111"/>
      <c r="E331" s="111"/>
      <c r="F331" s="111"/>
      <c r="G331" s="111"/>
      <c r="H331" s="111"/>
      <c r="I331" s="111"/>
      <c r="J331" s="111"/>
      <c r="K331" s="111"/>
      <c r="L331" s="111"/>
    </row>
    <row r="332" spans="2:12">
      <c r="B332" s="110"/>
      <c r="C332" s="110"/>
      <c r="D332" s="111"/>
      <c r="E332" s="111"/>
      <c r="F332" s="111"/>
      <c r="G332" s="111"/>
      <c r="H332" s="111"/>
      <c r="I332" s="111"/>
      <c r="J332" s="111"/>
      <c r="K332" s="111"/>
      <c r="L332" s="111"/>
    </row>
    <row r="333" spans="2:12">
      <c r="B333" s="110"/>
      <c r="C333" s="110"/>
      <c r="D333" s="111"/>
      <c r="E333" s="111"/>
      <c r="F333" s="111"/>
      <c r="G333" s="111"/>
      <c r="H333" s="111"/>
      <c r="I333" s="111"/>
      <c r="J333" s="111"/>
      <c r="K333" s="111"/>
      <c r="L333" s="111"/>
    </row>
    <row r="334" spans="2:12">
      <c r="B334" s="110"/>
      <c r="C334" s="110"/>
      <c r="D334" s="111"/>
      <c r="E334" s="111"/>
      <c r="F334" s="111"/>
      <c r="G334" s="111"/>
      <c r="H334" s="111"/>
      <c r="I334" s="111"/>
      <c r="J334" s="111"/>
      <c r="K334" s="111"/>
      <c r="L334" s="111"/>
    </row>
    <row r="335" spans="2:12">
      <c r="B335" s="110"/>
      <c r="C335" s="110"/>
      <c r="D335" s="111"/>
      <c r="E335" s="111"/>
      <c r="F335" s="111"/>
      <c r="G335" s="111"/>
      <c r="H335" s="111"/>
      <c r="I335" s="111"/>
      <c r="J335" s="111"/>
      <c r="K335" s="111"/>
      <c r="L335" s="111"/>
    </row>
    <row r="336" spans="2:12">
      <c r="B336" s="110"/>
      <c r="C336" s="110"/>
      <c r="D336" s="111"/>
      <c r="E336" s="111"/>
      <c r="F336" s="111"/>
      <c r="G336" s="111"/>
      <c r="H336" s="111"/>
      <c r="I336" s="111"/>
      <c r="J336" s="111"/>
      <c r="K336" s="111"/>
      <c r="L336" s="111"/>
    </row>
    <row r="337" spans="2:12">
      <c r="B337" s="110"/>
      <c r="C337" s="110"/>
      <c r="D337" s="111"/>
      <c r="E337" s="111"/>
      <c r="F337" s="111"/>
      <c r="G337" s="111"/>
      <c r="H337" s="111"/>
      <c r="I337" s="111"/>
      <c r="J337" s="111"/>
      <c r="K337" s="111"/>
      <c r="L337" s="111"/>
    </row>
    <row r="338" spans="2:12">
      <c r="B338" s="110"/>
      <c r="C338" s="110"/>
      <c r="D338" s="111"/>
      <c r="E338" s="111"/>
      <c r="F338" s="111"/>
      <c r="G338" s="111"/>
      <c r="H338" s="111"/>
      <c r="I338" s="111"/>
      <c r="J338" s="111"/>
      <c r="K338" s="111"/>
      <c r="L338" s="111"/>
    </row>
    <row r="339" spans="2:12">
      <c r="B339" s="110"/>
      <c r="C339" s="110"/>
      <c r="D339" s="111"/>
      <c r="E339" s="111"/>
      <c r="F339" s="111"/>
      <c r="G339" s="111"/>
      <c r="H339" s="111"/>
      <c r="I339" s="111"/>
      <c r="J339" s="111"/>
      <c r="K339" s="111"/>
      <c r="L339" s="111"/>
    </row>
    <row r="340" spans="2:12">
      <c r="B340" s="110"/>
      <c r="C340" s="110"/>
      <c r="D340" s="111"/>
      <c r="E340" s="111"/>
      <c r="F340" s="111"/>
      <c r="G340" s="111"/>
      <c r="H340" s="111"/>
      <c r="I340" s="111"/>
      <c r="J340" s="111"/>
      <c r="K340" s="111"/>
      <c r="L340" s="111"/>
    </row>
    <row r="341" spans="2:12">
      <c r="B341" s="110"/>
      <c r="C341" s="110"/>
      <c r="D341" s="111"/>
      <c r="E341" s="111"/>
      <c r="F341" s="111"/>
      <c r="G341" s="111"/>
      <c r="H341" s="111"/>
      <c r="I341" s="111"/>
      <c r="J341" s="111"/>
      <c r="K341" s="111"/>
      <c r="L341" s="111"/>
    </row>
    <row r="342" spans="2:12">
      <c r="B342" s="110"/>
      <c r="C342" s="110"/>
      <c r="D342" s="111"/>
      <c r="E342" s="111"/>
      <c r="F342" s="111"/>
      <c r="G342" s="111"/>
      <c r="H342" s="111"/>
      <c r="I342" s="111"/>
      <c r="J342" s="111"/>
      <c r="K342" s="111"/>
      <c r="L342" s="111"/>
    </row>
    <row r="343" spans="2:12">
      <c r="B343" s="110"/>
      <c r="C343" s="110"/>
      <c r="D343" s="111"/>
      <c r="E343" s="111"/>
      <c r="F343" s="111"/>
      <c r="G343" s="111"/>
      <c r="H343" s="111"/>
      <c r="I343" s="111"/>
      <c r="J343" s="111"/>
      <c r="K343" s="111"/>
      <c r="L343" s="111"/>
    </row>
    <row r="344" spans="2:12">
      <c r="B344" s="110"/>
      <c r="C344" s="110"/>
      <c r="D344" s="111"/>
      <c r="E344" s="111"/>
      <c r="F344" s="111"/>
      <c r="G344" s="111"/>
      <c r="H344" s="111"/>
      <c r="I344" s="111"/>
      <c r="J344" s="111"/>
      <c r="K344" s="111"/>
      <c r="L344" s="111"/>
    </row>
    <row r="345" spans="2:12">
      <c r="B345" s="110"/>
      <c r="C345" s="110"/>
      <c r="D345" s="111"/>
      <c r="E345" s="111"/>
      <c r="F345" s="111"/>
      <c r="G345" s="111"/>
      <c r="H345" s="111"/>
      <c r="I345" s="111"/>
      <c r="J345" s="111"/>
      <c r="K345" s="111"/>
      <c r="L345" s="111"/>
    </row>
    <row r="346" spans="2:12">
      <c r="B346" s="110"/>
      <c r="C346" s="110"/>
      <c r="D346" s="111"/>
      <c r="E346" s="111"/>
      <c r="F346" s="111"/>
      <c r="G346" s="111"/>
      <c r="H346" s="111"/>
      <c r="I346" s="111"/>
      <c r="J346" s="111"/>
      <c r="K346" s="111"/>
      <c r="L346" s="111"/>
    </row>
    <row r="347" spans="2:12">
      <c r="B347" s="110"/>
      <c r="C347" s="110"/>
      <c r="D347" s="111"/>
      <c r="E347" s="111"/>
      <c r="F347" s="111"/>
      <c r="G347" s="111"/>
      <c r="H347" s="111"/>
      <c r="I347" s="111"/>
      <c r="J347" s="111"/>
      <c r="K347" s="111"/>
      <c r="L347" s="111"/>
    </row>
    <row r="348" spans="2:12">
      <c r="B348" s="110"/>
      <c r="C348" s="110"/>
      <c r="D348" s="111"/>
      <c r="E348" s="111"/>
      <c r="F348" s="111"/>
      <c r="G348" s="111"/>
      <c r="H348" s="111"/>
      <c r="I348" s="111"/>
      <c r="J348" s="111"/>
      <c r="K348" s="111"/>
      <c r="L348" s="111"/>
    </row>
    <row r="349" spans="2:12">
      <c r="B349" s="110"/>
      <c r="C349" s="110"/>
      <c r="D349" s="111"/>
      <c r="E349" s="111"/>
      <c r="F349" s="111"/>
      <c r="G349" s="111"/>
      <c r="H349" s="111"/>
      <c r="I349" s="111"/>
      <c r="J349" s="111"/>
      <c r="K349" s="111"/>
      <c r="L349" s="111"/>
    </row>
    <row r="350" spans="2:12">
      <c r="B350" s="110"/>
      <c r="C350" s="110"/>
      <c r="D350" s="111"/>
      <c r="E350" s="111"/>
      <c r="F350" s="111"/>
      <c r="G350" s="111"/>
      <c r="H350" s="111"/>
      <c r="I350" s="111"/>
      <c r="J350" s="111"/>
      <c r="K350" s="111"/>
      <c r="L350" s="111"/>
    </row>
    <row r="351" spans="2:12">
      <c r="B351" s="110"/>
      <c r="C351" s="110"/>
      <c r="D351" s="111"/>
      <c r="E351" s="111"/>
      <c r="F351" s="111"/>
      <c r="G351" s="111"/>
      <c r="H351" s="111"/>
      <c r="I351" s="111"/>
      <c r="J351" s="111"/>
      <c r="K351" s="111"/>
      <c r="L351" s="111"/>
    </row>
    <row r="352" spans="2:12">
      <c r="B352" s="110"/>
      <c r="C352" s="110"/>
      <c r="D352" s="111"/>
      <c r="E352" s="111"/>
      <c r="F352" s="111"/>
      <c r="G352" s="111"/>
      <c r="H352" s="111"/>
      <c r="I352" s="111"/>
      <c r="J352" s="111"/>
      <c r="K352" s="111"/>
      <c r="L352" s="111"/>
    </row>
    <row r="353" spans="2:12">
      <c r="B353" s="110"/>
      <c r="C353" s="110"/>
      <c r="D353" s="111"/>
      <c r="E353" s="111"/>
      <c r="F353" s="111"/>
      <c r="G353" s="111"/>
      <c r="H353" s="111"/>
      <c r="I353" s="111"/>
      <c r="J353" s="111"/>
      <c r="K353" s="111"/>
      <c r="L353" s="111"/>
    </row>
    <row r="354" spans="2:12">
      <c r="B354" s="110"/>
      <c r="C354" s="110"/>
      <c r="D354" s="111"/>
      <c r="E354" s="111"/>
      <c r="F354" s="111"/>
      <c r="G354" s="111"/>
      <c r="H354" s="111"/>
      <c r="I354" s="111"/>
      <c r="J354" s="111"/>
      <c r="K354" s="111"/>
      <c r="L354" s="111"/>
    </row>
    <row r="355" spans="2:12">
      <c r="B355" s="110"/>
      <c r="C355" s="110"/>
      <c r="D355" s="111"/>
      <c r="E355" s="111"/>
      <c r="F355" s="111"/>
      <c r="G355" s="111"/>
      <c r="H355" s="111"/>
      <c r="I355" s="111"/>
      <c r="J355" s="111"/>
      <c r="K355" s="111"/>
      <c r="L355" s="111"/>
    </row>
    <row r="356" spans="2:12">
      <c r="B356" s="110"/>
      <c r="C356" s="110"/>
      <c r="D356" s="111"/>
      <c r="E356" s="111"/>
      <c r="F356" s="111"/>
      <c r="G356" s="111"/>
      <c r="H356" s="111"/>
      <c r="I356" s="111"/>
      <c r="J356" s="111"/>
      <c r="K356" s="111"/>
      <c r="L356" s="111"/>
    </row>
    <row r="357" spans="2:12">
      <c r="B357" s="110"/>
      <c r="C357" s="110"/>
      <c r="D357" s="111"/>
      <c r="E357" s="111"/>
      <c r="F357" s="111"/>
      <c r="G357" s="111"/>
      <c r="H357" s="111"/>
      <c r="I357" s="111"/>
      <c r="J357" s="111"/>
      <c r="K357" s="111"/>
      <c r="L357" s="111"/>
    </row>
    <row r="358" spans="2:12">
      <c r="B358" s="110"/>
      <c r="C358" s="110"/>
      <c r="D358" s="111"/>
      <c r="E358" s="111"/>
      <c r="F358" s="111"/>
      <c r="G358" s="111"/>
      <c r="H358" s="111"/>
      <c r="I358" s="111"/>
      <c r="J358" s="111"/>
      <c r="K358" s="111"/>
      <c r="L358" s="111"/>
    </row>
    <row r="359" spans="2:12">
      <c r="B359" s="110"/>
      <c r="C359" s="110"/>
      <c r="D359" s="111"/>
      <c r="E359" s="111"/>
      <c r="F359" s="111"/>
      <c r="G359" s="111"/>
      <c r="H359" s="111"/>
      <c r="I359" s="111"/>
      <c r="J359" s="111"/>
      <c r="K359" s="111"/>
      <c r="L359" s="111"/>
    </row>
    <row r="360" spans="2:12">
      <c r="B360" s="110"/>
      <c r="C360" s="110"/>
      <c r="D360" s="111"/>
      <c r="E360" s="111"/>
      <c r="F360" s="111"/>
      <c r="G360" s="111"/>
      <c r="H360" s="111"/>
      <c r="I360" s="111"/>
      <c r="J360" s="111"/>
      <c r="K360" s="111"/>
      <c r="L360" s="111"/>
    </row>
    <row r="361" spans="2:12">
      <c r="B361" s="110"/>
      <c r="C361" s="110"/>
      <c r="D361" s="111"/>
      <c r="E361" s="111"/>
      <c r="F361" s="111"/>
      <c r="G361" s="111"/>
      <c r="H361" s="111"/>
      <c r="I361" s="111"/>
      <c r="J361" s="111"/>
      <c r="K361" s="111"/>
      <c r="L361" s="111"/>
    </row>
    <row r="362" spans="2:12">
      <c r="B362" s="110"/>
      <c r="C362" s="110"/>
      <c r="D362" s="111"/>
      <c r="E362" s="111"/>
      <c r="F362" s="111"/>
      <c r="G362" s="111"/>
      <c r="H362" s="111"/>
      <c r="I362" s="111"/>
      <c r="J362" s="111"/>
      <c r="K362" s="111"/>
      <c r="L362" s="111"/>
    </row>
    <row r="363" spans="2:12">
      <c r="B363" s="110"/>
      <c r="C363" s="110"/>
      <c r="D363" s="111"/>
      <c r="E363" s="111"/>
      <c r="F363" s="111"/>
      <c r="G363" s="111"/>
      <c r="H363" s="111"/>
      <c r="I363" s="111"/>
      <c r="J363" s="111"/>
      <c r="K363" s="111"/>
      <c r="L363" s="111"/>
    </row>
    <row r="364" spans="2:12">
      <c r="B364" s="110"/>
      <c r="C364" s="110"/>
      <c r="D364" s="111"/>
      <c r="E364" s="111"/>
      <c r="F364" s="111"/>
      <c r="G364" s="111"/>
      <c r="H364" s="111"/>
      <c r="I364" s="111"/>
      <c r="J364" s="111"/>
      <c r="K364" s="111"/>
      <c r="L364" s="111"/>
    </row>
    <row r="365" spans="2:12">
      <c r="B365" s="110"/>
      <c r="C365" s="110"/>
      <c r="D365" s="111"/>
      <c r="E365" s="111"/>
      <c r="F365" s="111"/>
      <c r="G365" s="111"/>
      <c r="H365" s="111"/>
      <c r="I365" s="111"/>
      <c r="J365" s="111"/>
      <c r="K365" s="111"/>
      <c r="L365" s="111"/>
    </row>
    <row r="366" spans="2:12">
      <c r="B366" s="110"/>
      <c r="C366" s="110"/>
      <c r="D366" s="111"/>
      <c r="E366" s="111"/>
      <c r="F366" s="111"/>
      <c r="G366" s="111"/>
      <c r="H366" s="111"/>
      <c r="I366" s="111"/>
      <c r="J366" s="111"/>
      <c r="K366" s="111"/>
      <c r="L366" s="111"/>
    </row>
    <row r="367" spans="2:12">
      <c r="B367" s="110"/>
      <c r="C367" s="110"/>
      <c r="D367" s="111"/>
      <c r="E367" s="111"/>
      <c r="F367" s="111"/>
      <c r="G367" s="111"/>
      <c r="H367" s="111"/>
      <c r="I367" s="111"/>
      <c r="J367" s="111"/>
      <c r="K367" s="111"/>
      <c r="L367" s="111"/>
    </row>
    <row r="368" spans="2:12">
      <c r="B368" s="110"/>
      <c r="C368" s="110"/>
      <c r="D368" s="111"/>
      <c r="E368" s="111"/>
      <c r="F368" s="111"/>
      <c r="G368" s="111"/>
      <c r="H368" s="111"/>
      <c r="I368" s="111"/>
      <c r="J368" s="111"/>
      <c r="K368" s="111"/>
      <c r="L368" s="111"/>
    </row>
    <row r="369" spans="2:12">
      <c r="B369" s="110"/>
      <c r="C369" s="110"/>
      <c r="D369" s="111"/>
      <c r="E369" s="111"/>
      <c r="F369" s="111"/>
      <c r="G369" s="111"/>
      <c r="H369" s="111"/>
      <c r="I369" s="111"/>
      <c r="J369" s="111"/>
      <c r="K369" s="111"/>
      <c r="L369" s="111"/>
    </row>
    <row r="370" spans="2:12">
      <c r="B370" s="110"/>
      <c r="C370" s="110"/>
      <c r="D370" s="111"/>
      <c r="E370" s="111"/>
      <c r="F370" s="111"/>
      <c r="G370" s="111"/>
      <c r="H370" s="111"/>
      <c r="I370" s="111"/>
      <c r="J370" s="111"/>
      <c r="K370" s="111"/>
      <c r="L370" s="111"/>
    </row>
    <row r="371" spans="2:12">
      <c r="B371" s="110"/>
      <c r="C371" s="110"/>
      <c r="D371" s="111"/>
      <c r="E371" s="111"/>
      <c r="F371" s="111"/>
      <c r="G371" s="111"/>
      <c r="H371" s="111"/>
      <c r="I371" s="111"/>
      <c r="J371" s="111"/>
      <c r="K371" s="111"/>
      <c r="L371" s="111"/>
    </row>
    <row r="372" spans="2:12">
      <c r="B372" s="110"/>
      <c r="C372" s="110"/>
      <c r="D372" s="111"/>
      <c r="E372" s="111"/>
      <c r="F372" s="111"/>
      <c r="G372" s="111"/>
      <c r="H372" s="111"/>
      <c r="I372" s="111"/>
      <c r="J372" s="111"/>
      <c r="K372" s="111"/>
      <c r="L372" s="111"/>
    </row>
    <row r="373" spans="2:12">
      <c r="B373" s="110"/>
      <c r="C373" s="110"/>
      <c r="D373" s="111"/>
      <c r="E373" s="111"/>
      <c r="F373" s="111"/>
      <c r="G373" s="111"/>
      <c r="H373" s="111"/>
      <c r="I373" s="111"/>
      <c r="J373" s="111"/>
      <c r="K373" s="111"/>
      <c r="L373" s="111"/>
    </row>
    <row r="374" spans="2:12">
      <c r="B374" s="110"/>
      <c r="C374" s="110"/>
      <c r="D374" s="111"/>
      <c r="E374" s="111"/>
      <c r="F374" s="111"/>
      <c r="G374" s="111"/>
      <c r="H374" s="111"/>
      <c r="I374" s="111"/>
      <c r="J374" s="111"/>
      <c r="K374" s="111"/>
      <c r="L374" s="111"/>
    </row>
    <row r="375" spans="2:12">
      <c r="B375" s="110"/>
      <c r="C375" s="110"/>
      <c r="D375" s="111"/>
      <c r="E375" s="111"/>
      <c r="F375" s="111"/>
      <c r="G375" s="111"/>
      <c r="H375" s="111"/>
      <c r="I375" s="111"/>
      <c r="J375" s="111"/>
      <c r="K375" s="111"/>
      <c r="L375" s="111"/>
    </row>
    <row r="376" spans="2:12">
      <c r="B376" s="110"/>
      <c r="C376" s="110"/>
      <c r="D376" s="111"/>
      <c r="E376" s="111"/>
      <c r="F376" s="111"/>
      <c r="G376" s="111"/>
      <c r="H376" s="111"/>
      <c r="I376" s="111"/>
      <c r="J376" s="111"/>
      <c r="K376" s="111"/>
      <c r="L376" s="111"/>
    </row>
    <row r="377" spans="2:12">
      <c r="B377" s="110"/>
      <c r="C377" s="110"/>
      <c r="D377" s="111"/>
      <c r="E377" s="111"/>
      <c r="F377" s="111"/>
      <c r="G377" s="111"/>
      <c r="H377" s="111"/>
      <c r="I377" s="111"/>
      <c r="J377" s="111"/>
      <c r="K377" s="111"/>
      <c r="L377" s="111"/>
    </row>
    <row r="378" spans="2:12">
      <c r="B378" s="110"/>
      <c r="C378" s="110"/>
      <c r="D378" s="111"/>
      <c r="E378" s="111"/>
      <c r="F378" s="111"/>
      <c r="G378" s="111"/>
      <c r="H378" s="111"/>
      <c r="I378" s="111"/>
      <c r="J378" s="111"/>
      <c r="K378" s="111"/>
      <c r="L378" s="111"/>
    </row>
    <row r="379" spans="2:12">
      <c r="B379" s="110"/>
      <c r="C379" s="110"/>
      <c r="D379" s="111"/>
      <c r="E379" s="111"/>
      <c r="F379" s="111"/>
      <c r="G379" s="111"/>
      <c r="H379" s="111"/>
      <c r="I379" s="111"/>
      <c r="J379" s="111"/>
      <c r="K379" s="111"/>
      <c r="L379" s="111"/>
    </row>
    <row r="380" spans="2:12">
      <c r="B380" s="110"/>
      <c r="C380" s="110"/>
      <c r="D380" s="111"/>
      <c r="E380" s="111"/>
      <c r="F380" s="111"/>
      <c r="G380" s="111"/>
      <c r="H380" s="111"/>
      <c r="I380" s="111"/>
      <c r="J380" s="111"/>
      <c r="K380" s="111"/>
      <c r="L380" s="111"/>
    </row>
    <row r="381" spans="2:12">
      <c r="B381" s="110"/>
      <c r="C381" s="110"/>
      <c r="D381" s="111"/>
      <c r="E381" s="111"/>
      <c r="F381" s="111"/>
      <c r="G381" s="111"/>
      <c r="H381" s="111"/>
      <c r="I381" s="111"/>
      <c r="J381" s="111"/>
      <c r="K381" s="111"/>
      <c r="L381" s="111"/>
    </row>
    <row r="382" spans="2:12">
      <c r="B382" s="110"/>
      <c r="C382" s="110"/>
      <c r="D382" s="111"/>
      <c r="E382" s="111"/>
      <c r="F382" s="111"/>
      <c r="G382" s="111"/>
      <c r="H382" s="111"/>
      <c r="I382" s="111"/>
      <c r="J382" s="111"/>
      <c r="K382" s="111"/>
      <c r="L382" s="111"/>
    </row>
    <row r="383" spans="2:12">
      <c r="B383" s="110"/>
      <c r="C383" s="110"/>
      <c r="D383" s="111"/>
      <c r="E383" s="111"/>
      <c r="F383" s="111"/>
      <c r="G383" s="111"/>
      <c r="H383" s="111"/>
      <c r="I383" s="111"/>
      <c r="J383" s="111"/>
      <c r="K383" s="111"/>
      <c r="L383" s="111"/>
    </row>
    <row r="384" spans="2:12">
      <c r="B384" s="110"/>
      <c r="C384" s="110"/>
      <c r="D384" s="111"/>
      <c r="E384" s="111"/>
      <c r="F384" s="111"/>
      <c r="G384" s="111"/>
      <c r="H384" s="111"/>
      <c r="I384" s="111"/>
      <c r="J384" s="111"/>
      <c r="K384" s="111"/>
      <c r="L384" s="111"/>
    </row>
    <row r="385" spans="2:12">
      <c r="B385" s="110"/>
      <c r="C385" s="110"/>
      <c r="D385" s="111"/>
      <c r="E385" s="111"/>
      <c r="F385" s="111"/>
      <c r="G385" s="111"/>
      <c r="H385" s="111"/>
      <c r="I385" s="111"/>
      <c r="J385" s="111"/>
      <c r="K385" s="111"/>
      <c r="L385" s="111"/>
    </row>
    <row r="386" spans="2:12">
      <c r="B386" s="110"/>
      <c r="C386" s="110"/>
      <c r="D386" s="111"/>
      <c r="E386" s="111"/>
      <c r="F386" s="111"/>
      <c r="G386" s="111"/>
      <c r="H386" s="111"/>
      <c r="I386" s="111"/>
      <c r="J386" s="111"/>
      <c r="K386" s="111"/>
      <c r="L386" s="111"/>
    </row>
    <row r="387" spans="2:12">
      <c r="B387" s="110"/>
      <c r="C387" s="110"/>
      <c r="D387" s="111"/>
      <c r="E387" s="111"/>
      <c r="F387" s="111"/>
      <c r="G387" s="111"/>
      <c r="H387" s="111"/>
      <c r="I387" s="111"/>
      <c r="J387" s="111"/>
      <c r="K387" s="111"/>
      <c r="L387" s="111"/>
    </row>
    <row r="388" spans="2:12">
      <c r="B388" s="110"/>
      <c r="C388" s="110"/>
      <c r="D388" s="111"/>
      <c r="E388" s="111"/>
      <c r="F388" s="111"/>
      <c r="G388" s="111"/>
      <c r="H388" s="111"/>
      <c r="I388" s="111"/>
      <c r="J388" s="111"/>
      <c r="K388" s="111"/>
      <c r="L388" s="111"/>
    </row>
    <row r="389" spans="2:12">
      <c r="B389" s="110"/>
      <c r="C389" s="110"/>
      <c r="D389" s="111"/>
      <c r="E389" s="111"/>
      <c r="F389" s="111"/>
      <c r="G389" s="111"/>
      <c r="H389" s="111"/>
      <c r="I389" s="111"/>
      <c r="J389" s="111"/>
      <c r="K389" s="111"/>
      <c r="L389" s="111"/>
    </row>
    <row r="390" spans="2:12">
      <c r="B390" s="110"/>
      <c r="C390" s="110"/>
      <c r="D390" s="111"/>
      <c r="E390" s="111"/>
      <c r="F390" s="111"/>
      <c r="G390" s="111"/>
      <c r="H390" s="111"/>
      <c r="I390" s="111"/>
      <c r="J390" s="111"/>
      <c r="K390" s="111"/>
      <c r="L390" s="111"/>
    </row>
    <row r="391" spans="2:12">
      <c r="B391" s="110"/>
      <c r="C391" s="110"/>
      <c r="D391" s="111"/>
      <c r="E391" s="111"/>
      <c r="F391" s="111"/>
      <c r="G391" s="111"/>
      <c r="H391" s="111"/>
      <c r="I391" s="111"/>
      <c r="J391" s="111"/>
      <c r="K391" s="111"/>
      <c r="L391" s="111"/>
    </row>
    <row r="392" spans="2:12">
      <c r="B392" s="110"/>
      <c r="C392" s="110"/>
      <c r="D392" s="111"/>
      <c r="E392" s="111"/>
      <c r="F392" s="111"/>
      <c r="G392" s="111"/>
      <c r="H392" s="111"/>
      <c r="I392" s="111"/>
      <c r="J392" s="111"/>
      <c r="K392" s="111"/>
      <c r="L392" s="111"/>
    </row>
    <row r="393" spans="2:12">
      <c r="B393" s="110"/>
      <c r="C393" s="110"/>
      <c r="D393" s="111"/>
      <c r="E393" s="111"/>
      <c r="F393" s="111"/>
      <c r="G393" s="111"/>
      <c r="H393" s="111"/>
      <c r="I393" s="111"/>
      <c r="J393" s="111"/>
      <c r="K393" s="111"/>
      <c r="L393" s="111"/>
    </row>
    <row r="394" spans="2:12">
      <c r="B394" s="110"/>
      <c r="C394" s="110"/>
      <c r="D394" s="111"/>
      <c r="E394" s="111"/>
      <c r="F394" s="111"/>
      <c r="G394" s="111"/>
      <c r="H394" s="111"/>
      <c r="I394" s="111"/>
      <c r="J394" s="111"/>
      <c r="K394" s="111"/>
      <c r="L394" s="111"/>
    </row>
    <row r="395" spans="2:12">
      <c r="B395" s="110"/>
      <c r="C395" s="110"/>
      <c r="D395" s="111"/>
      <c r="E395" s="111"/>
      <c r="F395" s="111"/>
      <c r="G395" s="111"/>
      <c r="H395" s="111"/>
      <c r="I395" s="111"/>
      <c r="J395" s="111"/>
      <c r="K395" s="111"/>
      <c r="L395" s="111"/>
    </row>
    <row r="396" spans="2:12">
      <c r="B396" s="110"/>
      <c r="C396" s="110"/>
      <c r="D396" s="111"/>
      <c r="E396" s="111"/>
      <c r="F396" s="111"/>
      <c r="G396" s="111"/>
      <c r="H396" s="111"/>
      <c r="I396" s="111"/>
      <c r="J396" s="111"/>
      <c r="K396" s="111"/>
      <c r="L396" s="111"/>
    </row>
    <row r="397" spans="2:12">
      <c r="B397" s="110"/>
      <c r="C397" s="110"/>
      <c r="D397" s="111"/>
      <c r="E397" s="111"/>
      <c r="F397" s="111"/>
      <c r="G397" s="111"/>
      <c r="H397" s="111"/>
      <c r="I397" s="111"/>
      <c r="J397" s="111"/>
      <c r="K397" s="111"/>
      <c r="L397" s="111"/>
    </row>
    <row r="398" spans="2:12">
      <c r="B398" s="110"/>
      <c r="C398" s="110"/>
      <c r="D398" s="111"/>
      <c r="E398" s="111"/>
      <c r="F398" s="111"/>
      <c r="G398" s="111"/>
      <c r="H398" s="111"/>
      <c r="I398" s="111"/>
      <c r="J398" s="111"/>
      <c r="K398" s="111"/>
      <c r="L398" s="111"/>
    </row>
    <row r="399" spans="2:12">
      <c r="B399" s="110"/>
      <c r="C399" s="110"/>
      <c r="D399" s="111"/>
      <c r="E399" s="111"/>
      <c r="F399" s="111"/>
      <c r="G399" s="111"/>
      <c r="H399" s="111"/>
      <c r="I399" s="111"/>
      <c r="J399" s="111"/>
      <c r="K399" s="111"/>
      <c r="L399" s="111"/>
    </row>
    <row r="400" spans="2:12">
      <c r="B400" s="110"/>
      <c r="C400" s="110"/>
      <c r="D400" s="111"/>
      <c r="E400" s="111"/>
      <c r="F400" s="111"/>
      <c r="G400" s="111"/>
      <c r="H400" s="111"/>
      <c r="I400" s="111"/>
      <c r="J400" s="111"/>
      <c r="K400" s="111"/>
      <c r="L400" s="111"/>
    </row>
    <row r="401" spans="2:12">
      <c r="B401" s="110"/>
      <c r="C401" s="110"/>
      <c r="D401" s="111"/>
      <c r="E401" s="111"/>
      <c r="F401" s="111"/>
      <c r="G401" s="111"/>
      <c r="H401" s="111"/>
      <c r="I401" s="111"/>
      <c r="J401" s="111"/>
      <c r="K401" s="111"/>
      <c r="L401" s="111"/>
    </row>
    <row r="402" spans="2:12">
      <c r="B402" s="110"/>
      <c r="C402" s="110"/>
      <c r="D402" s="111"/>
      <c r="E402" s="111"/>
      <c r="F402" s="111"/>
      <c r="G402" s="111"/>
      <c r="H402" s="111"/>
      <c r="I402" s="111"/>
      <c r="J402" s="111"/>
      <c r="K402" s="111"/>
      <c r="L402" s="111"/>
    </row>
    <row r="403" spans="2:12">
      <c r="B403" s="110"/>
      <c r="C403" s="110"/>
      <c r="D403" s="111"/>
      <c r="E403" s="111"/>
      <c r="F403" s="111"/>
      <c r="G403" s="111"/>
      <c r="H403" s="111"/>
      <c r="I403" s="111"/>
      <c r="J403" s="111"/>
      <c r="K403" s="111"/>
      <c r="L403" s="111"/>
    </row>
    <row r="404" spans="2:12">
      <c r="B404" s="110"/>
      <c r="C404" s="110"/>
      <c r="D404" s="111"/>
      <c r="E404" s="111"/>
      <c r="F404" s="111"/>
      <c r="G404" s="111"/>
      <c r="H404" s="111"/>
      <c r="I404" s="111"/>
      <c r="J404" s="111"/>
      <c r="K404" s="111"/>
      <c r="L404" s="111"/>
    </row>
    <row r="405" spans="2:12">
      <c r="B405" s="110"/>
      <c r="C405" s="110"/>
      <c r="D405" s="111"/>
      <c r="E405" s="111"/>
      <c r="F405" s="111"/>
      <c r="G405" s="111"/>
      <c r="H405" s="111"/>
      <c r="I405" s="111"/>
      <c r="J405" s="111"/>
      <c r="K405" s="111"/>
      <c r="L405" s="111"/>
    </row>
    <row r="406" spans="2:12">
      <c r="B406" s="110"/>
      <c r="C406" s="110"/>
      <c r="D406" s="111"/>
      <c r="E406" s="111"/>
      <c r="F406" s="111"/>
      <c r="G406" s="111"/>
      <c r="H406" s="111"/>
      <c r="I406" s="111"/>
      <c r="J406" s="111"/>
      <c r="K406" s="111"/>
      <c r="L406" s="111"/>
    </row>
    <row r="407" spans="2:12">
      <c r="B407" s="110"/>
      <c r="C407" s="110"/>
      <c r="D407" s="111"/>
      <c r="E407" s="111"/>
      <c r="F407" s="111"/>
      <c r="G407" s="111"/>
      <c r="H407" s="111"/>
      <c r="I407" s="111"/>
      <c r="J407" s="111"/>
      <c r="K407" s="111"/>
      <c r="L407" s="111"/>
    </row>
    <row r="408" spans="2:12">
      <c r="B408" s="110"/>
      <c r="C408" s="110"/>
      <c r="D408" s="111"/>
      <c r="E408" s="111"/>
      <c r="F408" s="111"/>
      <c r="G408" s="111"/>
      <c r="H408" s="111"/>
      <c r="I408" s="111"/>
      <c r="J408" s="111"/>
      <c r="K408" s="111"/>
      <c r="L408" s="111"/>
    </row>
    <row r="409" spans="2:12">
      <c r="B409" s="110"/>
      <c r="C409" s="110"/>
      <c r="D409" s="111"/>
      <c r="E409" s="111"/>
      <c r="F409" s="111"/>
      <c r="G409" s="111"/>
      <c r="H409" s="111"/>
      <c r="I409" s="111"/>
      <c r="J409" s="111"/>
      <c r="K409" s="111"/>
      <c r="L409" s="111"/>
    </row>
    <row r="410" spans="2:12">
      <c r="B410" s="110"/>
      <c r="C410" s="110"/>
      <c r="D410" s="111"/>
      <c r="E410" s="111"/>
      <c r="F410" s="111"/>
      <c r="G410" s="111"/>
      <c r="H410" s="111"/>
      <c r="I410" s="111"/>
      <c r="J410" s="111"/>
      <c r="K410" s="111"/>
      <c r="L410" s="111"/>
    </row>
    <row r="411" spans="2:12">
      <c r="B411" s="110"/>
      <c r="C411" s="110"/>
      <c r="D411" s="111"/>
      <c r="E411" s="111"/>
      <c r="F411" s="111"/>
      <c r="G411" s="111"/>
      <c r="H411" s="111"/>
      <c r="I411" s="111"/>
      <c r="J411" s="111"/>
      <c r="K411" s="111"/>
      <c r="L411" s="111"/>
    </row>
    <row r="412" spans="2:12">
      <c r="B412" s="110"/>
      <c r="C412" s="110"/>
      <c r="D412" s="111"/>
      <c r="E412" s="111"/>
      <c r="F412" s="111"/>
      <c r="G412" s="111"/>
      <c r="H412" s="111"/>
      <c r="I412" s="111"/>
      <c r="J412" s="111"/>
      <c r="K412" s="111"/>
      <c r="L412" s="111"/>
    </row>
    <row r="413" spans="2:12">
      <c r="B413" s="110"/>
      <c r="C413" s="110"/>
      <c r="D413" s="111"/>
      <c r="E413" s="111"/>
      <c r="F413" s="111"/>
      <c r="G413" s="111"/>
      <c r="H413" s="111"/>
      <c r="I413" s="111"/>
      <c r="J413" s="111"/>
      <c r="K413" s="111"/>
      <c r="L413" s="111"/>
    </row>
    <row r="414" spans="2:12">
      <c r="B414" s="110"/>
      <c r="C414" s="110"/>
      <c r="D414" s="111"/>
      <c r="E414" s="111"/>
      <c r="F414" s="111"/>
      <c r="G414" s="111"/>
      <c r="H414" s="111"/>
      <c r="I414" s="111"/>
      <c r="J414" s="111"/>
      <c r="K414" s="111"/>
      <c r="L414" s="111"/>
    </row>
    <row r="415" spans="2:12">
      <c r="B415" s="110"/>
      <c r="C415" s="110"/>
      <c r="D415" s="111"/>
      <c r="E415" s="111"/>
      <c r="F415" s="111"/>
      <c r="G415" s="111"/>
      <c r="H415" s="111"/>
      <c r="I415" s="111"/>
      <c r="J415" s="111"/>
      <c r="K415" s="111"/>
      <c r="L415" s="111"/>
    </row>
    <row r="416" spans="2:12">
      <c r="B416" s="110"/>
      <c r="C416" s="110"/>
      <c r="D416" s="111"/>
      <c r="E416" s="111"/>
      <c r="F416" s="111"/>
      <c r="G416" s="111"/>
      <c r="H416" s="111"/>
      <c r="I416" s="111"/>
      <c r="J416" s="111"/>
      <c r="K416" s="111"/>
      <c r="L416" s="111"/>
    </row>
    <row r="417" spans="2:12">
      <c r="B417" s="110"/>
      <c r="C417" s="110"/>
      <c r="D417" s="111"/>
      <c r="E417" s="111"/>
      <c r="F417" s="111"/>
      <c r="G417" s="111"/>
      <c r="H417" s="111"/>
      <c r="I417" s="111"/>
      <c r="J417" s="111"/>
      <c r="K417" s="111"/>
      <c r="L417" s="111"/>
    </row>
    <row r="418" spans="2:12">
      <c r="B418" s="110"/>
      <c r="C418" s="110"/>
      <c r="D418" s="111"/>
      <c r="E418" s="111"/>
      <c r="F418" s="111"/>
      <c r="G418" s="111"/>
      <c r="H418" s="111"/>
      <c r="I418" s="111"/>
      <c r="J418" s="111"/>
      <c r="K418" s="111"/>
      <c r="L418" s="111"/>
    </row>
    <row r="419" spans="2:12">
      <c r="B419" s="110"/>
      <c r="C419" s="110"/>
      <c r="D419" s="111"/>
      <c r="E419" s="111"/>
      <c r="F419" s="111"/>
      <c r="G419" s="111"/>
      <c r="H419" s="111"/>
      <c r="I419" s="111"/>
      <c r="J419" s="111"/>
      <c r="K419" s="111"/>
      <c r="L419" s="111"/>
    </row>
    <row r="420" spans="2:12">
      <c r="B420" s="110"/>
      <c r="C420" s="110"/>
      <c r="D420" s="111"/>
      <c r="E420" s="111"/>
      <c r="F420" s="111"/>
      <c r="G420" s="111"/>
      <c r="H420" s="111"/>
      <c r="I420" s="111"/>
      <c r="J420" s="111"/>
      <c r="K420" s="111"/>
      <c r="L420" s="111"/>
    </row>
    <row r="421" spans="2:12">
      <c r="B421" s="110"/>
      <c r="C421" s="110"/>
      <c r="D421" s="111"/>
      <c r="E421" s="111"/>
      <c r="F421" s="111"/>
      <c r="G421" s="111"/>
      <c r="H421" s="111"/>
      <c r="I421" s="111"/>
      <c r="J421" s="111"/>
      <c r="K421" s="111"/>
      <c r="L421" s="111"/>
    </row>
    <row r="422" spans="2:12">
      <c r="B422" s="110"/>
      <c r="C422" s="110"/>
      <c r="D422" s="111"/>
      <c r="E422" s="111"/>
      <c r="F422" s="111"/>
      <c r="G422" s="111"/>
      <c r="H422" s="111"/>
      <c r="I422" s="111"/>
      <c r="J422" s="111"/>
      <c r="K422" s="111"/>
      <c r="L422" s="111"/>
    </row>
    <row r="423" spans="2:12">
      <c r="B423" s="110"/>
      <c r="C423" s="110"/>
      <c r="D423" s="111"/>
      <c r="E423" s="111"/>
      <c r="F423" s="111"/>
      <c r="G423" s="111"/>
      <c r="H423" s="111"/>
      <c r="I423" s="111"/>
      <c r="J423" s="111"/>
      <c r="K423" s="111"/>
      <c r="L423" s="111"/>
    </row>
    <row r="424" spans="2:12">
      <c r="B424" s="110"/>
      <c r="C424" s="110"/>
      <c r="D424" s="111"/>
      <c r="E424" s="111"/>
      <c r="F424" s="111"/>
      <c r="G424" s="111"/>
      <c r="H424" s="111"/>
      <c r="I424" s="111"/>
      <c r="J424" s="111"/>
      <c r="K424" s="111"/>
      <c r="L424" s="111"/>
    </row>
    <row r="425" spans="2:12">
      <c r="B425" s="110"/>
      <c r="C425" s="110"/>
      <c r="D425" s="111"/>
      <c r="E425" s="111"/>
      <c r="F425" s="111"/>
      <c r="G425" s="111"/>
      <c r="H425" s="111"/>
      <c r="I425" s="111"/>
      <c r="J425" s="111"/>
      <c r="K425" s="111"/>
      <c r="L425" s="111"/>
    </row>
    <row r="426" spans="2:12">
      <c r="B426" s="110"/>
      <c r="C426" s="110"/>
      <c r="D426" s="111"/>
      <c r="E426" s="111"/>
      <c r="F426" s="111"/>
      <c r="G426" s="111"/>
      <c r="H426" s="111"/>
      <c r="I426" s="111"/>
      <c r="J426" s="111"/>
      <c r="K426" s="111"/>
      <c r="L426" s="111"/>
    </row>
    <row r="427" spans="2:12">
      <c r="B427" s="110"/>
      <c r="C427" s="110"/>
      <c r="D427" s="111"/>
      <c r="E427" s="111"/>
      <c r="F427" s="111"/>
      <c r="G427" s="111"/>
      <c r="H427" s="111"/>
      <c r="I427" s="111"/>
      <c r="J427" s="111"/>
      <c r="K427" s="111"/>
      <c r="L427" s="111"/>
    </row>
    <row r="428" spans="2:12">
      <c r="B428" s="110"/>
      <c r="C428" s="110"/>
      <c r="D428" s="111"/>
      <c r="E428" s="111"/>
      <c r="F428" s="111"/>
      <c r="G428" s="111"/>
      <c r="H428" s="111"/>
      <c r="I428" s="111"/>
      <c r="J428" s="111"/>
      <c r="K428" s="111"/>
      <c r="L428" s="111"/>
    </row>
    <row r="429" spans="2:12">
      <c r="B429" s="110"/>
      <c r="C429" s="110"/>
      <c r="D429" s="111"/>
      <c r="E429" s="111"/>
      <c r="F429" s="111"/>
      <c r="G429" s="111"/>
      <c r="H429" s="111"/>
      <c r="I429" s="111"/>
      <c r="J429" s="111"/>
      <c r="K429" s="111"/>
      <c r="L429" s="111"/>
    </row>
    <row r="430" spans="2:12">
      <c r="B430" s="110"/>
      <c r="C430" s="110"/>
      <c r="D430" s="111"/>
      <c r="E430" s="111"/>
      <c r="F430" s="111"/>
      <c r="G430" s="111"/>
      <c r="H430" s="111"/>
      <c r="I430" s="111"/>
      <c r="J430" s="111"/>
      <c r="K430" s="111"/>
      <c r="L430" s="111"/>
    </row>
    <row r="431" spans="2:12">
      <c r="B431" s="110"/>
      <c r="C431" s="110"/>
      <c r="D431" s="111"/>
      <c r="E431" s="111"/>
      <c r="F431" s="111"/>
      <c r="G431" s="111"/>
      <c r="H431" s="111"/>
      <c r="I431" s="111"/>
      <c r="J431" s="111"/>
      <c r="K431" s="111"/>
      <c r="L431" s="111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a46656d4-8850-49b3-aebd-68bd05f7f43d"/>
    <ds:schemaRef ds:uri="http://purl.org/dc/terms/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2023-09-04T06:06:29Z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