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57FE6B99-191A-4B91-891F-751A8DA8C2FE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'!$B$7:$K$610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השקעה'!$B$10:$K$170</definedName>
    <definedName name="_xlnm._FilterDatabase" localSheetId="1" hidden="1">מזומנים!$B$7:$L$197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מסחריות'!$B$6:$S$23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'!$B$6:$T$26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P12" i="71"/>
  <c r="P13" i="71"/>
  <c r="P26" i="71"/>
  <c r="P35" i="71"/>
  <c r="L118" i="62" l="1"/>
  <c r="L49" i="62"/>
  <c r="L13" i="62"/>
  <c r="C43" i="88"/>
  <c r="H29" i="73"/>
  <c r="H19" i="73"/>
  <c r="L189" i="62"/>
  <c r="L188" i="62" s="1"/>
  <c r="L220" i="62"/>
  <c r="H12" i="73"/>
  <c r="H34" i="73"/>
  <c r="H23" i="73" s="1"/>
  <c r="H11" i="73" l="1"/>
  <c r="C28" i="88"/>
  <c r="C23" i="88" s="1"/>
  <c r="O33" i="78" l="1"/>
  <c r="P41" i="78"/>
  <c r="P12" i="78"/>
  <c r="I11" i="81"/>
  <c r="I10" i="81" s="1"/>
  <c r="J12" i="81" s="1"/>
  <c r="J12" i="72"/>
  <c r="P11" i="70"/>
  <c r="P13" i="70"/>
  <c r="L12" i="62"/>
  <c r="L11" i="62" s="1"/>
  <c r="C16" i="88" s="1"/>
  <c r="J20" i="58"/>
  <c r="J53" i="58"/>
  <c r="J52" i="58" s="1"/>
  <c r="C37" i="88" l="1"/>
  <c r="P11" i="78"/>
  <c r="P10" i="78" s="1"/>
  <c r="J10" i="81"/>
  <c r="J13" i="81"/>
  <c r="J11" i="81"/>
  <c r="J11" i="72"/>
  <c r="L13" i="72" s="1"/>
  <c r="R13" i="61"/>
  <c r="R12" i="61" s="1"/>
  <c r="L12" i="72" l="1"/>
  <c r="R11" i="61"/>
  <c r="C15" i="88" s="1"/>
  <c r="C12" i="88" s="1"/>
  <c r="J12" i="58" l="1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01" i="76"/>
  <c r="J300" i="76"/>
  <c r="J299" i="76"/>
  <c r="J298" i="76"/>
  <c r="J297" i="76"/>
  <c r="J296" i="76"/>
  <c r="J295" i="76"/>
  <c r="J294" i="76"/>
  <c r="J293" i="76"/>
  <c r="J292" i="76"/>
  <c r="J291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2" i="73"/>
  <c r="J31" i="73"/>
  <c r="J30" i="73"/>
  <c r="J29" i="73"/>
  <c r="J27" i="73"/>
  <c r="J26" i="73"/>
  <c r="J25" i="73"/>
  <c r="J24" i="73"/>
  <c r="J23" i="73"/>
  <c r="J21" i="73"/>
  <c r="J20" i="73"/>
  <c r="J19" i="73"/>
  <c r="J17" i="73"/>
  <c r="J16" i="73"/>
  <c r="J14" i="73"/>
  <c r="J13" i="73"/>
  <c r="J12" i="73"/>
  <c r="J11" i="73"/>
  <c r="L20" i="72"/>
  <c r="L19" i="72"/>
  <c r="L18" i="72"/>
  <c r="L17" i="72"/>
  <c r="L16" i="72"/>
  <c r="L15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6" i="64"/>
  <c r="N15" i="64"/>
  <c r="N14" i="64"/>
  <c r="N13" i="64"/>
  <c r="N12" i="64"/>
  <c r="N11" i="64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s="1"/>
  <c r="K12" i="58" l="1"/>
  <c r="C11" i="88"/>
  <c r="C10" i="88" s="1"/>
  <c r="K52" i="58"/>
  <c r="K53" i="58"/>
  <c r="K55" i="58"/>
  <c r="K31" i="58"/>
  <c r="K14" i="58"/>
  <c r="K54" i="58"/>
  <c r="K48" i="58"/>
  <c r="K45" i="58"/>
  <c r="K42" i="58"/>
  <c r="K39" i="58"/>
  <c r="K36" i="58"/>
  <c r="K33" i="58"/>
  <c r="K30" i="58"/>
  <c r="K27" i="58"/>
  <c r="K24" i="58"/>
  <c r="K21" i="58"/>
  <c r="K16" i="58"/>
  <c r="K13" i="58"/>
  <c r="K43" i="58"/>
  <c r="K37" i="58"/>
  <c r="K22" i="58"/>
  <c r="K46" i="58"/>
  <c r="K56" i="58"/>
  <c r="K50" i="58"/>
  <c r="K47" i="58"/>
  <c r="K44" i="58"/>
  <c r="K41" i="58"/>
  <c r="K38" i="58"/>
  <c r="K35" i="58"/>
  <c r="K32" i="58"/>
  <c r="K29" i="58"/>
  <c r="K26" i="58"/>
  <c r="K23" i="58"/>
  <c r="K18" i="58"/>
  <c r="K15" i="58"/>
  <c r="K10" i="58"/>
  <c r="K49" i="58"/>
  <c r="K40" i="58"/>
  <c r="K34" i="58"/>
  <c r="K28" i="58"/>
  <c r="K25" i="58"/>
  <c r="K17" i="58"/>
  <c r="K20" i="58"/>
  <c r="K11" i="58"/>
  <c r="C42" i="88" l="1"/>
  <c r="D37" i="88" s="1"/>
  <c r="K10" i="81" l="1"/>
  <c r="K12" i="81"/>
  <c r="K13" i="81"/>
  <c r="K11" i="81"/>
  <c r="M12" i="72"/>
  <c r="M13" i="72"/>
  <c r="L53" i="58"/>
  <c r="L52" i="58"/>
  <c r="D31" i="88"/>
  <c r="D25" i="88"/>
  <c r="D17" i="88"/>
  <c r="D30" i="88"/>
  <c r="D23" i="88"/>
  <c r="D16" i="88"/>
  <c r="R352" i="78"/>
  <c r="R349" i="78"/>
  <c r="R346" i="78"/>
  <c r="R343" i="7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4" i="78"/>
  <c r="R261" i="78"/>
  <c r="R258" i="78"/>
  <c r="R255" i="78"/>
  <c r="R252" i="78"/>
  <c r="R249" i="78"/>
  <c r="R246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R140" i="78"/>
  <c r="R137" i="78"/>
  <c r="R134" i="78"/>
  <c r="R131" i="78"/>
  <c r="R128" i="78"/>
  <c r="D42" i="88"/>
  <c r="D28" i="88"/>
  <c r="D20" i="88"/>
  <c r="D12" i="88"/>
  <c r="R351" i="78"/>
  <c r="R348" i="78"/>
  <c r="R345" i="7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3" i="78"/>
  <c r="R260" i="78"/>
  <c r="R257" i="78"/>
  <c r="R254" i="78"/>
  <c r="R251" i="78"/>
  <c r="R248" i="78"/>
  <c r="R245" i="78"/>
  <c r="R241" i="78"/>
  <c r="R238" i="78"/>
  <c r="R235" i="78"/>
  <c r="R232" i="78"/>
  <c r="R229" i="78"/>
  <c r="R226" i="78"/>
  <c r="R223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D33" i="88"/>
  <c r="D26" i="88"/>
  <c r="D18" i="88"/>
  <c r="R353" i="78"/>
  <c r="R350" i="78"/>
  <c r="R347" i="78"/>
  <c r="R344" i="78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5" i="78"/>
  <c r="R262" i="78"/>
  <c r="R259" i="78"/>
  <c r="R256" i="78"/>
  <c r="R253" i="78"/>
  <c r="R250" i="78"/>
  <c r="R247" i="78"/>
  <c r="R244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D21" i="88"/>
  <c r="R126" i="78"/>
  <c r="R123" i="78"/>
  <c r="R120" i="78"/>
  <c r="R117" i="78"/>
  <c r="R114" i="78"/>
  <c r="R111" i="78"/>
  <c r="R108" i="78"/>
  <c r="R105" i="78"/>
  <c r="R102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8" i="78"/>
  <c r="R35" i="78"/>
  <c r="R32" i="78"/>
  <c r="R29" i="78"/>
  <c r="R26" i="78"/>
  <c r="R23" i="78"/>
  <c r="R20" i="78"/>
  <c r="R17" i="78"/>
  <c r="R14" i="78"/>
  <c r="R11" i="78"/>
  <c r="K300" i="76"/>
  <c r="K297" i="76"/>
  <c r="K294" i="76"/>
  <c r="K291" i="76"/>
  <c r="K287" i="76"/>
  <c r="K284" i="76"/>
  <c r="K281" i="76"/>
  <c r="K278" i="76"/>
  <c r="K275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K236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D19" i="88"/>
  <c r="R129" i="78"/>
  <c r="D15" i="88"/>
  <c r="D38" i="88"/>
  <c r="D13" i="88"/>
  <c r="D27" i="88"/>
  <c r="R125" i="78"/>
  <c r="R118" i="78"/>
  <c r="R107" i="78"/>
  <c r="R100" i="78"/>
  <c r="R89" i="78"/>
  <c r="R82" i="78"/>
  <c r="R71" i="78"/>
  <c r="R64" i="78"/>
  <c r="R53" i="78"/>
  <c r="R46" i="78"/>
  <c r="R34" i="78"/>
  <c r="R27" i="78"/>
  <c r="R16" i="78"/>
  <c r="K301" i="76"/>
  <c r="K289" i="76"/>
  <c r="K282" i="76"/>
  <c r="K271" i="76"/>
  <c r="K264" i="76"/>
  <c r="K253" i="76"/>
  <c r="K246" i="76"/>
  <c r="K235" i="76"/>
  <c r="K227" i="76"/>
  <c r="K216" i="76"/>
  <c r="K209" i="76"/>
  <c r="K198" i="76"/>
  <c r="K191" i="76"/>
  <c r="K180" i="76"/>
  <c r="K173" i="76"/>
  <c r="R121" i="78"/>
  <c r="R110" i="78"/>
  <c r="R103" i="78"/>
  <c r="R92" i="78"/>
  <c r="R85" i="78"/>
  <c r="R74" i="78"/>
  <c r="R67" i="78"/>
  <c r="R56" i="78"/>
  <c r="R49" i="78"/>
  <c r="R37" i="78"/>
  <c r="R30" i="78"/>
  <c r="R19" i="78"/>
  <c r="R12" i="78"/>
  <c r="K293" i="76"/>
  <c r="K285" i="76"/>
  <c r="K274" i="76"/>
  <c r="K267" i="76"/>
  <c r="K256" i="76"/>
  <c r="K249" i="76"/>
  <c r="K238" i="76"/>
  <c r="K230" i="76"/>
  <c r="K219" i="76"/>
  <c r="K212" i="76"/>
  <c r="K201" i="76"/>
  <c r="K194" i="76"/>
  <c r="K183" i="76"/>
  <c r="K176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7" i="75"/>
  <c r="L14" i="75"/>
  <c r="L11" i="75"/>
  <c r="L12" i="74"/>
  <c r="K93" i="73"/>
  <c r="R124" i="78"/>
  <c r="R113" i="78"/>
  <c r="R106" i="78"/>
  <c r="R95" i="78"/>
  <c r="R88" i="78"/>
  <c r="R77" i="78"/>
  <c r="R70" i="78"/>
  <c r="R59" i="78"/>
  <c r="R52" i="78"/>
  <c r="R41" i="78"/>
  <c r="R33" i="78"/>
  <c r="R22" i="78"/>
  <c r="D29" i="88"/>
  <c r="R127" i="78"/>
  <c r="R116" i="78"/>
  <c r="R109" i="78"/>
  <c r="R98" i="78"/>
  <c r="R91" i="78"/>
  <c r="R80" i="78"/>
  <c r="R73" i="78"/>
  <c r="R62" i="78"/>
  <c r="R55" i="78"/>
  <c r="R44" i="78"/>
  <c r="R36" i="78"/>
  <c r="R25" i="78"/>
  <c r="R18" i="78"/>
  <c r="K299" i="76"/>
  <c r="K292" i="76"/>
  <c r="K280" i="76"/>
  <c r="K273" i="76"/>
  <c r="K262" i="76"/>
  <c r="K255" i="76"/>
  <c r="K244" i="76"/>
  <c r="K237" i="76"/>
  <c r="K225" i="76"/>
  <c r="K218" i="76"/>
  <c r="K207" i="76"/>
  <c r="K200" i="76"/>
  <c r="K189" i="76"/>
  <c r="K182" i="76"/>
  <c r="K171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2" i="76"/>
  <c r="K19" i="76"/>
  <c r="K16" i="76"/>
  <c r="K13" i="76"/>
  <c r="L19" i="75"/>
  <c r="L16" i="75"/>
  <c r="L13" i="75"/>
  <c r="L14" i="74"/>
  <c r="L11" i="74"/>
  <c r="R94" i="78"/>
  <c r="R79" i="78"/>
  <c r="R39" i="78"/>
  <c r="R24" i="78"/>
  <c r="R10" i="78"/>
  <c r="K283" i="76"/>
  <c r="K265" i="76"/>
  <c r="K247" i="76"/>
  <c r="K228" i="76"/>
  <c r="K210" i="76"/>
  <c r="K192" i="76"/>
  <c r="K174" i="76"/>
  <c r="K91" i="73"/>
  <c r="K88" i="73"/>
  <c r="K85" i="73"/>
  <c r="K82" i="73"/>
  <c r="K79" i="73"/>
  <c r="K76" i="73"/>
  <c r="K73" i="73"/>
  <c r="K70" i="73"/>
  <c r="K67" i="73"/>
  <c r="K64" i="73"/>
  <c r="K61" i="73"/>
  <c r="K58" i="73"/>
  <c r="K55" i="73"/>
  <c r="K52" i="73"/>
  <c r="K49" i="73"/>
  <c r="K46" i="73"/>
  <c r="K43" i="73"/>
  <c r="K40" i="73"/>
  <c r="K37" i="73"/>
  <c r="K34" i="73"/>
  <c r="K30" i="73"/>
  <c r="K26" i="73"/>
  <c r="K23" i="73"/>
  <c r="K19" i="73"/>
  <c r="K14" i="73"/>
  <c r="K11" i="73"/>
  <c r="M18" i="72"/>
  <c r="M15" i="72"/>
  <c r="S40" i="71"/>
  <c r="S22" i="71"/>
  <c r="S35" i="71"/>
  <c r="S31" i="71"/>
  <c r="S28" i="71"/>
  <c r="S24" i="71"/>
  <c r="S19" i="71"/>
  <c r="S16" i="71"/>
  <c r="S13" i="71"/>
  <c r="K16" i="67"/>
  <c r="K13" i="67"/>
  <c r="L23" i="66"/>
  <c r="L20" i="66"/>
  <c r="L16" i="66"/>
  <c r="L13" i="66"/>
  <c r="L20" i="65"/>
  <c r="L17" i="65"/>
  <c r="L13" i="65"/>
  <c r="O16" i="64"/>
  <c r="O13" i="64"/>
  <c r="N73" i="63"/>
  <c r="N70" i="63"/>
  <c r="N67" i="63"/>
  <c r="N64" i="63"/>
  <c r="N61" i="63"/>
  <c r="N58" i="63"/>
  <c r="N55" i="63"/>
  <c r="N52" i="63"/>
  <c r="N49" i="63"/>
  <c r="N46" i="63"/>
  <c r="N43" i="63"/>
  <c r="N40" i="63"/>
  <c r="N37" i="63"/>
  <c r="N34" i="63"/>
  <c r="N30" i="63"/>
  <c r="N26" i="63"/>
  <c r="N23" i="63"/>
  <c r="N20" i="63"/>
  <c r="N17" i="63"/>
  <c r="N14" i="63"/>
  <c r="N11" i="63"/>
  <c r="O265" i="62"/>
  <c r="O262" i="62"/>
  <c r="O259" i="62"/>
  <c r="R122" i="78"/>
  <c r="R83" i="78"/>
  <c r="R68" i="78"/>
  <c r="R28" i="78"/>
  <c r="K160" i="76"/>
  <c r="K151" i="76"/>
  <c r="K142" i="76"/>
  <c r="K133" i="76"/>
  <c r="K124" i="76"/>
  <c r="K115" i="76"/>
  <c r="K106" i="76"/>
  <c r="K97" i="76"/>
  <c r="K88" i="76"/>
  <c r="K79" i="76"/>
  <c r="K70" i="76"/>
  <c r="K61" i="76"/>
  <c r="K52" i="76"/>
  <c r="K43" i="76"/>
  <c r="K34" i="76"/>
  <c r="K25" i="76"/>
  <c r="K15" i="76"/>
  <c r="L15" i="75"/>
  <c r="K94" i="73"/>
  <c r="R101" i="78"/>
  <c r="R86" i="78"/>
  <c r="R47" i="78"/>
  <c r="R31" i="78"/>
  <c r="K163" i="76"/>
  <c r="K154" i="76"/>
  <c r="K145" i="76"/>
  <c r="K136" i="76"/>
  <c r="K127" i="76"/>
  <c r="K118" i="76"/>
  <c r="K109" i="76"/>
  <c r="K100" i="76"/>
  <c r="K91" i="76"/>
  <c r="K82" i="76"/>
  <c r="K73" i="76"/>
  <c r="K64" i="76"/>
  <c r="K55" i="76"/>
  <c r="K46" i="76"/>
  <c r="K37" i="76"/>
  <c r="K28" i="76"/>
  <c r="R115" i="78"/>
  <c r="R76" i="78"/>
  <c r="R61" i="78"/>
  <c r="R21" i="78"/>
  <c r="K295" i="76"/>
  <c r="K276" i="76"/>
  <c r="K258" i="76"/>
  <c r="K240" i="76"/>
  <c r="K221" i="76"/>
  <c r="K203" i="76"/>
  <c r="K185" i="76"/>
  <c r="K167" i="76"/>
  <c r="K92" i="73"/>
  <c r="K89" i="73"/>
  <c r="K86" i="73"/>
  <c r="K83" i="73"/>
  <c r="K80" i="73"/>
  <c r="K77" i="73"/>
  <c r="K74" i="73"/>
  <c r="K71" i="73"/>
  <c r="K68" i="73"/>
  <c r="K65" i="73"/>
  <c r="K62" i="73"/>
  <c r="K59" i="73"/>
  <c r="K56" i="73"/>
  <c r="K53" i="73"/>
  <c r="K50" i="73"/>
  <c r="K47" i="73"/>
  <c r="K44" i="73"/>
  <c r="K41" i="73"/>
  <c r="K38" i="73"/>
  <c r="K35" i="73"/>
  <c r="K31" i="73"/>
  <c r="K27" i="73"/>
  <c r="K24" i="73"/>
  <c r="K20" i="73"/>
  <c r="K16" i="73"/>
  <c r="K12" i="73"/>
  <c r="M19" i="72"/>
  <c r="M16" i="72"/>
  <c r="S41" i="71"/>
  <c r="S38" i="71"/>
  <c r="S36" i="71"/>
  <c r="S32" i="71"/>
  <c r="S29" i="71"/>
  <c r="S26" i="71"/>
  <c r="S20" i="71"/>
  <c r="S17" i="71"/>
  <c r="S14" i="71"/>
  <c r="S11" i="71"/>
  <c r="K14" i="67"/>
  <c r="K11" i="67"/>
  <c r="L21" i="66"/>
  <c r="L17" i="66"/>
  <c r="L14" i="66"/>
  <c r="L11" i="66"/>
  <c r="L18" i="65"/>
  <c r="L14" i="65"/>
  <c r="L11" i="65"/>
  <c r="O14" i="64"/>
  <c r="O11" i="64"/>
  <c r="N71" i="63"/>
  <c r="N68" i="63"/>
  <c r="N65" i="63"/>
  <c r="N62" i="63"/>
  <c r="N59" i="63"/>
  <c r="N56" i="63"/>
  <c r="N53" i="63"/>
  <c r="N50" i="63"/>
  <c r="N47" i="63"/>
  <c r="N44" i="63"/>
  <c r="N41" i="63"/>
  <c r="N38" i="63"/>
  <c r="N35" i="63"/>
  <c r="N31" i="63"/>
  <c r="N28" i="63"/>
  <c r="N24" i="63"/>
  <c r="N21" i="63"/>
  <c r="N18" i="63"/>
  <c r="N15" i="63"/>
  <c r="N12" i="63"/>
  <c r="O267" i="62"/>
  <c r="O263" i="62"/>
  <c r="O260" i="62"/>
  <c r="O257" i="62"/>
  <c r="R112" i="78"/>
  <c r="K298" i="76"/>
  <c r="K268" i="76"/>
  <c r="K243" i="76"/>
  <c r="K213" i="76"/>
  <c r="K188" i="76"/>
  <c r="K12" i="76"/>
  <c r="O254" i="62"/>
  <c r="O251" i="62"/>
  <c r="O248" i="62"/>
  <c r="O245" i="62"/>
  <c r="O241" i="62"/>
  <c r="O238" i="62"/>
  <c r="O235" i="62"/>
  <c r="O232" i="62"/>
  <c r="O229" i="62"/>
  <c r="O226" i="62"/>
  <c r="O223" i="62"/>
  <c r="O220" i="62"/>
  <c r="O266" i="62"/>
  <c r="O214" i="62"/>
  <c r="O211" i="62"/>
  <c r="O208" i="62"/>
  <c r="O206" i="62"/>
  <c r="O203" i="62"/>
  <c r="O200" i="62"/>
  <c r="O197" i="62"/>
  <c r="O195" i="62"/>
  <c r="O192" i="62"/>
  <c r="O189" i="62"/>
  <c r="O185" i="62"/>
  <c r="O182" i="62"/>
  <c r="O179" i="62"/>
  <c r="O176" i="62"/>
  <c r="O173" i="62"/>
  <c r="O170" i="62"/>
  <c r="O167" i="62"/>
  <c r="O164" i="62"/>
  <c r="O161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6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R50" i="78"/>
  <c r="R15" i="78"/>
  <c r="K277" i="76"/>
  <c r="K252" i="76"/>
  <c r="K222" i="76"/>
  <c r="K197" i="76"/>
  <c r="K168" i="76"/>
  <c r="K157" i="76"/>
  <c r="K130" i="76"/>
  <c r="K103" i="76"/>
  <c r="K76" i="76"/>
  <c r="K49" i="76"/>
  <c r="K21" i="76"/>
  <c r="K84" i="73"/>
  <c r="K75" i="73"/>
  <c r="K66" i="73"/>
  <c r="K57" i="73"/>
  <c r="K48" i="73"/>
  <c r="K39" i="73"/>
  <c r="K29" i="73"/>
  <c r="K17" i="73"/>
  <c r="M17" i="72"/>
  <c r="S21" i="71"/>
  <c r="S27" i="71"/>
  <c r="S15" i="71"/>
  <c r="K12" i="67"/>
  <c r="L15" i="66"/>
  <c r="L15" i="65"/>
  <c r="O12" i="64"/>
  <c r="N66" i="63"/>
  <c r="N57" i="63"/>
  <c r="N48" i="63"/>
  <c r="N39" i="63"/>
  <c r="N29" i="63"/>
  <c r="N19" i="63"/>
  <c r="O268" i="62"/>
  <c r="O258" i="62"/>
  <c r="R65" i="78"/>
  <c r="K286" i="76"/>
  <c r="K261" i="76"/>
  <c r="K231" i="76"/>
  <c r="K206" i="76"/>
  <c r="K177" i="76"/>
  <c r="O253" i="62"/>
  <c r="O250" i="62"/>
  <c r="O247" i="62"/>
  <c r="O244" i="62"/>
  <c r="O240" i="62"/>
  <c r="O237" i="62"/>
  <c r="O234" i="62"/>
  <c r="O231" i="62"/>
  <c r="O228" i="62"/>
  <c r="O225" i="62"/>
  <c r="O222" i="62"/>
  <c r="O218" i="62"/>
  <c r="O216" i="62"/>
  <c r="O213" i="62"/>
  <c r="O210" i="62"/>
  <c r="O207" i="62"/>
  <c r="O205" i="62"/>
  <c r="O202" i="62"/>
  <c r="O199" i="62"/>
  <c r="O196" i="62"/>
  <c r="O194" i="62"/>
  <c r="O191" i="62"/>
  <c r="O188" i="62"/>
  <c r="O184" i="62"/>
  <c r="O181" i="62"/>
  <c r="O178" i="62"/>
  <c r="O175" i="62"/>
  <c r="O172" i="62"/>
  <c r="O169" i="62"/>
  <c r="O166" i="62"/>
  <c r="O163" i="62"/>
  <c r="O160" i="62"/>
  <c r="O158" i="62"/>
  <c r="O155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5" i="62"/>
  <c r="O112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R97" i="78"/>
  <c r="K288" i="76"/>
  <c r="K259" i="76"/>
  <c r="K233" i="76"/>
  <c r="K204" i="76"/>
  <c r="K179" i="76"/>
  <c r="K148" i="76"/>
  <c r="K121" i="76"/>
  <c r="K94" i="76"/>
  <c r="K67" i="76"/>
  <c r="K40" i="76"/>
  <c r="K18" i="76"/>
  <c r="L12" i="75"/>
  <c r="K90" i="73"/>
  <c r="K81" i="73"/>
  <c r="K72" i="73"/>
  <c r="K63" i="73"/>
  <c r="K54" i="73"/>
  <c r="K45" i="73"/>
  <c r="K36" i="73"/>
  <c r="K25" i="73"/>
  <c r="K13" i="73"/>
  <c r="M11" i="72"/>
  <c r="S33" i="71"/>
  <c r="S23" i="71"/>
  <c r="S12" i="71"/>
  <c r="L22" i="66"/>
  <c r="L12" i="66"/>
  <c r="L12" i="65"/>
  <c r="N72" i="63"/>
  <c r="N63" i="63"/>
  <c r="N54" i="63"/>
  <c r="N45" i="63"/>
  <c r="N36" i="63"/>
  <c r="N25" i="63"/>
  <c r="N16" i="63"/>
  <c r="O264" i="62"/>
  <c r="K270" i="76"/>
  <c r="K224" i="76"/>
  <c r="K139" i="76"/>
  <c r="K58" i="76"/>
  <c r="L13" i="74"/>
  <c r="R58" i="78"/>
  <c r="K241" i="76"/>
  <c r="K195" i="76"/>
  <c r="K69" i="73"/>
  <c r="K42" i="73"/>
  <c r="M20" i="72"/>
  <c r="S18" i="71"/>
  <c r="L19" i="65"/>
  <c r="N60" i="63"/>
  <c r="N32" i="63"/>
  <c r="O261" i="62"/>
  <c r="O256" i="62"/>
  <c r="O246" i="62"/>
  <c r="O236" i="62"/>
  <c r="O227" i="62"/>
  <c r="O217" i="62"/>
  <c r="O209" i="62"/>
  <c r="O201" i="62"/>
  <c r="O193" i="62"/>
  <c r="O183" i="62"/>
  <c r="O174" i="62"/>
  <c r="O165" i="62"/>
  <c r="O157" i="62"/>
  <c r="O148" i="62"/>
  <c r="O139" i="62"/>
  <c r="O130" i="62"/>
  <c r="O121" i="62"/>
  <c r="O111" i="62"/>
  <c r="O102" i="62"/>
  <c r="O93" i="62"/>
  <c r="O84" i="62"/>
  <c r="O75" i="62"/>
  <c r="O66" i="62"/>
  <c r="O57" i="62"/>
  <c r="O47" i="62"/>
  <c r="O38" i="62"/>
  <c r="O29" i="62"/>
  <c r="O20" i="62"/>
  <c r="O16" i="62"/>
  <c r="O13" i="62"/>
  <c r="U256" i="61"/>
  <c r="U253" i="61"/>
  <c r="U249" i="61"/>
  <c r="U246" i="61"/>
  <c r="U243" i="61"/>
  <c r="U240" i="61"/>
  <c r="U237" i="61"/>
  <c r="U234" i="61"/>
  <c r="U231" i="61"/>
  <c r="U228" i="61"/>
  <c r="U225" i="61"/>
  <c r="U222" i="61"/>
  <c r="U219" i="61"/>
  <c r="U216" i="61"/>
  <c r="U213" i="61"/>
  <c r="U210" i="61"/>
  <c r="U207" i="61"/>
  <c r="U204" i="61"/>
  <c r="U201" i="61"/>
  <c r="U198" i="61"/>
  <c r="U195" i="61"/>
  <c r="U192" i="61"/>
  <c r="U189" i="61"/>
  <c r="U186" i="61"/>
  <c r="U183" i="61"/>
  <c r="U180" i="61"/>
  <c r="U177" i="61"/>
  <c r="U174" i="61"/>
  <c r="U171" i="61"/>
  <c r="U168" i="61"/>
  <c r="U164" i="61"/>
  <c r="U161" i="61"/>
  <c r="U158" i="61"/>
  <c r="U155" i="61"/>
  <c r="U152" i="61"/>
  <c r="U149" i="61"/>
  <c r="U146" i="61"/>
  <c r="U143" i="61"/>
  <c r="U140" i="61"/>
  <c r="U137" i="61"/>
  <c r="U134" i="61"/>
  <c r="U131" i="61"/>
  <c r="U128" i="61"/>
  <c r="U125" i="61"/>
  <c r="U122" i="61"/>
  <c r="U119" i="61"/>
  <c r="U116" i="61"/>
  <c r="K296" i="76"/>
  <c r="K250" i="76"/>
  <c r="K78" i="73"/>
  <c r="K51" i="73"/>
  <c r="K21" i="73"/>
  <c r="S30" i="71"/>
  <c r="L19" i="66"/>
  <c r="N69" i="63"/>
  <c r="N42" i="63"/>
  <c r="N13" i="63"/>
  <c r="O249" i="62"/>
  <c r="O239" i="62"/>
  <c r="O230" i="62"/>
  <c r="O221" i="62"/>
  <c r="O212" i="62"/>
  <c r="O204" i="62"/>
  <c r="O242" i="62"/>
  <c r="O186" i="62"/>
  <c r="O177" i="62"/>
  <c r="O168" i="62"/>
  <c r="O151" i="62"/>
  <c r="O142" i="62"/>
  <c r="O133" i="62"/>
  <c r="O124" i="62"/>
  <c r="O114" i="62"/>
  <c r="O105" i="62"/>
  <c r="O96" i="62"/>
  <c r="O87" i="62"/>
  <c r="O78" i="62"/>
  <c r="O69" i="62"/>
  <c r="O60" i="62"/>
  <c r="O51" i="62"/>
  <c r="O41" i="62"/>
  <c r="O32" i="62"/>
  <c r="O23" i="62"/>
  <c r="O15" i="62"/>
  <c r="O12" i="62"/>
  <c r="U255" i="61"/>
  <c r="U252" i="61"/>
  <c r="U248" i="61"/>
  <c r="U245" i="61"/>
  <c r="U242" i="61"/>
  <c r="U239" i="61"/>
  <c r="U236" i="61"/>
  <c r="U233" i="61"/>
  <c r="U230" i="61"/>
  <c r="U227" i="61"/>
  <c r="U224" i="61"/>
  <c r="U221" i="61"/>
  <c r="U218" i="61"/>
  <c r="U215" i="61"/>
  <c r="U212" i="61"/>
  <c r="U209" i="61"/>
  <c r="U206" i="61"/>
  <c r="U203" i="61"/>
  <c r="U200" i="61"/>
  <c r="U197" i="61"/>
  <c r="U194" i="61"/>
  <c r="U191" i="61"/>
  <c r="U188" i="61"/>
  <c r="U185" i="61"/>
  <c r="U182" i="61"/>
  <c r="U179" i="61"/>
  <c r="U176" i="61"/>
  <c r="U173" i="61"/>
  <c r="U170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R119" i="78"/>
  <c r="K215" i="76"/>
  <c r="K170" i="76"/>
  <c r="K112" i="76"/>
  <c r="K31" i="76"/>
  <c r="R43" i="78"/>
  <c r="R13" i="78"/>
  <c r="K186" i="76"/>
  <c r="K87" i="73"/>
  <c r="K60" i="73"/>
  <c r="K32" i="73"/>
  <c r="S39" i="71"/>
  <c r="K15" i="67"/>
  <c r="O15" i="64"/>
  <c r="N51" i="63"/>
  <c r="N22" i="63"/>
  <c r="O252" i="62"/>
  <c r="O243" i="62"/>
  <c r="O233" i="62"/>
  <c r="O224" i="62"/>
  <c r="O215" i="62"/>
  <c r="O255" i="62"/>
  <c r="O198" i="62"/>
  <c r="O190" i="62"/>
  <c r="O180" i="62"/>
  <c r="O171" i="62"/>
  <c r="O162" i="62"/>
  <c r="O154" i="62"/>
  <c r="O145" i="62"/>
  <c r="O136" i="62"/>
  <c r="O127" i="62"/>
  <c r="O118" i="62"/>
  <c r="O108" i="62"/>
  <c r="O99" i="62"/>
  <c r="O90" i="62"/>
  <c r="O81" i="62"/>
  <c r="O72" i="62"/>
  <c r="O63" i="62"/>
  <c r="O54" i="62"/>
  <c r="O44" i="62"/>
  <c r="O35" i="62"/>
  <c r="O26" i="62"/>
  <c r="O17" i="62"/>
  <c r="O14" i="62"/>
  <c r="O11" i="62"/>
  <c r="U254" i="61"/>
  <c r="U250" i="61"/>
  <c r="U247" i="61"/>
  <c r="U244" i="61"/>
  <c r="U241" i="61"/>
  <c r="U238" i="61"/>
  <c r="U235" i="61"/>
  <c r="U232" i="61"/>
  <c r="U229" i="61"/>
  <c r="U226" i="61"/>
  <c r="U223" i="61"/>
  <c r="U220" i="61"/>
  <c r="U217" i="61"/>
  <c r="U214" i="61"/>
  <c r="U211" i="61"/>
  <c r="U208" i="61"/>
  <c r="U205" i="61"/>
  <c r="U202" i="61"/>
  <c r="U199" i="61"/>
  <c r="U196" i="61"/>
  <c r="U193" i="61"/>
  <c r="U190" i="61"/>
  <c r="U187" i="61"/>
  <c r="U184" i="61"/>
  <c r="U181" i="61"/>
  <c r="U178" i="61"/>
  <c r="U175" i="61"/>
  <c r="U172" i="61"/>
  <c r="U169" i="61"/>
  <c r="U165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L48" i="58"/>
  <c r="L42" i="58"/>
  <c r="L36" i="58"/>
  <c r="L30" i="58"/>
  <c r="L24" i="58"/>
  <c r="L16" i="58"/>
  <c r="L55" i="58"/>
  <c r="L28" i="58"/>
  <c r="R104" i="78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25" i="59"/>
  <c r="R22" i="59"/>
  <c r="R19" i="59"/>
  <c r="R16" i="59"/>
  <c r="R13" i="59"/>
  <c r="L56" i="58"/>
  <c r="L47" i="58"/>
  <c r="L41" i="58"/>
  <c r="L35" i="58"/>
  <c r="L29" i="58"/>
  <c r="L23" i="58"/>
  <c r="L15" i="58"/>
  <c r="L40" i="58"/>
  <c r="K279" i="76"/>
  <c r="L18" i="75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24" i="59"/>
  <c r="R21" i="59"/>
  <c r="R18" i="59"/>
  <c r="R15" i="59"/>
  <c r="R12" i="59"/>
  <c r="L54" i="58"/>
  <c r="L45" i="58"/>
  <c r="L39" i="58"/>
  <c r="L33" i="58"/>
  <c r="L27" i="58"/>
  <c r="L21" i="58"/>
  <c r="L13" i="58"/>
  <c r="U117" i="61"/>
  <c r="L50" i="58"/>
  <c r="L44" i="58"/>
  <c r="L38" i="58"/>
  <c r="L32" i="58"/>
  <c r="L26" i="58"/>
  <c r="L18" i="58"/>
  <c r="L22" i="58"/>
  <c r="K85" i="76"/>
  <c r="U113" i="61"/>
  <c r="U110" i="61"/>
  <c r="U107" i="61"/>
  <c r="U104" i="61"/>
  <c r="U101" i="61"/>
  <c r="U98" i="61"/>
  <c r="U95" i="61"/>
  <c r="U92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23" i="59"/>
  <c r="R20" i="59"/>
  <c r="R17" i="59"/>
  <c r="R14" i="59"/>
  <c r="R11" i="59"/>
  <c r="L49" i="58"/>
  <c r="L43" i="58"/>
  <c r="L37" i="58"/>
  <c r="L31" i="58"/>
  <c r="L25" i="58"/>
  <c r="L17" i="58"/>
  <c r="L46" i="58"/>
  <c r="L34" i="58"/>
  <c r="L14" i="58"/>
  <c r="L12" i="58"/>
  <c r="L20" i="58"/>
  <c r="L10" i="58"/>
  <c r="L11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930]}"/>
    <s v="{[Medida].[Medida].&amp;[2]}"/>
    <s v="{[Keren].[Keren].[All]}"/>
    <s v="{[Cheshbon KM].[Hie Peilut].[Chevra].&amp;[376]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<sst xmlns="http://schemas.openxmlformats.org/spreadsheetml/2006/main" count="9602" uniqueCount="2720">
  <si>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</si>
  <si>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</si>
  <si>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</si>
  <si>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</si>
  <si>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</si>
  <si>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</si>
  <si>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</si>
  <si>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</si>
  <si>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</si>
  <si>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</si>
  <si>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</si>
  <si>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</si>
  <si>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</si>
  <si>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</si>
  <si>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</si>
  <si>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</si>
  <si>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</si>
  <si>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</si>
  <si>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</si>
  <si>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</si>
  <si>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</si>
  <si>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</si>
  <si>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</si>
  <si>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</si>
  <si>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</si>
  <si>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</si>
  <si>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</si>
  <si>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</si>
  <si>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</si>
  <si>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</si>
  <si>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</si>
  <si>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</si>
  <si>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</si>
  <si>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</si>
  <si>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</si>
  <si>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</si>
  <si>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</si>
  <si>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</si>
  <si>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</si>
  <si>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</si>
  <si>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</si>
  <si>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</si>
  <si>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</si>
  <si>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</si>
  <si>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</si>
  <si>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</si>
  <si>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</si>
  <si>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</si>
  <si>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</si>
  <si>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</si>
  <si>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</si>
  <si>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</si>
  <si>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</si>
  <si>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</si>
  <si>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</si>
  <si>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</si>
  <si>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</si>
  <si>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</si>
  <si>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</si>
  <si>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</si>
  <si>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</si>
  <si>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</si>
  <si>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</si>
  <si>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</si>
  <si>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</si>
  <si>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</si>
  <si>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</si>
  <si>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</si>
  <si>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</si>
  <si>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</si>
  <si>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</si>
  <si>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</si>
  <si>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</si>
  <si>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</si>
  <si>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</si>
  <si>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</si>
  <si>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</si>
  <si>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</si>
  <si>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</si>
  <si>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</si>
  <si>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</si>
  <si>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</si>
  <si>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</si>
  <si>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</si>
  <si>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</si>
  <si>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</si>
  <si>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</si>
  <si>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</si>
  <si>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</si>
  <si>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</si>
  <si>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</si>
  <si>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</si>
  <si>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</si>
  <si>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</si>
  <si>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</si>
  <si>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</si>
  <si>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</si>
  <si>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</si>
  <si>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</si>
  <si>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</si>
  <si>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</si>
  <si>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</si>
  <si>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</si>
  <si>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</si>
  <si>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</si>
  <si>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</si>
  <si>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</si>
  <si>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</si>
  <si>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</si>
  <si>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</si>
  <si>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</si>
  <si>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</si>
  <si>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</si>
  <si>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</si>
  <si>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</si>
  <si>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</si>
  <si>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</si>
  <si>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</si>
  <si>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</si>
  <si>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</si>
  <si>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</si>
  <si>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</si>
  <si>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</si>
  <si>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</si>
  <si>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</si>
  <si>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</si>
  <si>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</si>
  <si>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</si>
  <si>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</si>
  <si>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</si>
  <si>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</si>
  <si>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</si>
  <si>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</si>
  <si>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</si>
  <si>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</si>
  <si>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</si>
  <si>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</si>
  <si>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</si>
  <si>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</si>
  <si>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</si>
  <si>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</si>
  <si>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</si>
  <si>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</si>
  <si>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</si>
  <si>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</si>
  <si>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</si>
  <si>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</si>
  <si>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</si>
  <si>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</si>
  <si>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</si>
  <si>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</si>
  <si>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</si>
  <si>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</si>
  <si>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</si>
  <si>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</si>
  <si>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</si>
  <si>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</si>
  <si>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</si>
  <si>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</si>
  <si>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</si>
  <si>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</si>
  <si>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</si>
  <si>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</si>
  <si>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</si>
  <si>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</si>
  <si>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</si>
  <si>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</si>
  <si>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</si>
  <si>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</si>
  <si>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</si>
  <si>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</si>
  <si>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</si>
  <si>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</si>
  <si>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</si>
  <si>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</si>
  <si>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</si>
  <si>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</si>
  <si>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</si>
  <si>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</si>
  <si>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</si>
  <si>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</si>
  <si>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</si>
  <si>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</si>
  <si>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</si>
  <si>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</si>
  <si>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</si>
  <si>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</si>
  <si>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</si>
  <si>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</si>
  <si>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</si>
  <si>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</si>
  <si>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</si>
  <si>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</si>
  <si>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</si>
  <si>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</si>
  <si>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</si>
  <si>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</si>
  <si>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</si>
  <si>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</si>
  <si>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</si>
  <si>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</si>
  <si>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</si>
  <si>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</si>
  <si>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</si>
  <si>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</si>
  <si>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</si>
  <si>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</si>
  <si>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</si>
  <si>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</si>
  <si>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</si>
  <si>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</si>
  <si>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</si>
  <si>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</si>
  <si>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</si>
  <si>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</si>
  <si>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</si>
  <si>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</si>
  <si>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</si>
  <si>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</si>
  <si>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</si>
  <si>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</si>
  <si>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</si>
  <si>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</si>
  <si>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 xml:space="preserve">מגדל מקפת משלימה (מספר אוצר 659)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</si>
  <si>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</si>
  <si>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</si>
  <si>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</si>
  <si>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</si>
  <si>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</si>
  <si>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</si>
  <si>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</si>
  <si>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</si>
  <si>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</si>
  <si>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</si>
  <si>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</si>
  <si>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</si>
  <si>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</si>
  <si>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</si>
  <si>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</si>
  <si>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</si>
  <si>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</si>
  <si>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</si>
  <si>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</si>
  <si>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</si>
  <si>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</si>
  <si>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</si>
  <si>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</si>
  <si>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</si>
  <si>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</si>
  <si>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</si>
  <si>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</si>
  <si>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</si>
  <si>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</si>
  <si>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</si>
  <si>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</si>
  <si>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</si>
  <si>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</si>
  <si>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</si>
  <si>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</si>
  <si>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</si>
  <si>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</si>
  <si>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</si>
  <si>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</si>
  <si>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</si>
  <si>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</si>
  <si>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</si>
  <si>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</si>
  <si>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</si>
  <si>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</si>
  <si>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</si>
  <si>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</si>
  <si>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</si>
  <si>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</si>
  <si>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</si>
  <si>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</si>
  <si>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</si>
  <si>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</si>
  <si>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</si>
  <si>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</si>
  <si>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</si>
  <si>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</si>
  <si>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</si>
  <si>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</si>
  <si>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</si>
  <si>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</si>
  <si>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</si>
  <si>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</si>
  <si>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</si>
  <si>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</si>
  <si>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</si>
  <si>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</si>
  <si>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</si>
  <si>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</si>
  <si>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</si>
  <si>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</si>
  <si>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</si>
  <si>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</si>
  <si>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</si>
  <si>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</si>
  <si>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</si>
  <si>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</si>
  <si>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</si>
  <si>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</si>
  <si>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</si>
  <si>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</si>
  <si>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</si>
  <si>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</si>
  <si>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</si>
  <si>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</si>
  <si>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</si>
  <si>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</si>
  <si>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</si>
  <si>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</si>
  <si>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</si>
  <si>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</si>
  <si>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</si>
  <si>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</si>
  <si>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</si>
  <si>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</si>
  <si>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</si>
  <si>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</si>
  <si>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</si>
  <si>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</si>
  <si>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</si>
  <si>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</si>
  <si>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</si>
  <si>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</si>
  <si>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</si>
  <si>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</si>
  <si>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</si>
  <si>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</si>
  <si>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</si>
  <si>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</si>
  <si>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</si>
  <si>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</si>
  <si>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</si>
  <si>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</si>
  <si>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</si>
  <si>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</si>
  <si>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</si>
  <si>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</si>
  <si>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</si>
  <si>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</si>
  <si>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</si>
  <si>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</si>
  <si>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</si>
  <si>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</si>
  <si>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</si>
  <si>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</si>
  <si>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</si>
  <si>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</si>
  <si>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</si>
  <si>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</si>
  <si>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</si>
  <si>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</si>
  <si>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</si>
  <si>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</si>
  <si>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</si>
  <si>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</si>
  <si>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</si>
  <si>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</si>
  <si>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</si>
  <si>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</si>
  <si>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</si>
  <si>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</si>
  <si>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</si>
  <si>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</si>
  <si>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</si>
  <si>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</si>
  <si>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</si>
  <si>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</si>
  <si>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</si>
  <si>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</si>
  <si>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</si>
  <si>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</si>
  <si>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</si>
  <si>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</si>
  <si>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</si>
  <si>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</si>
  <si>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</si>
  <si>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</si>
  <si>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</si>
  <si>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</si>
  <si>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</si>
  <si>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</si>
  <si>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</si>
  <si>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</si>
  <si>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</si>
  <si>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</si>
  <si>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</si>
  <si>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</si>
  <si>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</si>
  <si>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</si>
  <si>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</si>
  <si>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</si>
  <si>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</si>
  <si>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</si>
  <si>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</si>
  <si>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</si>
  <si>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</si>
  <si>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</si>
  <si>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</si>
  <si>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</si>
  <si>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</si>
  <si>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</si>
  <si>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</si>
  <si>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</si>
  <si>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</si>
  <si>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</si>
  <si>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</si>
  <si>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</si>
  <si>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</si>
  <si>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</si>
  <si>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</si>
  <si>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</si>
  <si>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</si>
  <si>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</si>
  <si>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</si>
  <si>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</si>
  <si>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</si>
  <si>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</si>
  <si>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</si>
  <si>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</si>
  <si>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</si>
  <si>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</si>
  <si>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</si>
  <si>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</si>
  <si>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</si>
  <si>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</si>
  <si>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</si>
  <si>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</si>
  <si>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</si>
  <si>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</si>
  <si>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</si>
  <si>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</si>
  <si>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</si>
  <si>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</si>
  <si>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</si>
  <si>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</si>
  <si>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</si>
  <si>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</si>
  <si>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</si>
  <si>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</si>
  <si>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</si>
  <si>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</si>
  <si>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</si>
  <si>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</si>
  <si>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</si>
  <si>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</si>
  <si>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</si>
  <si>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</si>
  <si>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</si>
  <si>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</si>
  <si>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</si>
  <si>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</si>
  <si>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</si>
  <si>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</si>
  <si>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</si>
  <si>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</si>
  <si>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</si>
  <si>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</si>
  <si>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</si>
  <si>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</si>
  <si>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</si>
  <si>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</si>
  <si>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</si>
  <si>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</si>
  <si>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</si>
  <si>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</si>
  <si>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</si>
  <si>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</si>
  <si>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</si>
  <si>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</si>
  <si>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</si>
  <si>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</si>
  <si>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</si>
  <si>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</si>
  <si>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</si>
  <si>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</si>
  <si>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</si>
  <si>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</si>
  <si>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</si>
  <si>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</si>
  <si>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</si>
  <si>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</si>
  <si>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</si>
  <si>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</si>
  <si>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</si>
  <si>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</si>
  <si>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</si>
  <si>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</si>
  <si>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</si>
  <si>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</si>
  <si>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</si>
  <si>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</si>
  <si>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</si>
  <si>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</si>
  <si>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</si>
  <si>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</si>
  <si>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</si>
  <si>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</si>
  <si>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</si>
  <si>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</si>
  <si>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</si>
  <si>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</si>
  <si>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</si>
  <si>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</si>
  <si>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</si>
  <si>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</si>
  <si>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</si>
  <si>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</si>
  <si>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</si>
  <si>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</si>
  <si>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</si>
  <si>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</si>
  <si>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</si>
  <si>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</si>
  <si>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</si>
  <si>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</si>
  <si>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</si>
  <si>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</si>
  <si>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</si>
  <si>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</si>
  <si>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</si>
  <si>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</si>
  <si>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</si>
  <si>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</si>
  <si>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</si>
  <si>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</si>
  <si>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</si>
  <si>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</si>
  <si>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</si>
  <si>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</si>
  <si>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</si>
  <si>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</si>
  <si>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</si>
  <si>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</si>
  <si>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</si>
  <si>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</si>
  <si>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</si>
  <si>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</si>
  <si>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</si>
  <si>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</si>
  <si>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</si>
  <si>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</si>
  <si>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</si>
  <si>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</si>
  <si>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</si>
  <si>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</si>
  <si>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</si>
  <si>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</si>
  <si>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</si>
  <si>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</si>
  <si>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</si>
  <si>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</si>
  <si>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</si>
  <si>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</si>
  <si>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</si>
  <si>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</si>
  <si>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</si>
  <si>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</si>
  <si>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</si>
  <si>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</si>
  <si>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</si>
  <si>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</si>
  <si>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</si>
  <si>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</si>
  <si>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</si>
  <si>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</si>
  <si>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</si>
  <si>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</si>
  <si>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</si>
  <si>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</si>
  <si>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</si>
  <si>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</si>
  <si>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</si>
  <si>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</si>
  <si>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</si>
  <si>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</si>
  <si>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</si>
  <si>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</si>
  <si>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</si>
  <si>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</si>
  <si>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</si>
  <si>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</si>
  <si>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</si>
  <si>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</si>
  <si>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</si>
  <si>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</si>
  <si>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</si>
  <si>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</si>
  <si>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</si>
  <si>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</si>
  <si>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</si>
  <si>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</si>
  <si>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</si>
  <si>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</si>
  <si>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</si>
  <si>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</si>
  <si>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</si>
  <si>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</si>
  <si>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</si>
  <si>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</si>
  <si>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</si>
  <si>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</si>
  <si>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</si>
  <si>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</si>
  <si>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</si>
  <si>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</si>
  <si>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</si>
  <si>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</si>
  <si>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</si>
  <si>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</si>
  <si>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</si>
  <si>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</si>
  <si>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</si>
  <si>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</si>
  <si>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</si>
  <si>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</si>
  <si>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</si>
  <si>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</si>
  <si>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</si>
  <si>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</si>
  <si>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</si>
  <si>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</si>
  <si>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</si>
  <si>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</si>
  <si>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</si>
  <si>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</si>
  <si>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</si>
  <si>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</si>
  <si>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</si>
  <si>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</si>
  <si>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</si>
  <si>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</si>
  <si>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</si>
  <si>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</si>
  <si>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</si>
  <si>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</si>
  <si>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</si>
  <si>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</si>
  <si>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</si>
  <si>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</si>
  <si>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</si>
  <si>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</si>
  <si>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</si>
  <si>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</si>
  <si>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</si>
  <si>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</si>
  <si>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</si>
  <si>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</si>
  <si>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</si>
  <si>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</si>
  <si>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</si>
  <si>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</si>
  <si>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</si>
  <si>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</si>
  <si>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</si>
  <si>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</si>
  <si>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</si>
  <si>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</si>
  <si>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</si>
  <si>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</si>
  <si>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</si>
  <si>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</si>
  <si>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</si>
  <si>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</si>
  <si>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</si>
  <si>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</si>
  <si>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</si>
  <si>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</si>
  <si>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</si>
  <si>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</si>
  <si>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</si>
  <si>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</si>
  <si>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</si>
  <si>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</si>
  <si>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</si>
  <si>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</si>
  <si>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</si>
  <si>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</si>
  <si>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</si>
  <si>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</si>
  <si>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</si>
  <si>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</si>
  <si>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</si>
  <si>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</si>
  <si>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</si>
  <si>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</si>
  <si>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</si>
  <si>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</si>
  <si>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</si>
  <si>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</si>
  <si>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</si>
  <si>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</si>
  <si>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</si>
  <si>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</si>
  <si>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</si>
  <si>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</si>
  <si>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</si>
  <si>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</si>
  <si>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</si>
  <si>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</si>
  <si>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</si>
  <si>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</si>
  <si>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</si>
  <si>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</si>
  <si>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</si>
  <si>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</si>
  <si>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</si>
  <si>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</si>
  <si>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</si>
  <si>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</si>
  <si>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</si>
  <si>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</si>
  <si>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</si>
  <si>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</si>
  <si>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</si>
  <si>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</si>
  <si>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</si>
  <si>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</si>
  <si>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</si>
  <si>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</si>
  <si>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</si>
  <si>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</si>
  <si>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</si>
  <si>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</si>
  <si>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</si>
  <si>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</si>
  <si>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</si>
  <si>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</si>
  <si>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</si>
  <si>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</si>
  <si>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</si>
  <si>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</si>
  <si>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</si>
  <si>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</si>
  <si>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</si>
  <si>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</si>
  <si>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</si>
  <si>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</si>
  <si>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</si>
  <si>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</si>
  <si>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</si>
  <si>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</si>
  <si>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</si>
  <si>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</si>
  <si>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</si>
  <si>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</si>
  <si>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</si>
  <si>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</si>
  <si>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</si>
  <si>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</si>
  <si>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</si>
  <si>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</si>
  <si>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</si>
  <si>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</si>
  <si>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</si>
  <si>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</si>
  <si>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</si>
  <si>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</si>
  <si>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</si>
  <si>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</si>
  <si>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</si>
  <si>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</si>
  <si>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</si>
  <si>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</si>
  <si>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</si>
  <si>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</si>
  <si>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</si>
  <si>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</si>
  <si>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</si>
  <si>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</si>
  <si>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</si>
  <si>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</si>
  <si>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</si>
  <si>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</si>
  <si>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</si>
  <si>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</si>
  <si>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</si>
  <si>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</si>
  <si>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</si>
  <si>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</si>
  <si>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</si>
  <si>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</si>
  <si>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</si>
  <si>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</si>
  <si>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</si>
  <si>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</si>
  <si>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</si>
  <si>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</si>
  <si>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</si>
  <si>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</si>
  <si>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</si>
  <si>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</si>
  <si>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</si>
  <si>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</si>
  <si>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</si>
  <si>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</si>
  <si>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</si>
  <si>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</si>
  <si>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</si>
  <si>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</si>
  <si>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</si>
  <si>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</si>
  <si>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</si>
  <si>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</si>
  <si>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</si>
  <si>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</si>
  <si>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</si>
  <si>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</si>
  <si>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</si>
  <si>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</si>
  <si>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</si>
  <si>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</si>
  <si>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</si>
  <si>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</si>
  <si>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</si>
  <si>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</si>
  <si>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</si>
  <si>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</si>
  <si>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</si>
  <si>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</si>
  <si>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</si>
  <si>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</si>
  <si>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</si>
  <si>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</si>
  <si>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</si>
  <si>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</si>
  <si>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</si>
  <si>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</si>
  <si>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</si>
  <si>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</si>
  <si>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</si>
  <si>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</si>
  <si>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</si>
  <si>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</si>
  <si>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</si>
  <si>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</si>
  <si>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</si>
  <si>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</si>
  <si>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</si>
  <si>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</si>
  <si>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</si>
  <si>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</si>
  <si>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</si>
  <si>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</si>
  <si>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</si>
  <si>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</si>
  <si>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</si>
  <si>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</si>
  <si>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</si>
  <si>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</si>
  <si>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</si>
  <si>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</si>
  <si>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</si>
  <si>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</si>
  <si>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</si>
  <si>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</si>
  <si>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</si>
  <si>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</si>
  <si>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</si>
  <si>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</si>
  <si>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</si>
  <si>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</si>
  <si>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</si>
  <si>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</si>
  <si>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</si>
  <si>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</si>
  <si>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</si>
  <si>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</si>
  <si>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</si>
  <si>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</si>
  <si>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</si>
  <si>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</si>
  <si>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</si>
  <si>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</si>
  <si>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</si>
  <si>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</si>
  <si>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</si>
  <si>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</si>
  <si>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</si>
  <si>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</si>
  <si>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</si>
  <si>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</si>
  <si>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</si>
  <si>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</si>
  <si>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</si>
  <si>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</si>
  <si>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</si>
  <si>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</si>
  <si>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</si>
  <si>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</si>
  <si>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</si>
  <si>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</si>
  <si>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</si>
  <si>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</si>
  <si>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</si>
  <si>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</si>
  <si>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</si>
  <si>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</si>
  <si>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</si>
  <si>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</si>
  <si>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</si>
  <si>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</si>
  <si>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</si>
  <si>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</si>
  <si>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</si>
  <si>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</si>
  <si>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</si>
  <si>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</si>
  <si>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</si>
  <si>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</si>
  <si>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</si>
  <si>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</si>
  <si>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</si>
  <si>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</si>
  <si>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</si>
  <si>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</si>
  <si>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</si>
  <si>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</si>
  <si>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</si>
  <si>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</si>
  <si>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</si>
  <si>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</si>
  <si>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</si>
  <si>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</si>
  <si>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</si>
  <si>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</si>
  <si>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</si>
  <si>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</si>
  <si>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</si>
  <si>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</si>
  <si>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</si>
  <si>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</si>
  <si>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</si>
  <si>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</si>
  <si>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</si>
  <si>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</si>
  <si>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</si>
  <si>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</si>
  <si>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</si>
  <si>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</si>
  <si>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</si>
  <si>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</si>
  <si>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</si>
  <si>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</si>
  <si>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</si>
  <si>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</si>
  <si>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</si>
  <si>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</si>
  <si>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</si>
  <si>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</si>
  <si>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</si>
  <si>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</si>
  <si>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</si>
  <si>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</si>
  <si>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</si>
  <si>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</si>
  <si>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</si>
  <si>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</si>
  <si>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</si>
  <si>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</si>
  <si>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</si>
  <si>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</si>
  <si>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</si>
  <si>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</si>
  <si>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</si>
  <si>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</si>
  <si>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</si>
  <si>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</si>
  <si>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</si>
  <si>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</si>
  <si>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</si>
  <si>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</si>
  <si>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</si>
  <si>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</si>
  <si>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</si>
  <si>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</si>
  <si>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</si>
  <si>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</si>
  <si>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</si>
  <si>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</si>
  <si>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</si>
  <si>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</si>
  <si>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</si>
  <si>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</si>
  <si>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</si>
  <si>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</si>
  <si>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</si>
  <si>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</si>
  <si>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</si>
  <si>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</si>
  <si>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</si>
  <si>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</si>
  <si>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</si>
  <si>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</si>
  <si>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</si>
  <si>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</si>
  <si>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</si>
  <si>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</si>
  <si>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</si>
  <si>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</si>
  <si>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</si>
  <si>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</si>
  <si>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</si>
  <si>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</si>
  <si>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</si>
  <si>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</si>
  <si>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</si>
  <si>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</si>
  <si>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</si>
  <si>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</si>
  <si>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</si>
  <si>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</si>
  <si>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</si>
  <si>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</si>
  <si>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</si>
  <si>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</si>
  <si>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</si>
  <si>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</si>
  <si>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</si>
  <si>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</si>
  <si>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</si>
  <si>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</si>
  <si>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</si>
  <si>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</si>
  <si>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</si>
  <si>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</si>
  <si>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</si>
  <si>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</si>
  <si>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</si>
  <si>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</si>
  <si>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</si>
  <si>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</si>
  <si>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</si>
  <si>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</si>
  <si>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</si>
  <si>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</si>
  <si>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</si>
  <si>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</si>
  <si>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</si>
  <si>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</si>
  <si>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</si>
  <si>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</si>
  <si>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</si>
  <si>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</si>
  <si>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</si>
  <si>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</si>
  <si>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</si>
  <si>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</si>
  <si>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</si>
  <si>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</si>
  <si>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</si>
  <si>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</si>
  <si>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</si>
  <si>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</si>
  <si>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</si>
  <si>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</si>
  <si>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</si>
  <si>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</si>
  <si>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</si>
  <si>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</si>
  <si>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</si>
  <si>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</si>
  <si>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</si>
  <si>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</si>
  <si>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</si>
  <si>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</si>
  <si>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</si>
  <si>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</si>
  <si>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</si>
  <si>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</si>
  <si>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</si>
  <si>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</si>
  <si>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</si>
  <si>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</si>
  <si>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</si>
  <si>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</si>
  <si>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</si>
  <si>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</si>
  <si>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</si>
  <si>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</si>
  <si>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</si>
  <si>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</si>
  <si>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</si>
  <si>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</si>
  <si>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</si>
  <si>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</si>
  <si>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</si>
  <si>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</si>
  <si>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</si>
  <si>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</si>
  <si>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</si>
  <si>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</si>
  <si>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</si>
  <si>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</si>
  <si>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</si>
  <si>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</si>
  <si>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</si>
  <si>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</si>
  <si>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</si>
  <si>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</si>
  <si>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</si>
  <si>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</si>
  <si>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</si>
  <si>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</si>
  <si>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</si>
  <si>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</si>
  <si>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</si>
  <si>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</si>
  <si>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</si>
  <si>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</si>
  <si>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</si>
  <si>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</si>
  <si>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</si>
  <si>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</si>
  <si>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</si>
  <si>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</si>
  <si>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</si>
  <si>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</si>
  <si>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</si>
  <si>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</si>
  <si>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</si>
  <si>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</si>
  <si>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</si>
  <si>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</si>
  <si>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</si>
  <si>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</si>
  <si>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</si>
  <si>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</si>
  <si>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</si>
  <si>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</si>
  <si>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</si>
  <si>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</si>
  <si>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</si>
  <si>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</si>
  <si>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</si>
  <si>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</si>
  <si>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</si>
  <si>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</si>
  <si>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</si>
  <si>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</si>
  <si>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</si>
  <si>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</si>
  <si>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</si>
  <si>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</si>
  <si>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</si>
  <si>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</si>
  <si>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</si>
  <si>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</si>
  <si>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</si>
  <si>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</si>
  <si>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</si>
  <si>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</si>
  <si>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</si>
  <si>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</si>
  <si>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</si>
  <si>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</si>
  <si>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</si>
  <si>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</si>
  <si>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</si>
  <si>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</si>
  <si>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</si>
  <si>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</si>
  <si>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</si>
  <si>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</si>
  <si>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</si>
  <si>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</si>
  <si>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</si>
  <si>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</si>
  <si>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</si>
  <si>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</si>
  <si>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</si>
  <si>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</si>
  <si>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</si>
  <si>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</si>
  <si>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</si>
  <si>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</si>
  <si>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</si>
  <si>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</si>
  <si>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</si>
  <si>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</si>
  <si>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</si>
  <si>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</si>
  <si>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</si>
  <si>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</si>
  <si>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</si>
  <si>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</si>
  <si>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</si>
  <si>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</si>
  <si>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</si>
  <si>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</si>
  <si>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</si>
  <si>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</si>
  <si>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</si>
  <si>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</si>
  <si>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</si>
  <si>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</si>
  <si>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</si>
  <si>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</si>
  <si>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</si>
  <si>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</si>
  <si>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</si>
  <si>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</si>
  <si>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</si>
  <si>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</si>
  <si>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</si>
  <si>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</si>
  <si>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</si>
  <si>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</si>
  <si>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</si>
  <si>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</si>
  <si>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</si>
  <si>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</si>
  <si>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</si>
  <si>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</si>
  <si>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</si>
  <si>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</si>
  <si>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</si>
  <si>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</si>
  <si>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</si>
  <si>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</si>
  <si>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</si>
  <si>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</si>
  <si>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</si>
  <si>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</si>
  <si>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</si>
  <si>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</si>
  <si>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</si>
  <si>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</si>
  <si>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</si>
  <si>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</si>
  <si>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</si>
  <si>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</si>
  <si>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</si>
  <si>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</si>
  <si>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</si>
  <si>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</si>
  <si>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</si>
  <si>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</si>
  <si>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</si>
  <si>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</si>
  <si>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</si>
  <si>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</si>
  <si>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</si>
  <si>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</si>
  <si>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</si>
  <si>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</si>
  <si>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</si>
  <si>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</si>
  <si>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</si>
  <si>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</si>
  <si>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</si>
  <si>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</si>
  <si>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</si>
  <si>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</si>
  <si>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</si>
  <si>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</si>
  <si>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</si>
  <si>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</si>
  <si>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</si>
  <si>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</si>
  <si>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</si>
  <si>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</si>
  <si>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</si>
  <si>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</si>
  <si>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</si>
  <si>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</si>
  <si>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</si>
  <si>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</si>
  <si>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</si>
  <si>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</si>
  <si>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</si>
  <si>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</si>
  <si>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</si>
  <si>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</si>
  <si>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</si>
  <si>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</si>
  <si>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</si>
  <si>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</si>
  <si>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</si>
  <si>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</si>
  <si>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</si>
  <si>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</si>
  <si>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</si>
  <si>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</si>
  <si>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</si>
  <si>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</si>
  <si>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</si>
  <si>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</si>
  <si>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</si>
  <si>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</si>
  <si>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</si>
  <si>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</si>
  <si>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</si>
  <si>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</si>
  <si>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</si>
  <si>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</si>
  <si>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</si>
  <si>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</si>
  <si>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</si>
  <si>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</si>
  <si>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</si>
  <si>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</si>
  <si>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</si>
  <si>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</si>
  <si>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</si>
  <si>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</si>
  <si>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</si>
  <si>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</si>
  <si>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</si>
  <si>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</si>
  <si>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</si>
  <si>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</si>
  <si>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</si>
  <si>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</si>
  <si>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</si>
  <si>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</si>
  <si>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</si>
  <si>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</si>
  <si>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</si>
  <si>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</si>
  <si>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</si>
  <si>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</si>
  <si>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</si>
  <si>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</si>
  <si>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</si>
  <si>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</si>
  <si>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</si>
  <si>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</si>
  <si>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</si>
  <si>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</si>
  <si>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</si>
  <si>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</si>
  <si>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</si>
  <si>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</si>
  <si>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</si>
  <si>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</si>
  <si>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</si>
  <si>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</si>
  <si>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</si>
  <si>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</si>
  <si>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</si>
  <si>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</si>
  <si>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</si>
  <si>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</si>
  <si>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</si>
  <si>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</si>
  <si>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</si>
  <si>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</si>
  <si>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</si>
  <si>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</si>
  <si>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</si>
  <si>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</si>
  <si>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</si>
  <si>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</si>
  <si>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</si>
  <si>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</si>
  <si>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</si>
  <si>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</si>
  <si>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</si>
  <si>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</si>
  <si>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</si>
  <si>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</si>
  <si>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</si>
  <si>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</si>
  <si>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</si>
  <si>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</si>
  <si>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</si>
  <si>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</si>
  <si>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</si>
  <si>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</si>
  <si>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</si>
  <si>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</si>
  <si>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</si>
  <si>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</si>
  <si>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</si>
  <si>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</si>
  <si>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</si>
  <si>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</si>
  <si>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</si>
  <si>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</si>
  <si>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</si>
  <si>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</si>
  <si>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</si>
  <si>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</si>
  <si>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</si>
  <si>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</si>
  <si>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</si>
  <si>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</si>
  <si>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</si>
  <si>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</si>
  <si>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</si>
  <si>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</si>
  <si>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</si>
  <si>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</si>
  <si>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</si>
  <si>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</si>
  <si>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</si>
  <si>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</si>
  <si>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</si>
  <si>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</si>
  <si>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</si>
  <si>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</si>
  <si>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</si>
  <si>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</si>
  <si>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</si>
  <si>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</si>
  <si>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</si>
  <si>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</si>
  <si>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</si>
  <si>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</si>
  <si>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</si>
  <si>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</si>
  <si>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</si>
  <si>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</si>
  <si>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</si>
  <si>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</si>
  <si>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</si>
  <si>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</si>
  <si>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</si>
  <si>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</si>
  <si>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</si>
  <si>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</si>
  <si>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</si>
  <si>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</si>
  <si>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</si>
  <si>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</si>
  <si>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</si>
  <si>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</si>
  <si>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</si>
  <si>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</si>
  <si>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</si>
  <si>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</si>
  <si>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</si>
  <si>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</si>
  <si>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</si>
  <si>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</si>
  <si>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</si>
  <si>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</si>
  <si>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</si>
  <si>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</si>
  <si>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</si>
  <si>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</si>
  <si>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</si>
  <si>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</si>
  <si>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</si>
  <si>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</si>
  <si>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</si>
  <si>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</si>
  <si>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</si>
  <si>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</si>
  <si>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</si>
  <si>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</si>
  <si>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</si>
  <si>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</si>
  <si>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</si>
  <si>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</si>
  <si>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</si>
  <si>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</si>
  <si>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</si>
  <si>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</si>
  <si>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</si>
  <si>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</si>
  <si>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</si>
  <si>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</si>
  <si>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</si>
  <si>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</si>
  <si>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</si>
  <si>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</si>
  <si>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</si>
  <si>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</si>
  <si>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</si>
  <si>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</si>
  <si>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</si>
  <si>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</si>
  <si>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</si>
  <si>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</si>
  <si>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</si>
  <si>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</si>
  <si>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</si>
  <si>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</si>
  <si>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</si>
  <si>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</si>
  <si>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</si>
  <si>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</si>
  <si>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</si>
  <si>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</si>
  <si>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</si>
  <si>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</si>
  <si>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</si>
  <si>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</si>
  <si>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</si>
  <si>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</si>
  <si>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</si>
  <si>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</si>
  <si>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</si>
  <si>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</si>
  <si>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</si>
  <si>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</si>
  <si>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</si>
  <si>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</si>
  <si>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</si>
  <si>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</si>
  <si>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</si>
  <si>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</si>
  <si>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</si>
  <si>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</si>
  <si>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</si>
  <si>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</si>
  <si>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</si>
  <si>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</si>
  <si>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</si>
  <si>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</si>
  <si>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</si>
  <si>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</si>
  <si>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</si>
  <si>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</si>
  <si>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</si>
  <si>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</si>
  <si>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</si>
  <si>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</si>
  <si>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</si>
  <si>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</si>
  <si>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</si>
  <si>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</si>
  <si>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</si>
  <si>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</si>
  <si>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</si>
  <si>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</si>
  <si>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</si>
  <si>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</si>
  <si>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</si>
  <si>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</si>
  <si>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</si>
  <si>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</si>
  <si>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</si>
  <si>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</si>
  <si>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</si>
  <si>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</si>
  <si>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</si>
  <si>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</si>
  <si>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</si>
  <si>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</si>
  <si>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</si>
  <si>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</si>
  <si>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</si>
  <si>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</si>
  <si>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</si>
  <si>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</si>
  <si>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</si>
  <si>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</si>
  <si>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</si>
  <si>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</si>
  <si>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</si>
  <si>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</si>
  <si>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</si>
  <si>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</si>
  <si>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</si>
  <si>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</si>
  <si>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</si>
  <si>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</si>
  <si>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</si>
  <si>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</si>
  <si>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</si>
  <si>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</si>
  <si>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</si>
  <si>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</si>
  <si>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</si>
  <si>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</si>
  <si>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</si>
  <si>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</si>
  <si>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</si>
  <si>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</si>
  <si>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</si>
  <si>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</si>
  <si>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</si>
  <si>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</si>
  <si>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</si>
  <si>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</si>
  <si>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</si>
  <si>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</si>
  <si>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</si>
  <si>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</si>
  <si>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</si>
  <si>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</si>
  <si>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</si>
  <si>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</si>
  <si>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</si>
  <si>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</si>
  <si>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</si>
  <si>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</si>
  <si>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</si>
  <si>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</si>
  <si>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</si>
  <si>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</si>
  <si>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</si>
  <si>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</si>
  <si>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</si>
  <si>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</si>
  <si>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</si>
  <si>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</si>
  <si>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</si>
  <si>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</si>
  <si>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</si>
  <si>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</si>
  <si>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</si>
  <si>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</si>
  <si>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</si>
  <si>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</si>
  <si>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</si>
  <si>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</si>
  <si>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</si>
  <si>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</si>
  <si>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</si>
  <si>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</si>
  <si>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</si>
  <si>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</si>
  <si>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</si>
  <si>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</si>
  <si>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</si>
  <si>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</si>
  <si>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</si>
  <si>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</si>
  <si>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</si>
  <si>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</si>
  <si>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</si>
  <si>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</si>
  <si>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</si>
  <si>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</si>
  <si>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</si>
  <si>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</si>
  <si>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</si>
  <si>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</si>
  <si>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</si>
  <si>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</si>
  <si>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</si>
  <si>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</si>
  <si>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</si>
  <si>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</si>
  <si>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</si>
  <si>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</si>
  <si>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</si>
  <si>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</si>
  <si>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</si>
  <si>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</si>
  <si>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</si>
  <si>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</si>
  <si>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</si>
  <si>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</si>
  <si>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</si>
  <si>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</si>
  <si>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</si>
  <si>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</si>
  <si>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</si>
  <si>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</si>
  <si>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</si>
  <si>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</si>
  <si>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</si>
  <si>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</si>
  <si>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</si>
  <si>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</si>
  <si>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</si>
  <si>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</si>
  <si>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</si>
  <si>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</si>
  <si>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</si>
  <si>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</si>
  <si>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</si>
  <si>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</si>
  <si>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</si>
  <si>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</si>
  <si>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</si>
  <si>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</si>
  <si>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</si>
  <si>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</si>
  <si>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</si>
  <si>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</si>
  <si>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</si>
  <si>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</si>
  <si>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</si>
  <si>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</si>
  <si>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</si>
  <si>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</si>
  <si>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</si>
  <si>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</si>
  <si>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</si>
  <si>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</si>
  <si>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</si>
  <si>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</si>
  <si>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</si>
  <si>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</si>
  <si>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</si>
  <si>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</si>
  <si>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</si>
  <si>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</si>
  <si>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</si>
  <si>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</si>
  <si>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</si>
  <si>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</si>
  <si>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</si>
  <si>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</si>
  <si>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</si>
  <si>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Baa3</t>
  </si>
  <si>
    <t>Moodys</t>
  </si>
  <si>
    <t>TRANSED PARTNERS 3.951 09/50 12/37</t>
  </si>
  <si>
    <t>BB</t>
  </si>
  <si>
    <t>DBRS</t>
  </si>
  <si>
    <t>אלון דלק מניה לא סחירה</t>
  </si>
  <si>
    <t>OHA Private Credit Advisors</t>
  </si>
  <si>
    <t>Sacramento 353*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</si>
  <si>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</si>
  <si>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</si>
  <si>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</si>
  <si>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</si>
  <si>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</si>
  <si>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Noked Long L.P</t>
  </si>
  <si>
    <t>MA Movilim Renewable Energies L.P*</t>
  </si>
  <si>
    <t>TENE GROWTH CAPITAL IV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</si>
  <si>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</si>
  <si>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</si>
  <si>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</si>
  <si>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</si>
  <si>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</si>
  <si>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</si>
  <si>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Portfolio EDGE</t>
  </si>
  <si>
    <t>Waterton Residential P V XIII</t>
  </si>
  <si>
    <t>חשבון ריט WATERTON EDGE</t>
  </si>
  <si>
    <t>ACE IV*</t>
  </si>
  <si>
    <t>ACE V*</t>
  </si>
  <si>
    <t>ADLS</t>
  </si>
  <si>
    <t>AE Industrial Partners Fund II, LP</t>
  </si>
  <si>
    <t>Ambition HOLDINGS OFFSHORE LP</t>
  </si>
  <si>
    <t>APCS LP*</t>
  </si>
  <si>
    <t>Apollo Natural Resources Partners II LP</t>
  </si>
  <si>
    <t>Apollo Overseas Partners IX L.P</t>
  </si>
  <si>
    <t>Audax Direct Lending Solutions Fund II</t>
  </si>
  <si>
    <t>Cheyne Co Invest 2023 1 SP</t>
  </si>
  <si>
    <t>Cheyne Real Estate Credit Holdings VII</t>
  </si>
  <si>
    <t>CMPVIIC</t>
  </si>
  <si>
    <t>Court Square IV</t>
  </si>
  <si>
    <t>CRECH V</t>
  </si>
  <si>
    <t>DIRECT LENDING FUND IV (EUR) SLP</t>
  </si>
  <si>
    <t>Dover Street IX L.P.</t>
  </si>
  <si>
    <t>Elatec GmbH</t>
  </si>
  <si>
    <t>GTCR Fund XII/A&amp;B LP</t>
  </si>
  <si>
    <t>H.I.G. Advantage Buyout Fund, L.P.</t>
  </si>
  <si>
    <t>HarbourVest Partners Co-Investment Fund IV L.P.</t>
  </si>
  <si>
    <t>Horsley Bridge XII Ventures</t>
  </si>
  <si>
    <t>ICG Senior Debt Partners Fund 5 A SCSp</t>
  </si>
  <si>
    <t>IK Small Cap Fund II No.1 SCSp</t>
  </si>
  <si>
    <t>Incline Equity Partners IV, L.P.</t>
  </si>
  <si>
    <t>Insight Venture Partners X, L.P.</t>
  </si>
  <si>
    <t>Investindustrial VII L.P.</t>
  </si>
  <si>
    <t>Kartesia Senior Opportunities II</t>
  </si>
  <si>
    <t>KASS Unlevered II S.a r.l</t>
  </si>
  <si>
    <t>KCO VI</t>
  </si>
  <si>
    <t>KCOIV SCS</t>
  </si>
  <si>
    <t>Kelso Investment Associates X, L.P.</t>
  </si>
  <si>
    <t>Klirmark III</t>
  </si>
  <si>
    <t>Klirmark Opportunity Fund IV</t>
  </si>
  <si>
    <t>Lytx, Inc.</t>
  </si>
  <si>
    <t>Monarch MCP VI</t>
  </si>
  <si>
    <t>Oak Hill Advisors   OCREDIT</t>
  </si>
  <si>
    <t>ORCC III</t>
  </si>
  <si>
    <t>Pamlico Capital IV, L.P.</t>
  </si>
  <si>
    <t>Pantheon Global Secondary Fund VI</t>
  </si>
  <si>
    <t>Paragon Fund III Feeder Limited</t>
  </si>
  <si>
    <t>PCSIII LP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</si>
  <si>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</si>
  <si>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</si>
  <si>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</si>
  <si>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</si>
  <si>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</si>
  <si>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</si>
  <si>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</si>
  <si>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</si>
  <si>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SDP IV</t>
  </si>
  <si>
    <t>SDPIII</t>
  </si>
  <si>
    <t>SLF1</t>
  </si>
  <si>
    <t>Strategic Investors Fund VIII LP</t>
  </si>
  <si>
    <t>Sun Capital Partners VII, L.P.</t>
  </si>
  <si>
    <t>Thoma Bravo Discover Fund II, L.P.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</si>
  <si>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</si>
  <si>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</si>
  <si>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</si>
  <si>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</si>
  <si>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</si>
  <si>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</si>
  <si>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</si>
  <si>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</si>
  <si>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</si>
  <si>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</si>
  <si>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</si>
  <si>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</si>
  <si>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</si>
  <si>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</si>
  <si>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</si>
  <si>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</si>
  <si>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</si>
  <si>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</si>
  <si>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</si>
  <si>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</si>
  <si>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</si>
  <si>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</si>
  <si>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</si>
  <si>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</si>
  <si>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</si>
  <si>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</si>
  <si>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</si>
  <si>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</si>
  <si>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</si>
  <si>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</si>
  <si>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</si>
  <si>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</si>
  <si>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</si>
  <si>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</si>
  <si>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</si>
  <si>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</si>
  <si>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</si>
  <si>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</si>
  <si>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</si>
  <si>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</si>
  <si>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</si>
  <si>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</si>
  <si>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</si>
  <si>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</si>
  <si>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</si>
  <si>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</si>
  <si>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</si>
  <si>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</si>
  <si>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</si>
  <si>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</si>
  <si>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</si>
  <si>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</si>
  <si>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</si>
  <si>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</si>
  <si>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</si>
  <si>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</si>
  <si>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</si>
  <si>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</si>
  <si>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</si>
  <si>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</si>
  <si>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</si>
  <si>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</si>
  <si>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</si>
  <si>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</si>
  <si>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</si>
  <si>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</si>
  <si>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</si>
  <si>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</si>
  <si>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</si>
  <si>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</si>
  <si>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</si>
  <si>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</si>
  <si>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</si>
  <si>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</si>
  <si>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</si>
  <si>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</si>
  <si>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</si>
  <si>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</si>
  <si>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</si>
  <si>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</si>
  <si>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</si>
  <si>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</si>
  <si>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</si>
  <si>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</si>
  <si>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</si>
  <si>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</si>
  <si>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</si>
  <si>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</si>
  <si>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</si>
  <si>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</si>
  <si>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</si>
  <si>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</si>
  <si>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</si>
  <si>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</si>
  <si>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</si>
  <si>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</si>
  <si>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</si>
  <si>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</si>
  <si>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</si>
  <si>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</si>
  <si>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</si>
  <si>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</si>
  <si>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</si>
  <si>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</si>
  <si>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</si>
  <si>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</si>
  <si>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</si>
  <si>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</si>
  <si>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</si>
  <si>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</si>
  <si>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</si>
  <si>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</si>
  <si>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</si>
  <si>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</si>
  <si>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</si>
  <si>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</si>
  <si>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</si>
  <si>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</si>
  <si>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</si>
  <si>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</si>
  <si>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</si>
  <si>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</si>
  <si>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</si>
  <si>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</si>
  <si>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</si>
  <si>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</si>
  <si>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</si>
  <si>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</si>
  <si>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</si>
  <si>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</si>
  <si>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</si>
  <si>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</si>
  <si>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</si>
  <si>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</si>
  <si>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</si>
  <si>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</si>
  <si>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</si>
  <si>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</si>
  <si>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</si>
  <si>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</si>
  <si>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</si>
  <si>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</si>
  <si>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</si>
  <si>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</si>
  <si>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</si>
  <si>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</si>
  <si>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</si>
  <si>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</si>
  <si>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</si>
  <si>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</si>
  <si>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</si>
  <si>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</si>
  <si>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</si>
  <si>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</si>
  <si>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</si>
  <si>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</si>
  <si>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</si>
  <si>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</si>
  <si>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</si>
  <si>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</si>
  <si>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</si>
  <si>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</si>
  <si>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</si>
  <si>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</si>
  <si>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</si>
  <si>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</si>
  <si>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</si>
  <si>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</si>
  <si>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</si>
  <si>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</si>
  <si>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</si>
  <si>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</si>
  <si>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</si>
  <si>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</si>
  <si>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</si>
  <si>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</si>
  <si>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</si>
  <si>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</si>
  <si>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</si>
  <si>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</si>
  <si>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</si>
  <si>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</si>
  <si>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</si>
  <si>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</si>
  <si>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</si>
  <si>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</si>
  <si>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</si>
  <si>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</si>
  <si>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</si>
  <si>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</si>
  <si>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</si>
  <si>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</si>
  <si>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</si>
  <si>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</si>
  <si>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</si>
  <si>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</si>
  <si>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</si>
  <si>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</si>
  <si>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</si>
  <si>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</si>
  <si>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</si>
  <si>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</si>
  <si>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</si>
  <si>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</si>
  <si>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</si>
  <si>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</si>
  <si>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</si>
  <si>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</si>
  <si>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</si>
  <si>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</si>
  <si>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</si>
  <si>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</si>
  <si>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</si>
  <si>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</si>
  <si>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</si>
  <si>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</si>
  <si>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</si>
  <si>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</si>
  <si>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</si>
  <si>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3.617 16-11-23 (10) -390</t>
  </si>
  <si>
    <t>10003587</t>
  </si>
  <si>
    <t>10000218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</si>
  <si>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</si>
  <si>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</si>
  <si>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</si>
  <si>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</si>
  <si>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</si>
  <si>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</si>
  <si>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</si>
  <si>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</si>
  <si>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3.6223 04-12-23 (10) -377</t>
  </si>
  <si>
    <t>10000843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</si>
  <si>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</si>
  <si>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</si>
  <si>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</si>
  <si>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</si>
  <si>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</si>
  <si>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</si>
  <si>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</si>
  <si>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</si>
  <si>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</si>
  <si>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</si>
  <si>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</si>
  <si>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</si>
  <si>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</si>
  <si>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</si>
  <si>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</si>
  <si>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</si>
  <si>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</si>
  <si>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</si>
  <si>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</si>
  <si>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</si>
  <si>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</si>
  <si>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</si>
  <si>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</si>
  <si>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</si>
  <si>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</si>
  <si>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</si>
  <si>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</si>
  <si>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</si>
  <si>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</si>
  <si>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</si>
  <si>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</si>
  <si>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</si>
  <si>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</si>
  <si>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</si>
  <si>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</si>
  <si>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</si>
  <si>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</si>
  <si>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</si>
  <si>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</si>
  <si>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</si>
  <si>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</si>
  <si>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</si>
  <si>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</si>
  <si>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</si>
  <si>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</si>
  <si>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</si>
  <si>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</si>
  <si>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</si>
  <si>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</si>
  <si>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</si>
  <si>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</si>
  <si>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</si>
  <si>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</si>
  <si>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</si>
  <si>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</si>
  <si>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</si>
  <si>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</si>
  <si>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</si>
  <si>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</si>
  <si>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</si>
  <si>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</si>
  <si>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</si>
  <si>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</si>
  <si>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</si>
  <si>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</si>
  <si>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</si>
  <si>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</si>
  <si>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</si>
  <si>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</si>
  <si>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</si>
  <si>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</si>
  <si>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</si>
  <si>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</si>
  <si>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</si>
  <si>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</si>
  <si>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</si>
  <si>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</si>
  <si>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</si>
  <si>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</si>
  <si>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</si>
  <si>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</si>
  <si>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</si>
  <si>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</si>
  <si>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</si>
  <si>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</si>
  <si>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</si>
  <si>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</si>
  <si>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</si>
  <si>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</si>
  <si>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</si>
  <si>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</si>
  <si>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</si>
  <si>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</si>
  <si>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</si>
  <si>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</si>
  <si>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</si>
  <si>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</si>
  <si>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</si>
  <si>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</si>
  <si>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</si>
  <si>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</si>
  <si>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</si>
  <si>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</si>
  <si>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</si>
  <si>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</si>
  <si>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</si>
  <si>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</si>
  <si>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</si>
  <si>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</si>
  <si>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</si>
  <si>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</si>
  <si>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</si>
  <si>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</si>
  <si>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</si>
  <si>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</si>
  <si>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</si>
  <si>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</si>
  <si>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</si>
  <si>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</si>
  <si>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</si>
  <si>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</si>
  <si>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</si>
  <si>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</si>
  <si>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</si>
  <si>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</si>
  <si>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</si>
  <si>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</si>
  <si>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</si>
  <si>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</si>
  <si>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</si>
  <si>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</si>
  <si>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</si>
  <si>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</si>
  <si>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</si>
  <si>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</si>
  <si>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</si>
  <si>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</si>
  <si>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</si>
  <si>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</si>
  <si>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</si>
  <si>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</si>
  <si>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</si>
  <si>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</si>
  <si>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</si>
  <si>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</si>
  <si>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</si>
  <si>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</si>
  <si>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</si>
  <si>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</si>
  <si>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</si>
  <si>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</si>
  <si>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</si>
  <si>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</si>
  <si>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</si>
  <si>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</si>
  <si>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</si>
  <si>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</si>
  <si>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</si>
  <si>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</si>
  <si>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</si>
  <si>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</si>
  <si>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</si>
  <si>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</si>
  <si>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</si>
  <si>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</si>
  <si>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</si>
  <si>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</si>
  <si>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</si>
  <si>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</si>
  <si>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</si>
  <si>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</si>
  <si>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</si>
  <si>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</si>
  <si>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</si>
  <si>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</si>
  <si>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</si>
  <si>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</si>
  <si>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</si>
  <si>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</si>
  <si>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</si>
  <si>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</si>
  <si>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3.765 21-02-24 (10) -310</t>
  </si>
  <si>
    <t>10000288</t>
  </si>
  <si>
    <t>+USD/-ILS 3.8105 11-10-23 (20) -45</t>
  </si>
  <si>
    <t>10000124</t>
  </si>
  <si>
    <t>+USD/-ILS 3.8422 25-10-23 (20) -63</t>
  </si>
  <si>
    <t>10000126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</si>
  <si>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</si>
  <si>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</si>
  <si>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</si>
  <si>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</si>
  <si>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</si>
  <si>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</si>
  <si>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</si>
  <si>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</si>
  <si>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</si>
  <si>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</si>
  <si>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</si>
  <si>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</si>
  <si>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</si>
  <si>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</si>
  <si>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</si>
  <si>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</si>
  <si>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</si>
  <si>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</si>
  <si>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</si>
  <si>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</si>
  <si>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</si>
  <si>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</si>
  <si>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</si>
  <si>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</si>
  <si>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</si>
  <si>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</si>
  <si>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</si>
  <si>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</si>
  <si>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</si>
  <si>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</si>
  <si>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</si>
  <si>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</si>
  <si>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</si>
  <si>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</si>
  <si>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</si>
  <si>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</si>
  <si>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</si>
  <si>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</si>
  <si>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</si>
  <si>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</si>
  <si>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</si>
  <si>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</si>
  <si>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</si>
  <si>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</si>
  <si>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</si>
  <si>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</si>
  <si>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</si>
  <si>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</si>
  <si>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</si>
  <si>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</si>
  <si>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</si>
  <si>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</si>
  <si>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</si>
  <si>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</si>
  <si>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</si>
  <si>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</si>
  <si>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</si>
  <si>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</si>
  <si>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</si>
  <si>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</si>
  <si>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</si>
  <si>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10000284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</si>
  <si>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</si>
  <si>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</si>
  <si>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</si>
  <si>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</si>
  <si>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</si>
  <si>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</si>
  <si>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</si>
  <si>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</si>
  <si>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1.1099 13-02-24 (10) +109</t>
  </si>
  <si>
    <t>10000850</t>
  </si>
  <si>
    <t>+USD/-EUR 1.11079 10-01-24 (10) +112.9</t>
  </si>
  <si>
    <t>10000253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</si>
  <si>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</si>
  <si>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</si>
  <si>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</si>
  <si>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</si>
  <si>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</si>
  <si>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</si>
  <si>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</si>
  <si>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</si>
  <si>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</si>
  <si>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</si>
  <si>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</si>
  <si>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</si>
  <si>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</si>
  <si>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</si>
  <si>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</si>
  <si>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</si>
  <si>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</si>
  <si>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</si>
  <si>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</si>
  <si>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</si>
  <si>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</si>
  <si>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10000852</t>
  </si>
  <si>
    <t>+USD/-GBP 1.27056 11-01-24 (10) -12.4</t>
  </si>
  <si>
    <t>10003888</t>
  </si>
  <si>
    <t>10000848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</si>
  <si>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</si>
  <si>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</si>
  <si>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</si>
  <si>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</si>
  <si>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</si>
  <si>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</si>
  <si>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</si>
  <si>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</si>
  <si>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</si>
  <si>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</si>
  <si>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</si>
  <si>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</si>
  <si>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</si>
  <si>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</si>
  <si>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</si>
  <si>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</si>
  <si>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</si>
  <si>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</si>
  <si>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</si>
  <si>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</si>
  <si>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</si>
  <si>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</si>
  <si>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</si>
  <si>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</si>
  <si>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</si>
  <si>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</si>
  <si>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</si>
  <si>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</si>
  <si>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</si>
  <si>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</si>
  <si>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</si>
  <si>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</si>
  <si>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</si>
  <si>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</si>
  <si>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</si>
  <si>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</si>
  <si>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</si>
  <si>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</si>
  <si>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</si>
  <si>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</si>
  <si>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</si>
  <si>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</si>
  <si>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</si>
  <si>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</si>
  <si>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</si>
  <si>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</si>
  <si>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</si>
  <si>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</si>
  <si>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33810000</t>
  </si>
  <si>
    <t>31110000</t>
  </si>
  <si>
    <t>34610000</t>
  </si>
  <si>
    <t>31710000</t>
  </si>
  <si>
    <t>30710000</t>
  </si>
  <si>
    <t>34710000</t>
  </si>
  <si>
    <t>31410000</t>
  </si>
  <si>
    <t>30910000</t>
  </si>
  <si>
    <t>34010000</t>
  </si>
  <si>
    <t>30810000</t>
  </si>
  <si>
    <t>31720000</t>
  </si>
  <si>
    <t>34020000</t>
  </si>
  <si>
    <t>30820000</t>
  </si>
  <si>
    <t>34520000</t>
  </si>
  <si>
    <t>31120000</t>
  </si>
  <si>
    <t>31220000</t>
  </si>
  <si>
    <t>30326000</t>
  </si>
  <si>
    <t>31726000</t>
  </si>
  <si>
    <t>30226000</t>
  </si>
  <si>
    <t>JP MORGAN</t>
  </si>
  <si>
    <t>31785000</t>
  </si>
  <si>
    <t>A-</t>
  </si>
  <si>
    <t>S&amp;P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</si>
  <si>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</si>
  <si>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</si>
  <si>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</si>
  <si>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</si>
  <si>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</si>
  <si>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</si>
  <si>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</si>
  <si>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</si>
  <si>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</si>
  <si>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</si>
  <si>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</si>
  <si>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</si>
  <si>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</si>
  <si>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</si>
  <si>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</si>
  <si>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</si>
  <si>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</si>
  <si>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</si>
  <si>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</si>
  <si>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</si>
  <si>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</si>
  <si>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</si>
  <si>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</si>
  <si>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</si>
  <si>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</si>
  <si>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</si>
  <si>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</si>
  <si>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</si>
  <si>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</si>
  <si>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</si>
  <si>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</si>
  <si>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</si>
  <si>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</si>
  <si>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</si>
  <si>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</si>
  <si>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</si>
  <si>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</si>
  <si>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</si>
  <si>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</si>
  <si>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</si>
  <si>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</si>
  <si>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</si>
  <si>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</si>
  <si>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</si>
  <si>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</si>
  <si>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</si>
  <si>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</si>
  <si>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</si>
  <si>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</si>
  <si>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</si>
  <si>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</si>
  <si>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</si>
  <si>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</si>
  <si>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</si>
  <si>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</si>
  <si>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</si>
  <si>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</si>
  <si>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</si>
  <si>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</si>
  <si>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</si>
  <si>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</si>
  <si>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</si>
  <si>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</si>
  <si>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</si>
  <si>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</si>
  <si>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</si>
  <si>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</si>
  <si>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</si>
  <si>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</si>
  <si>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</si>
  <si>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</si>
  <si>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</si>
  <si>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</si>
  <si>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</si>
  <si>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</si>
  <si>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</si>
  <si>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</si>
  <si>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</si>
  <si>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</si>
  <si>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</si>
  <si>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</si>
  <si>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</si>
  <si>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</si>
  <si>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</si>
  <si>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</si>
  <si>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</si>
  <si>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</si>
  <si>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</si>
  <si>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</si>
  <si>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</si>
  <si>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</si>
  <si>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</si>
  <si>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</si>
  <si>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</si>
  <si>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</si>
  <si>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</si>
  <si>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</si>
  <si>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</si>
  <si>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</si>
  <si>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</si>
  <si>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</si>
  <si>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</si>
  <si>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</si>
  <si>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</si>
  <si>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</si>
  <si>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</si>
  <si>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</si>
  <si>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</si>
  <si>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</si>
  <si>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</si>
  <si>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</si>
  <si>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</si>
  <si>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</si>
  <si>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</si>
  <si>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</si>
  <si>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</si>
  <si>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</si>
  <si>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</si>
  <si>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</si>
  <si>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</si>
  <si>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</si>
  <si>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</si>
  <si>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</si>
  <si>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</si>
  <si>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</si>
  <si>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</si>
  <si>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</si>
  <si>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</si>
  <si>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</si>
  <si>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</si>
  <si>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</si>
  <si>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</si>
  <si>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</si>
  <si>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</si>
  <si>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</si>
  <si>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</si>
  <si>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</si>
  <si>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</si>
  <si>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</si>
  <si>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</si>
  <si>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</si>
  <si>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</si>
  <si>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</si>
  <si>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</si>
  <si>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</si>
  <si>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</si>
  <si>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</si>
  <si>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</si>
  <si>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</si>
  <si>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</si>
  <si>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</si>
  <si>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</si>
  <si>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</si>
  <si>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</si>
  <si>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</si>
  <si>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</si>
  <si>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</si>
  <si>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</si>
  <si>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</si>
  <si>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</si>
  <si>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</si>
  <si>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</si>
  <si>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</si>
  <si>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</si>
  <si>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</si>
  <si>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</si>
  <si>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</si>
  <si>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</si>
  <si>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</si>
  <si>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</si>
  <si>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</si>
  <si>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</si>
  <si>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</si>
  <si>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</si>
  <si>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</si>
  <si>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</si>
  <si>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</si>
  <si>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</si>
  <si>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</si>
  <si>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</si>
  <si>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</si>
  <si>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</si>
  <si>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</si>
  <si>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</si>
  <si>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</si>
  <si>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</si>
  <si>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</si>
  <si>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</si>
  <si>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</si>
  <si>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</si>
  <si>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</si>
  <si>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</si>
  <si>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</si>
  <si>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</si>
  <si>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</si>
  <si>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</si>
  <si>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TELECOMMUNICATION SERVICES</t>
  </si>
  <si>
    <t>BBB-</t>
  </si>
  <si>
    <t>FITCH</t>
  </si>
  <si>
    <t>ENERGY</t>
  </si>
  <si>
    <t>508309</t>
  </si>
  <si>
    <t>464740</t>
  </si>
  <si>
    <t>491862</t>
  </si>
  <si>
    <t>491863</t>
  </si>
  <si>
    <t>491864</t>
  </si>
  <si>
    <t>Other</t>
  </si>
  <si>
    <t>469140</t>
  </si>
  <si>
    <t>475042</t>
  </si>
  <si>
    <t>95004024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</si>
  <si>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</si>
  <si>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</si>
  <si>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</si>
  <si>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</si>
  <si>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</si>
  <si>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</si>
  <si>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</si>
  <si>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</si>
  <si>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</si>
  <si>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</si>
  <si>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M.A Movilim Renewable Energies, Limited Partnership</t>
  </si>
  <si>
    <t>Orbimed Israel Partners II</t>
  </si>
  <si>
    <t>Tene Growth Capital IV</t>
  </si>
  <si>
    <t>Apollo Investment Fund IX</t>
  </si>
  <si>
    <t>Ares Capital Europe IV</t>
  </si>
  <si>
    <t>Ares Capital Europe V</t>
  </si>
  <si>
    <t>Ares Private Credit Solutions</t>
  </si>
  <si>
    <t>Audax Direct Lending Solutions</t>
  </si>
  <si>
    <t>Audax Direct Lending Solutions Fund II B-1</t>
  </si>
  <si>
    <t>Bluebay Senior Loan Fund I</t>
  </si>
  <si>
    <t>Court Square Capital Partners IV</t>
  </si>
  <si>
    <t>Crescent Mezzanine VII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</si>
  <si>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</si>
  <si>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</si>
  <si>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</si>
  <si>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</si>
  <si>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VI SCS</t>
  </si>
  <si>
    <t>Kartesia Senior Opportunities II SCS SICAV-RAIF</t>
  </si>
  <si>
    <t>KASS Unlevered II S,a.r.l</t>
  </si>
  <si>
    <t>Klirmark Opportunity III</t>
  </si>
  <si>
    <t>Migdal-HarbourVest 2016 Fund L.P</t>
  </si>
  <si>
    <t>Migdal-HarbourVest 2016 Fund L.P. (Tranche B)</t>
  </si>
  <si>
    <t>Oak Hill Advisors - OCREDIT</t>
  </si>
  <si>
    <t>Pantheon Global Co-Investment Opportunities IV</t>
  </si>
  <si>
    <t>Permira Credit Solutions III</t>
  </si>
  <si>
    <t>Permira Credit Solutions IV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</si>
  <si>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</si>
  <si>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</si>
  <si>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</si>
  <si>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</si>
  <si>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</si>
  <si>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</si>
  <si>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</si>
  <si>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</si>
  <si>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</si>
  <si>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</si>
  <si>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</si>
  <si>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</si>
  <si>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</si>
  <si>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</si>
  <si>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</si>
  <si>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</si>
  <si>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</si>
  <si>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</si>
  <si>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</si>
  <si>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</si>
  <si>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181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</si>
  <si>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</si>
  <si>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</si>
  <si>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</si>
  <si>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</si>
  <si>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</si>
  <si>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</si>
  <si>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</si>
  <si>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</si>
  <si>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</si>
  <si>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</si>
  <si>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</si>
  <si>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</si>
  <si>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</si>
  <si>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</si>
  <si>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</si>
  <si>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</si>
  <si>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</si>
  <si>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</si>
  <si>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</si>
  <si>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</si>
  <si>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</si>
  <si>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</si>
  <si>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</si>
  <si>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</si>
  <si>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</si>
  <si>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</si>
  <si>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</si>
  <si>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</si>
  <si>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</si>
  <si>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</si>
  <si>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</si>
  <si>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</si>
  <si>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</si>
  <si>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</si>
  <si>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</si>
  <si>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</si>
  <si>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</si>
  <si>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</si>
  <si>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</si>
  <si>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</si>
  <si>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</si>
  <si>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</si>
  <si>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</si>
  <si>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</si>
  <si>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</si>
  <si>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</si>
  <si>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</si>
  <si>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</si>
  <si>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</si>
  <si>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</si>
  <si>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</si>
  <si>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</si>
  <si>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</si>
  <si>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</si>
  <si>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</si>
  <si>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</si>
  <si>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</si>
  <si>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</si>
  <si>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181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</si>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</sst>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7" fillId="0" borderId="23" xfId="0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2" fontId="30" fillId="0" borderId="0" xfId="0" applyNumberFormat="1" applyFont="1" applyFill="1"/>
    <xf numFmtId="10" fontId="30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1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indent="1"/>
    </xf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right"/>
    </xf>
    <xf numFmtId="1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7" fillId="0" borderId="24" xfId="0" applyFont="1" applyFill="1" applyBorder="1" applyAlignment="1">
      <alignment horizontal="right"/>
    </xf>
    <xf numFmtId="0" fontId="27" fillId="0" borderId="25" xfId="0" applyFont="1" applyFill="1" applyBorder="1" applyAlignment="1">
      <alignment horizontal="right" indent="1"/>
    </xf>
    <xf numFmtId="0" fontId="27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13BE3ABF-E70D-4D25-8D2E-5FB1C32EE5FE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N11" sqref="N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140</v>
      </c>
      <c r="C1" s="46" t="s" vm="1">
        <v>221</v>
      </c>
    </row>
    <row r="2" spans="1:4">
      <c r="B2" s="46" t="s">
        <v>139</v>
      </c>
      <c r="C2" s="46" t="s">
        <v>222</v>
      </c>
    </row>
    <row r="3" spans="1:4">
      <c r="B3" s="46" t="s">
        <v>141</v>
      </c>
      <c r="C3" s="46" t="s">
        <v>223</v>
      </c>
    </row>
    <row r="4" spans="1:4">
      <c r="B4" s="46" t="s">
        <v>142</v>
      </c>
      <c r="C4" s="46">
        <v>2208</v>
      </c>
    </row>
    <row r="6" spans="1:4" ht="26.25" customHeight="1">
      <c r="B6" s="135" t="s">
        <v>153</v>
      </c>
      <c r="C6" s="136"/>
      <c r="D6" s="137"/>
    </row>
    <row r="7" spans="1:4" s="9" customFormat="1">
      <c r="B7" s="21"/>
      <c r="C7" s="22" t="s">
        <v>105</v>
      </c>
      <c r="D7" s="23" t="s">
        <v>103</v>
      </c>
    </row>
    <row r="8" spans="1:4" s="9" customFormat="1">
      <c r="B8" s="21"/>
      <c r="C8" s="24" t="s">
        <v>201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152</v>
      </c>
      <c r="C10" s="68">
        <f>C11+C12+C23+C33+C37</f>
        <v>92803.569944552015</v>
      </c>
      <c r="D10" s="69">
        <f>C10/$C$42</f>
        <v>1</v>
      </c>
    </row>
    <row r="11" spans="1:4">
      <c r="A11" s="42" t="s">
        <v>120</v>
      </c>
      <c r="B11" s="27" t="s">
        <v>154</v>
      </c>
      <c r="C11" s="68">
        <f>מזומנים!J10</f>
        <v>3349.5419142940004</v>
      </c>
      <c r="D11" s="69">
        <f t="shared" ref="D11:D33" si="0">C11/$C$42</f>
        <v>3.6092813199915412E-2</v>
      </c>
    </row>
    <row r="12" spans="1:4">
      <c r="B12" s="27" t="s">
        <v>155</v>
      </c>
      <c r="C12" s="68">
        <f>SUM(C13:C21)</f>
        <v>78698.835654091017</v>
      </c>
      <c r="D12" s="69">
        <f t="shared" si="0"/>
        <v>0.84801517550576722</v>
      </c>
    </row>
    <row r="13" spans="1:4">
      <c r="A13" s="44" t="s">
        <v>120</v>
      </c>
      <c r="B13" s="28" t="s">
        <v>66</v>
      </c>
      <c r="C13" s="68" vm="2">
        <v>65839.090129222008</v>
      </c>
      <c r="D13" s="69">
        <f t="shared" si="0"/>
        <v>0.70944566215027438</v>
      </c>
    </row>
    <row r="14" spans="1:4">
      <c r="A14" s="44" t="s">
        <v>120</v>
      </c>
      <c r="B14" s="28" t="s">
        <v>67</v>
      </c>
      <c r="C14" s="68" t="s" vm="3">
        <v>2323</v>
      </c>
      <c r="D14" s="69" t="s" vm="4">
        <v>2323</v>
      </c>
    </row>
    <row r="15" spans="1:4">
      <c r="A15" s="44" t="s">
        <v>120</v>
      </c>
      <c r="B15" s="28" t="s">
        <v>68</v>
      </c>
      <c r="C15" s="68">
        <f>'אג"ח קונצרני'!R11</f>
        <v>11537.167560316</v>
      </c>
      <c r="D15" s="69">
        <f t="shared" si="0"/>
        <v>0.12431814387322805</v>
      </c>
    </row>
    <row r="16" spans="1:4">
      <c r="A16" s="44" t="s">
        <v>120</v>
      </c>
      <c r="B16" s="28" t="s">
        <v>69</v>
      </c>
      <c r="C16" s="68">
        <f>מניות!L11</f>
        <v>650.29042286200001</v>
      </c>
      <c r="D16" s="69">
        <f t="shared" si="0"/>
        <v>7.0071703410820672E-3</v>
      </c>
    </row>
    <row r="17" spans="1:4">
      <c r="A17" s="44" t="s">
        <v>120</v>
      </c>
      <c r="B17" s="28" t="s">
        <v>214</v>
      </c>
      <c r="C17" s="68" vm="5">
        <v>664.23291430900008</v>
      </c>
      <c r="D17" s="69">
        <f t="shared" si="0"/>
        <v>7.1574069263269065E-3</v>
      </c>
    </row>
    <row r="18" spans="1:4">
      <c r="A18" s="44" t="s">
        <v>120</v>
      </c>
      <c r="B18" s="28" t="s">
        <v>70</v>
      </c>
      <c r="C18" s="68" vm="6">
        <v>22.150464322000008</v>
      </c>
      <c r="D18" s="69">
        <f t="shared" si="0"/>
        <v>2.3868116641670572E-4</v>
      </c>
    </row>
    <row r="19" spans="1:4">
      <c r="A19" s="44" t="s">
        <v>120</v>
      </c>
      <c r="B19" s="28" t="s">
        <v>71</v>
      </c>
      <c r="C19" s="68" vm="7">
        <v>3.173092000000001E-2</v>
      </c>
      <c r="D19" s="69">
        <f t="shared" si="0"/>
        <v>3.4191486403980471E-7</v>
      </c>
    </row>
    <row r="20" spans="1:4">
      <c r="A20" s="44" t="s">
        <v>120</v>
      </c>
      <c r="B20" s="28" t="s">
        <v>72</v>
      </c>
      <c r="C20" s="68" vm="8">
        <v>2.3816086300000006</v>
      </c>
      <c r="D20" s="69">
        <f t="shared" si="0"/>
        <v>2.5662898867176732E-5</v>
      </c>
    </row>
    <row r="21" spans="1:4">
      <c r="A21" s="44" t="s">
        <v>120</v>
      </c>
      <c r="B21" s="28" t="s">
        <v>73</v>
      </c>
      <c r="C21" s="68" vm="9">
        <v>-16.509176490000005</v>
      </c>
      <c r="D21" s="69">
        <f t="shared" si="0"/>
        <v>-1.7789376529226038E-4</v>
      </c>
    </row>
    <row r="22" spans="1:4">
      <c r="A22" s="44" t="s">
        <v>120</v>
      </c>
      <c r="B22" s="28" t="s">
        <v>74</v>
      </c>
      <c r="C22" s="68" t="s" vm="10">
        <v>2323</v>
      </c>
      <c r="D22" s="69" t="s" vm="11">
        <v>2323</v>
      </c>
    </row>
    <row r="23" spans="1:4">
      <c r="B23" s="27" t="s">
        <v>156</v>
      </c>
      <c r="C23" s="68">
        <f>SUM(C24:C31)</f>
        <v>5025.118945057</v>
      </c>
      <c r="D23" s="69">
        <f t="shared" si="0"/>
        <v>5.414790560384037E-2</v>
      </c>
    </row>
    <row r="24" spans="1:4">
      <c r="A24" s="44" t="s">
        <v>120</v>
      </c>
      <c r="B24" s="28" t="s">
        <v>75</v>
      </c>
      <c r="C24" s="68" t="s" vm="12">
        <v>2323</v>
      </c>
      <c r="D24" s="69" t="s" vm="13">
        <v>2323</v>
      </c>
    </row>
    <row r="25" spans="1:4">
      <c r="A25" s="44" t="s">
        <v>120</v>
      </c>
      <c r="B25" s="28" t="s">
        <v>76</v>
      </c>
      <c r="C25" s="68" vm="14">
        <v>1.2263412100000002</v>
      </c>
      <c r="D25" s="69">
        <f t="shared" si="0"/>
        <v>1.3214375381601275E-5</v>
      </c>
    </row>
    <row r="26" spans="1:4">
      <c r="A26" s="44" t="s">
        <v>120</v>
      </c>
      <c r="B26" s="28" t="s">
        <v>68</v>
      </c>
      <c r="C26" s="68" vm="15">
        <v>1012.3848607320002</v>
      </c>
      <c r="D26" s="69">
        <f t="shared" si="0"/>
        <v>1.0908899962974235E-2</v>
      </c>
    </row>
    <row r="27" spans="1:4">
      <c r="A27" s="44" t="s">
        <v>120</v>
      </c>
      <c r="B27" s="28" t="s">
        <v>77</v>
      </c>
      <c r="C27" s="68" vm="16">
        <v>203.43034639700002</v>
      </c>
      <c r="D27" s="69">
        <f t="shared" si="0"/>
        <v>2.192053026823698E-3</v>
      </c>
    </row>
    <row r="28" spans="1:4">
      <c r="A28" s="44" t="s">
        <v>120</v>
      </c>
      <c r="B28" s="28" t="s">
        <v>78</v>
      </c>
      <c r="C28" s="68">
        <f>'לא סחיר - קרנות השקעה'!H11</f>
        <v>4033.6382545040005</v>
      </c>
      <c r="D28" s="69">
        <f t="shared" si="0"/>
        <v>4.3464257430118322E-2</v>
      </c>
    </row>
    <row r="29" spans="1:4">
      <c r="A29" s="44" t="s">
        <v>120</v>
      </c>
      <c r="B29" s="28" t="s">
        <v>79</v>
      </c>
      <c r="C29" s="68" vm="17">
        <v>8.1977000000000005E-5</v>
      </c>
      <c r="D29" s="69">
        <f t="shared" si="0"/>
        <v>8.8333886346160348E-10</v>
      </c>
    </row>
    <row r="30" spans="1:4">
      <c r="A30" s="44" t="s">
        <v>120</v>
      </c>
      <c r="B30" s="28" t="s">
        <v>179</v>
      </c>
      <c r="C30" s="68" vm="18">
        <v>0.20518861199999999</v>
      </c>
      <c r="D30" s="69">
        <f t="shared" si="0"/>
        <v>2.2109991256003992E-6</v>
      </c>
    </row>
    <row r="31" spans="1:4">
      <c r="A31" s="44" t="s">
        <v>120</v>
      </c>
      <c r="B31" s="28" t="s">
        <v>100</v>
      </c>
      <c r="C31" s="68" vm="19">
        <v>-225.76612837500002</v>
      </c>
      <c r="D31" s="69">
        <f t="shared" si="0"/>
        <v>-2.4327310739219415E-3</v>
      </c>
    </row>
    <row r="32" spans="1:4">
      <c r="A32" s="44" t="s">
        <v>120</v>
      </c>
      <c r="B32" s="28" t="s">
        <v>80</v>
      </c>
      <c r="C32" s="68" t="s" vm="20">
        <v>2323</v>
      </c>
      <c r="D32" s="69" t="s" vm="21">
        <v>2323</v>
      </c>
    </row>
    <row r="33" spans="1:4">
      <c r="A33" s="44" t="s">
        <v>120</v>
      </c>
      <c r="B33" s="27" t="s">
        <v>157</v>
      </c>
      <c r="C33" s="68" vm="22">
        <v>5736.7651567329985</v>
      </c>
      <c r="D33" s="69">
        <f t="shared" si="0"/>
        <v>6.181621202891853E-2</v>
      </c>
    </row>
    <row r="34" spans="1:4">
      <c r="A34" s="44" t="s">
        <v>120</v>
      </c>
      <c r="B34" s="27" t="s">
        <v>158</v>
      </c>
      <c r="C34" s="68" t="s" vm="23">
        <v>2323</v>
      </c>
      <c r="D34" s="69" t="s" vm="24">
        <v>2323</v>
      </c>
    </row>
    <row r="35" spans="1:4">
      <c r="A35" s="44" t="s">
        <v>120</v>
      </c>
      <c r="B35" s="27" t="s">
        <v>159</v>
      </c>
      <c r="C35" s="68" t="s" vm="25">
        <v>2323</v>
      </c>
      <c r="D35" s="69" t="s" vm="26">
        <v>2323</v>
      </c>
    </row>
    <row r="36" spans="1:4">
      <c r="A36" s="44" t="s">
        <v>120</v>
      </c>
      <c r="B36" s="45" t="s">
        <v>160</v>
      </c>
      <c r="C36" s="68" t="s" vm="27">
        <v>2323</v>
      </c>
      <c r="D36" s="69" t="s" vm="28">
        <v>2323</v>
      </c>
    </row>
    <row r="37" spans="1:4">
      <c r="A37" s="44" t="s">
        <v>120</v>
      </c>
      <c r="B37" s="27" t="s">
        <v>161</v>
      </c>
      <c r="C37" s="68">
        <f>'השקעות אחרות '!I10</f>
        <v>-6.6917256230000008</v>
      </c>
      <c r="D37" s="69">
        <f t="shared" ref="D37:D38" si="1">C37/$C$42</f>
        <v>-7.2106338441486157E-5</v>
      </c>
    </row>
    <row r="38" spans="1:4">
      <c r="A38" s="44"/>
      <c r="B38" s="55" t="s">
        <v>163</v>
      </c>
      <c r="C38" s="68">
        <v>0</v>
      </c>
      <c r="D38" s="69">
        <f t="shared" si="1"/>
        <v>0</v>
      </c>
    </row>
    <row r="39" spans="1:4">
      <c r="A39" s="44" t="s">
        <v>120</v>
      </c>
      <c r="B39" s="56" t="s">
        <v>164</v>
      </c>
      <c r="C39" s="68" t="s" vm="29">
        <v>2323</v>
      </c>
      <c r="D39" s="69" t="s" vm="30">
        <v>2323</v>
      </c>
    </row>
    <row r="40" spans="1:4">
      <c r="A40" s="44" t="s">
        <v>120</v>
      </c>
      <c r="B40" s="56" t="s">
        <v>199</v>
      </c>
      <c r="C40" s="68" t="s" vm="31">
        <v>2323</v>
      </c>
      <c r="D40" s="69" t="s" vm="32">
        <v>2323</v>
      </c>
    </row>
    <row r="41" spans="1:4">
      <c r="A41" s="44" t="s">
        <v>120</v>
      </c>
      <c r="B41" s="56" t="s">
        <v>165</v>
      </c>
      <c r="C41" s="68" t="s" vm="33">
        <v>2323</v>
      </c>
      <c r="D41" s="69" t="s" vm="34">
        <v>2323</v>
      </c>
    </row>
    <row r="42" spans="1:4">
      <c r="B42" s="56" t="s">
        <v>81</v>
      </c>
      <c r="C42" s="68">
        <f>C10</f>
        <v>92803.569944552015</v>
      </c>
      <c r="D42" s="69">
        <f t="shared" ref="D42" si="2">C42/$C$42</f>
        <v>1</v>
      </c>
    </row>
    <row r="43" spans="1:4">
      <c r="A43" s="44" t="s">
        <v>120</v>
      </c>
      <c r="B43" s="56" t="s">
        <v>162</v>
      </c>
      <c r="C43" s="68">
        <f>'יתרת התחייבות להשקעה'!C10</f>
        <v>2081.0180596028513</v>
      </c>
      <c r="D43" s="69"/>
    </row>
    <row r="44" spans="1:4">
      <c r="B44" s="5" t="s">
        <v>104</v>
      </c>
    </row>
    <row r="45" spans="1:4">
      <c r="C45" s="62" t="s">
        <v>147</v>
      </c>
      <c r="D45" s="34" t="s">
        <v>99</v>
      </c>
    </row>
    <row r="46" spans="1:4">
      <c r="C46" s="63" t="s">
        <v>0</v>
      </c>
      <c r="D46" s="23" t="s">
        <v>1</v>
      </c>
    </row>
    <row r="47" spans="1:4">
      <c r="C47" s="70" t="s">
        <v>130</v>
      </c>
      <c r="D47" s="71" vm="35">
        <v>2.4773999999999998</v>
      </c>
    </row>
    <row r="48" spans="1:4">
      <c r="C48" s="70" t="s">
        <v>137</v>
      </c>
      <c r="D48" s="71">
        <v>0.76144962166467534</v>
      </c>
    </row>
    <row r="49" spans="2:4">
      <c r="C49" s="70" t="s">
        <v>134</v>
      </c>
      <c r="D49" s="71" vm="36">
        <v>2.8424999999999998</v>
      </c>
    </row>
    <row r="50" spans="2:4">
      <c r="B50" s="11"/>
      <c r="C50" s="70" t="s">
        <v>1443</v>
      </c>
      <c r="D50" s="71" vm="37">
        <v>4.2</v>
      </c>
    </row>
    <row r="51" spans="2:4">
      <c r="C51" s="70" t="s">
        <v>128</v>
      </c>
      <c r="D51" s="71" vm="38">
        <v>4.0530999999999997</v>
      </c>
    </row>
    <row r="52" spans="2:4">
      <c r="C52" s="70" t="s">
        <v>129</v>
      </c>
      <c r="D52" s="71" vm="39">
        <v>4.6779000000000002</v>
      </c>
    </row>
    <row r="53" spans="2:4">
      <c r="C53" s="70" t="s">
        <v>131</v>
      </c>
      <c r="D53" s="71">
        <v>0.48832814016447873</v>
      </c>
    </row>
    <row r="54" spans="2:4">
      <c r="C54" s="70" t="s">
        <v>135</v>
      </c>
      <c r="D54" s="71">
        <v>2.5659999999999999E-2</v>
      </c>
    </row>
    <row r="55" spans="2:4">
      <c r="C55" s="70" t="s">
        <v>136</v>
      </c>
      <c r="D55" s="71">
        <v>0.21951275516061627</v>
      </c>
    </row>
    <row r="56" spans="2:4">
      <c r="C56" s="70" t="s">
        <v>133</v>
      </c>
      <c r="D56" s="71" vm="40">
        <v>0.54359999999999997</v>
      </c>
    </row>
    <row r="57" spans="2:4">
      <c r="C57" s="70" t="s">
        <v>2324</v>
      </c>
      <c r="D57" s="71">
        <v>2.2928704</v>
      </c>
    </row>
    <row r="58" spans="2:4">
      <c r="C58" s="70" t="s">
        <v>132</v>
      </c>
      <c r="D58" s="71" vm="41">
        <v>0.35270000000000001</v>
      </c>
    </row>
    <row r="59" spans="2:4">
      <c r="C59" s="70" t="s">
        <v>126</v>
      </c>
      <c r="D59" s="71" vm="42">
        <v>3.8239999999999998</v>
      </c>
    </row>
    <row r="60" spans="2:4">
      <c r="C60" s="70" t="s">
        <v>138</v>
      </c>
      <c r="D60" s="71" vm="43">
        <v>0.2031</v>
      </c>
    </row>
    <row r="61" spans="2:4">
      <c r="C61" s="70" t="s">
        <v>2325</v>
      </c>
      <c r="D61" s="71" vm="44">
        <v>0.36</v>
      </c>
    </row>
    <row r="62" spans="2:4">
      <c r="C62" s="70" t="s">
        <v>2326</v>
      </c>
      <c r="D62" s="71">
        <v>3.9578505476717096E-2</v>
      </c>
    </row>
    <row r="63" spans="2:4">
      <c r="C63" s="70" t="s">
        <v>2327</v>
      </c>
      <c r="D63" s="71">
        <v>0.52397917237599345</v>
      </c>
    </row>
    <row r="64" spans="2:4">
      <c r="C64" s="70" t="s">
        <v>127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7.8554687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140</v>
      </c>
      <c r="C1" s="46" t="s" vm="1">
        <v>221</v>
      </c>
    </row>
    <row r="2" spans="2:13">
      <c r="B2" s="46" t="s">
        <v>139</v>
      </c>
      <c r="C2" s="46" t="s">
        <v>222</v>
      </c>
    </row>
    <row r="3" spans="2:13">
      <c r="B3" s="46" t="s">
        <v>141</v>
      </c>
      <c r="C3" s="46" t="s">
        <v>223</v>
      </c>
    </row>
    <row r="4" spans="2:13">
      <c r="B4" s="46" t="s">
        <v>142</v>
      </c>
      <c r="C4" s="46">
        <v>2208</v>
      </c>
    </row>
    <row r="6" spans="2:13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3" ht="26.25" customHeight="1">
      <c r="B7" s="138" t="s">
        <v>89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3"/>
    </row>
    <row r="8" spans="2:13" s="3" customFormat="1" ht="78.75"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198</v>
      </c>
      <c r="H8" s="29" t="s">
        <v>197</v>
      </c>
      <c r="I8" s="29" t="s">
        <v>60</v>
      </c>
      <c r="J8" s="29" t="s">
        <v>57</v>
      </c>
      <c r="K8" s="29" t="s">
        <v>143</v>
      </c>
      <c r="L8" s="30" t="s">
        <v>145</v>
      </c>
    </row>
    <row r="9" spans="2:13" s="3" customFormat="1">
      <c r="B9" s="14"/>
      <c r="C9" s="29"/>
      <c r="D9" s="29"/>
      <c r="E9" s="29"/>
      <c r="F9" s="29"/>
      <c r="G9" s="15" t="s">
        <v>205</v>
      </c>
      <c r="H9" s="15"/>
      <c r="I9" s="15" t="s">
        <v>201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49</v>
      </c>
      <c r="C11" s="80"/>
      <c r="D11" s="81"/>
      <c r="E11" s="81"/>
      <c r="F11" s="81"/>
      <c r="G11" s="83"/>
      <c r="H11" s="100"/>
      <c r="I11" s="83">
        <v>2.3816086300000006</v>
      </c>
      <c r="J11" s="84"/>
      <c r="K11" s="84">
        <f>IFERROR(I11/$I$11,0)</f>
        <v>1</v>
      </c>
      <c r="L11" s="84">
        <f>I11/'סכום נכסי הקרן'!$C$42</f>
        <v>2.5662898867176732E-5</v>
      </c>
    </row>
    <row r="12" spans="2:13">
      <c r="B12" s="109" t="s">
        <v>192</v>
      </c>
      <c r="C12" s="87"/>
      <c r="D12" s="88"/>
      <c r="E12" s="88"/>
      <c r="F12" s="88"/>
      <c r="G12" s="90"/>
      <c r="H12" s="98"/>
      <c r="I12" s="90">
        <v>1.4378092250000003</v>
      </c>
      <c r="J12" s="91"/>
      <c r="K12" s="91">
        <f t="shared" ref="K12:K23" si="0">IFERROR(I12/$I$11,0)</f>
        <v>0.60371347621460369</v>
      </c>
      <c r="L12" s="91">
        <f>I12/'סכום נכסי הקרן'!$C$42</f>
        <v>1.549303788484708E-5</v>
      </c>
    </row>
    <row r="13" spans="2:13">
      <c r="B13" s="85" t="s">
        <v>185</v>
      </c>
      <c r="C13" s="80"/>
      <c r="D13" s="81"/>
      <c r="E13" s="81"/>
      <c r="F13" s="81"/>
      <c r="G13" s="83"/>
      <c r="H13" s="100"/>
      <c r="I13" s="83">
        <v>1.4378092250000003</v>
      </c>
      <c r="J13" s="84"/>
      <c r="K13" s="84">
        <f t="shared" si="0"/>
        <v>0.60371347621460369</v>
      </c>
      <c r="L13" s="84">
        <f>I13/'סכום נכסי הקרן'!$C$42</f>
        <v>1.549303788484708E-5</v>
      </c>
    </row>
    <row r="14" spans="2:13">
      <c r="B14" s="86" t="s">
        <v>1638</v>
      </c>
      <c r="C14" s="87" t="s">
        <v>1639</v>
      </c>
      <c r="D14" s="88" t="s">
        <v>114</v>
      </c>
      <c r="E14" s="88" t="s">
        <v>617</v>
      </c>
      <c r="F14" s="88" t="s">
        <v>127</v>
      </c>
      <c r="G14" s="90">
        <v>3.1522000000000008E-2</v>
      </c>
      <c r="H14" s="98">
        <v>3763400</v>
      </c>
      <c r="I14" s="90">
        <v>1.1863092970000002</v>
      </c>
      <c r="J14" s="91"/>
      <c r="K14" s="91">
        <f t="shared" si="0"/>
        <v>0.49811261265038326</v>
      </c>
      <c r="L14" s="91">
        <f>I14/'סכום נכסי הקרן'!$C$42</f>
        <v>1.2783013602911963E-5</v>
      </c>
    </row>
    <row r="15" spans="2:13">
      <c r="B15" s="86" t="s">
        <v>1640</v>
      </c>
      <c r="C15" s="87" t="s">
        <v>1641</v>
      </c>
      <c r="D15" s="88" t="s">
        <v>114</v>
      </c>
      <c r="E15" s="88" t="s">
        <v>617</v>
      </c>
      <c r="F15" s="88" t="s">
        <v>127</v>
      </c>
      <c r="G15" s="90">
        <v>-3.1522000000000008E-2</v>
      </c>
      <c r="H15" s="98">
        <v>305600</v>
      </c>
      <c r="I15" s="90">
        <v>-9.6332072000000005E-2</v>
      </c>
      <c r="J15" s="91"/>
      <c r="K15" s="91">
        <f t="shared" si="0"/>
        <v>-4.0448321687514201E-2</v>
      </c>
      <c r="L15" s="91">
        <f>I15/'סכום נכסי הקרן'!$C$42</f>
        <v>-1.0380211888137082E-6</v>
      </c>
    </row>
    <row r="16" spans="2:13">
      <c r="B16" s="86" t="s">
        <v>1642</v>
      </c>
      <c r="C16" s="87" t="s">
        <v>1643</v>
      </c>
      <c r="D16" s="88" t="s">
        <v>114</v>
      </c>
      <c r="E16" s="88" t="s">
        <v>617</v>
      </c>
      <c r="F16" s="88" t="s">
        <v>127</v>
      </c>
      <c r="G16" s="90">
        <v>0.28986000000000006</v>
      </c>
      <c r="H16" s="98">
        <v>120100</v>
      </c>
      <c r="I16" s="90">
        <v>0.34812186000000006</v>
      </c>
      <c r="J16" s="91"/>
      <c r="K16" s="91">
        <f t="shared" si="0"/>
        <v>0.1461708929061111</v>
      </c>
      <c r="L16" s="91">
        <f>I16/'סכום נכסי הקרן'!$C$42</f>
        <v>3.7511688419744501E-6</v>
      </c>
    </row>
    <row r="17" spans="2:12">
      <c r="B17" s="86" t="s">
        <v>1644</v>
      </c>
      <c r="C17" s="87" t="s">
        <v>1645</v>
      </c>
      <c r="D17" s="88" t="s">
        <v>114</v>
      </c>
      <c r="E17" s="88" t="s">
        <v>617</v>
      </c>
      <c r="F17" s="88" t="s">
        <v>127</v>
      </c>
      <c r="G17" s="90">
        <v>-0.28986000000000006</v>
      </c>
      <c r="H17" s="98">
        <v>100</v>
      </c>
      <c r="I17" s="90">
        <v>-2.8986000000000007E-4</v>
      </c>
      <c r="J17" s="91"/>
      <c r="K17" s="91">
        <f t="shared" si="0"/>
        <v>-1.2170765437644556E-4</v>
      </c>
      <c r="L17" s="91">
        <f>I17/'סכום נכסי הקרן'!$C$42</f>
        <v>-3.1233712256240219E-9</v>
      </c>
    </row>
    <row r="18" spans="2:12">
      <c r="B18" s="92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109" t="s">
        <v>191</v>
      </c>
      <c r="C19" s="87"/>
      <c r="D19" s="88"/>
      <c r="E19" s="88"/>
      <c r="F19" s="88"/>
      <c r="G19" s="90"/>
      <c r="H19" s="98"/>
      <c r="I19" s="90">
        <v>0.94379940500000026</v>
      </c>
      <c r="J19" s="91"/>
      <c r="K19" s="91">
        <f t="shared" si="0"/>
        <v>0.39628652378539625</v>
      </c>
      <c r="L19" s="91">
        <f>I19/'סכום נכסי הקרן'!$C$42</f>
        <v>1.0169860982329652E-5</v>
      </c>
    </row>
    <row r="20" spans="2:12">
      <c r="B20" s="85" t="s">
        <v>185</v>
      </c>
      <c r="C20" s="80"/>
      <c r="D20" s="81"/>
      <c r="E20" s="81"/>
      <c r="F20" s="81"/>
      <c r="G20" s="83"/>
      <c r="H20" s="100"/>
      <c r="I20" s="83">
        <v>0.94379940500000026</v>
      </c>
      <c r="J20" s="84"/>
      <c r="K20" s="84">
        <f t="shared" si="0"/>
        <v>0.39628652378539625</v>
      </c>
      <c r="L20" s="84">
        <f>I20/'סכום נכסי הקרן'!$C$42</f>
        <v>1.0169860982329652E-5</v>
      </c>
    </row>
    <row r="21" spans="2:12">
      <c r="B21" s="86" t="s">
        <v>1646</v>
      </c>
      <c r="C21" s="87" t="s">
        <v>1646</v>
      </c>
      <c r="D21" s="88" t="s">
        <v>26</v>
      </c>
      <c r="E21" s="88" t="s">
        <v>617</v>
      </c>
      <c r="F21" s="88" t="s">
        <v>126</v>
      </c>
      <c r="G21" s="90">
        <v>0.45959400000000011</v>
      </c>
      <c r="H21" s="98">
        <v>18</v>
      </c>
      <c r="I21" s="90">
        <v>3.1634774000000004E-2</v>
      </c>
      <c r="J21" s="91"/>
      <c r="K21" s="91">
        <f t="shared" si="0"/>
        <v>1.3282943973880376E-2</v>
      </c>
      <c r="L21" s="91">
        <f>I21/'סכום נכסי הקרן'!$C$42</f>
        <v>3.4087884786006669E-7</v>
      </c>
    </row>
    <row r="22" spans="2:12">
      <c r="B22" s="86" t="s">
        <v>1647</v>
      </c>
      <c r="C22" s="87" t="s">
        <v>1647</v>
      </c>
      <c r="D22" s="88" t="s">
        <v>26</v>
      </c>
      <c r="E22" s="88" t="s">
        <v>617</v>
      </c>
      <c r="F22" s="88" t="s">
        <v>126</v>
      </c>
      <c r="G22" s="90">
        <v>-2.1788000000000002E-2</v>
      </c>
      <c r="H22" s="98">
        <v>4682</v>
      </c>
      <c r="I22" s="90">
        <v>-0.39009451900000003</v>
      </c>
      <c r="J22" s="91"/>
      <c r="K22" s="91">
        <f t="shared" si="0"/>
        <v>-0.16379455217207536</v>
      </c>
      <c r="L22" s="91">
        <f>I22/'סכום נכסי הקרן'!$C$42</f>
        <v>-4.2034430273864729E-6</v>
      </c>
    </row>
    <row r="23" spans="2:12">
      <c r="B23" s="86" t="s">
        <v>1648</v>
      </c>
      <c r="C23" s="87" t="s">
        <v>1648</v>
      </c>
      <c r="D23" s="88" t="s">
        <v>26</v>
      </c>
      <c r="E23" s="88" t="s">
        <v>617</v>
      </c>
      <c r="F23" s="88" t="s">
        <v>126</v>
      </c>
      <c r="G23" s="90">
        <v>2.1788000000000002E-2</v>
      </c>
      <c r="H23" s="98">
        <v>15630</v>
      </c>
      <c r="I23" s="90">
        <v>1.3022591500000003</v>
      </c>
      <c r="J23" s="91"/>
      <c r="K23" s="91">
        <f t="shared" si="0"/>
        <v>0.54679813198359128</v>
      </c>
      <c r="L23" s="91">
        <f>I23/'סכום נכסי הקרן'!$C$42</f>
        <v>1.4032425161856058E-5</v>
      </c>
    </row>
    <row r="24" spans="2:12">
      <c r="B24" s="92"/>
      <c r="C24" s="87"/>
      <c r="D24" s="87"/>
      <c r="E24" s="87"/>
      <c r="F24" s="87"/>
      <c r="G24" s="90"/>
      <c r="H24" s="98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213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2" t="s">
        <v>106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2" t="s">
        <v>196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2" t="s">
        <v>204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45.710937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140</v>
      </c>
      <c r="C1" s="46" t="s" vm="1">
        <v>221</v>
      </c>
    </row>
    <row r="2" spans="1:11">
      <c r="B2" s="46" t="s">
        <v>139</v>
      </c>
      <c r="C2" s="46" t="s">
        <v>222</v>
      </c>
    </row>
    <row r="3" spans="1:11">
      <c r="B3" s="46" t="s">
        <v>141</v>
      </c>
      <c r="C3" s="46" t="s">
        <v>223</v>
      </c>
    </row>
    <row r="4" spans="1:11">
      <c r="B4" s="46" t="s">
        <v>142</v>
      </c>
      <c r="C4" s="46">
        <v>2208</v>
      </c>
    </row>
    <row r="6" spans="1:11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6.25" customHeight="1">
      <c r="B7" s="138" t="s">
        <v>90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s="3" customFormat="1" ht="78.75">
      <c r="A8" s="2"/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198</v>
      </c>
      <c r="H8" s="29" t="s">
        <v>197</v>
      </c>
      <c r="I8" s="29" t="s">
        <v>60</v>
      </c>
      <c r="J8" s="29" t="s">
        <v>143</v>
      </c>
      <c r="K8" s="30" t="s">
        <v>145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205</v>
      </c>
      <c r="H9" s="15"/>
      <c r="I9" s="15" t="s">
        <v>201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48</v>
      </c>
      <c r="C11" s="87"/>
      <c r="D11" s="88"/>
      <c r="E11" s="88"/>
      <c r="F11" s="88"/>
      <c r="G11" s="90"/>
      <c r="H11" s="98"/>
      <c r="I11" s="90">
        <v>-16.509176490000005</v>
      </c>
      <c r="J11" s="91">
        <f>IFERROR(I11/$I$11,0)</f>
        <v>1</v>
      </c>
      <c r="K11" s="91">
        <f>I11/'סכום נכסי הקרן'!$C$42</f>
        <v>-1.7789376529226038E-4</v>
      </c>
    </row>
    <row r="12" spans="1:11">
      <c r="B12" s="109" t="s">
        <v>193</v>
      </c>
      <c r="C12" s="87"/>
      <c r="D12" s="88"/>
      <c r="E12" s="88"/>
      <c r="F12" s="88"/>
      <c r="G12" s="90"/>
      <c r="H12" s="98"/>
      <c r="I12" s="90">
        <v>-16.509176490000005</v>
      </c>
      <c r="J12" s="91">
        <f t="shared" ref="J12:J16" si="0">IFERROR(I12/$I$11,0)</f>
        <v>1</v>
      </c>
      <c r="K12" s="91">
        <f>I12/'סכום נכסי הקרן'!$C$42</f>
        <v>-1.7789376529226038E-4</v>
      </c>
    </row>
    <row r="13" spans="1:11">
      <c r="B13" s="92" t="s">
        <v>1649</v>
      </c>
      <c r="C13" s="87" t="s">
        <v>1650</v>
      </c>
      <c r="D13" s="88" t="s">
        <v>26</v>
      </c>
      <c r="E13" s="88" t="s">
        <v>617</v>
      </c>
      <c r="F13" s="88" t="s">
        <v>126</v>
      </c>
      <c r="G13" s="90">
        <v>9.2991000000000004E-2</v>
      </c>
      <c r="H13" s="98">
        <v>95550.01</v>
      </c>
      <c r="I13" s="90">
        <v>-0.59085411300000013</v>
      </c>
      <c r="J13" s="91">
        <f t="shared" si="0"/>
        <v>3.5789435854531829E-2</v>
      </c>
      <c r="K13" s="91">
        <f>I13/'סכום נכסי הקרן'!$C$42</f>
        <v>-6.3667175018484935E-6</v>
      </c>
    </row>
    <row r="14" spans="1:11">
      <c r="B14" s="92" t="s">
        <v>1651</v>
      </c>
      <c r="C14" s="87" t="s">
        <v>1652</v>
      </c>
      <c r="D14" s="88" t="s">
        <v>26</v>
      </c>
      <c r="E14" s="88" t="s">
        <v>617</v>
      </c>
      <c r="F14" s="88" t="s">
        <v>126</v>
      </c>
      <c r="G14" s="90">
        <v>2.2231000000000004E-2</v>
      </c>
      <c r="H14" s="98">
        <v>1486650</v>
      </c>
      <c r="I14" s="90">
        <v>-1.0732681670000002</v>
      </c>
      <c r="J14" s="91">
        <f t="shared" si="0"/>
        <v>6.5010399982706815E-2</v>
      </c>
      <c r="K14" s="91">
        <f>I14/'סכום נכסי הקרן'!$C$42</f>
        <v>-1.1564944836079614E-5</v>
      </c>
    </row>
    <row r="15" spans="1:11">
      <c r="B15" s="92" t="s">
        <v>1653</v>
      </c>
      <c r="C15" s="87" t="s">
        <v>1654</v>
      </c>
      <c r="D15" s="88" t="s">
        <v>26</v>
      </c>
      <c r="E15" s="88" t="s">
        <v>617</v>
      </c>
      <c r="F15" s="88" t="s">
        <v>126</v>
      </c>
      <c r="G15" s="90">
        <v>0.4316100000000001</v>
      </c>
      <c r="H15" s="98">
        <v>432550</v>
      </c>
      <c r="I15" s="90">
        <v>-14.738985457000004</v>
      </c>
      <c r="J15" s="91">
        <f t="shared" si="0"/>
        <v>0.8927753280684686</v>
      </c>
      <c r="K15" s="91">
        <f>I15/'סכום נכסי הקרן'!$C$42</f>
        <v>-1.588191646701329E-4</v>
      </c>
    </row>
    <row r="16" spans="1:11">
      <c r="B16" s="92" t="s">
        <v>1655</v>
      </c>
      <c r="C16" s="87" t="s">
        <v>1656</v>
      </c>
      <c r="D16" s="88" t="s">
        <v>26</v>
      </c>
      <c r="E16" s="88" t="s">
        <v>617</v>
      </c>
      <c r="F16" s="88" t="s">
        <v>135</v>
      </c>
      <c r="G16" s="90">
        <v>1.6648000000000003E-2</v>
      </c>
      <c r="H16" s="98">
        <v>232350</v>
      </c>
      <c r="I16" s="90">
        <v>-0.10606875300000002</v>
      </c>
      <c r="J16" s="91">
        <f t="shared" si="0"/>
        <v>6.4248360942926706E-3</v>
      </c>
      <c r="K16" s="91">
        <f>I16/'סכום נכסי הקרן'!$C$42</f>
        <v>-1.1429382841993431E-6</v>
      </c>
    </row>
    <row r="17" spans="2:11">
      <c r="B17" s="109"/>
      <c r="C17" s="87"/>
      <c r="D17" s="87"/>
      <c r="E17" s="87"/>
      <c r="F17" s="87"/>
      <c r="G17" s="90"/>
      <c r="H17" s="98"/>
      <c r="I17" s="87"/>
      <c r="J17" s="91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12" t="s">
        <v>213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12" t="s">
        <v>106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2" t="s">
        <v>196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2" t="s">
        <v>204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93"/>
      <c r="C117" s="116"/>
      <c r="D117" s="116"/>
      <c r="E117" s="116"/>
      <c r="F117" s="116"/>
      <c r="G117" s="116"/>
      <c r="H117" s="116"/>
      <c r="I117" s="94"/>
      <c r="J117" s="94"/>
      <c r="K117" s="116"/>
    </row>
    <row r="118" spans="2:11">
      <c r="B118" s="93"/>
      <c r="C118" s="116"/>
      <c r="D118" s="116"/>
      <c r="E118" s="116"/>
      <c r="F118" s="116"/>
      <c r="G118" s="116"/>
      <c r="H118" s="116"/>
      <c r="I118" s="94"/>
      <c r="J118" s="94"/>
      <c r="K118" s="116"/>
    </row>
    <row r="119" spans="2:11">
      <c r="B119" s="93"/>
      <c r="C119" s="116"/>
      <c r="D119" s="116"/>
      <c r="E119" s="116"/>
      <c r="F119" s="116"/>
      <c r="G119" s="116"/>
      <c r="H119" s="116"/>
      <c r="I119" s="94"/>
      <c r="J119" s="94"/>
      <c r="K119" s="116"/>
    </row>
    <row r="120" spans="2:11">
      <c r="B120" s="93"/>
      <c r="C120" s="116"/>
      <c r="D120" s="116"/>
      <c r="E120" s="116"/>
      <c r="F120" s="116"/>
      <c r="G120" s="116"/>
      <c r="H120" s="116"/>
      <c r="I120" s="94"/>
      <c r="J120" s="94"/>
      <c r="K120" s="116"/>
    </row>
    <row r="121" spans="2:11">
      <c r="B121" s="93"/>
      <c r="C121" s="116"/>
      <c r="D121" s="116"/>
      <c r="E121" s="116"/>
      <c r="F121" s="116"/>
      <c r="G121" s="116"/>
      <c r="H121" s="116"/>
      <c r="I121" s="94"/>
      <c r="J121" s="94"/>
      <c r="K121" s="116"/>
    </row>
    <row r="122" spans="2:11">
      <c r="B122" s="93"/>
      <c r="C122" s="116"/>
      <c r="D122" s="116"/>
      <c r="E122" s="116"/>
      <c r="F122" s="116"/>
      <c r="G122" s="116"/>
      <c r="H122" s="116"/>
      <c r="I122" s="94"/>
      <c r="J122" s="94"/>
      <c r="K122" s="116"/>
    </row>
    <row r="123" spans="2:11">
      <c r="B123" s="93"/>
      <c r="C123" s="116"/>
      <c r="D123" s="116"/>
      <c r="E123" s="116"/>
      <c r="F123" s="116"/>
      <c r="G123" s="116"/>
      <c r="H123" s="116"/>
      <c r="I123" s="94"/>
      <c r="J123" s="94"/>
      <c r="K123" s="116"/>
    </row>
    <row r="124" spans="2:11">
      <c r="B124" s="93"/>
      <c r="C124" s="116"/>
      <c r="D124" s="116"/>
      <c r="E124" s="116"/>
      <c r="F124" s="116"/>
      <c r="G124" s="116"/>
      <c r="H124" s="116"/>
      <c r="I124" s="94"/>
      <c r="J124" s="94"/>
      <c r="K124" s="116"/>
    </row>
    <row r="125" spans="2:11">
      <c r="B125" s="93"/>
      <c r="C125" s="116"/>
      <c r="D125" s="116"/>
      <c r="E125" s="116"/>
      <c r="F125" s="116"/>
      <c r="G125" s="116"/>
      <c r="H125" s="116"/>
      <c r="I125" s="94"/>
      <c r="J125" s="94"/>
      <c r="K125" s="116"/>
    </row>
    <row r="126" spans="2:11">
      <c r="B126" s="93"/>
      <c r="C126" s="116"/>
      <c r="D126" s="116"/>
      <c r="E126" s="116"/>
      <c r="F126" s="116"/>
      <c r="G126" s="116"/>
      <c r="H126" s="116"/>
      <c r="I126" s="94"/>
      <c r="J126" s="94"/>
      <c r="K126" s="116"/>
    </row>
    <row r="127" spans="2:11">
      <c r="B127" s="93"/>
      <c r="C127" s="116"/>
      <c r="D127" s="116"/>
      <c r="E127" s="116"/>
      <c r="F127" s="116"/>
      <c r="G127" s="116"/>
      <c r="H127" s="116"/>
      <c r="I127" s="94"/>
      <c r="J127" s="94"/>
      <c r="K127" s="116"/>
    </row>
    <row r="128" spans="2:11">
      <c r="B128" s="93"/>
      <c r="C128" s="116"/>
      <c r="D128" s="116"/>
      <c r="E128" s="116"/>
      <c r="F128" s="116"/>
      <c r="G128" s="116"/>
      <c r="H128" s="116"/>
      <c r="I128" s="94"/>
      <c r="J128" s="94"/>
      <c r="K128" s="116"/>
    </row>
    <row r="129" spans="2:11">
      <c r="B129" s="93"/>
      <c r="C129" s="116"/>
      <c r="D129" s="116"/>
      <c r="E129" s="116"/>
      <c r="F129" s="116"/>
      <c r="G129" s="116"/>
      <c r="H129" s="116"/>
      <c r="I129" s="94"/>
      <c r="J129" s="94"/>
      <c r="K129" s="116"/>
    </row>
    <row r="130" spans="2:11">
      <c r="B130" s="93"/>
      <c r="C130" s="116"/>
      <c r="D130" s="116"/>
      <c r="E130" s="116"/>
      <c r="F130" s="116"/>
      <c r="G130" s="116"/>
      <c r="H130" s="116"/>
      <c r="I130" s="94"/>
      <c r="J130" s="94"/>
      <c r="K130" s="116"/>
    </row>
    <row r="131" spans="2:11">
      <c r="B131" s="93"/>
      <c r="C131" s="116"/>
      <c r="D131" s="116"/>
      <c r="E131" s="116"/>
      <c r="F131" s="116"/>
      <c r="G131" s="116"/>
      <c r="H131" s="116"/>
      <c r="I131" s="94"/>
      <c r="J131" s="94"/>
      <c r="K131" s="116"/>
    </row>
    <row r="132" spans="2:11">
      <c r="B132" s="93"/>
      <c r="C132" s="116"/>
      <c r="D132" s="116"/>
      <c r="E132" s="116"/>
      <c r="F132" s="116"/>
      <c r="G132" s="116"/>
      <c r="H132" s="116"/>
      <c r="I132" s="94"/>
      <c r="J132" s="94"/>
      <c r="K132" s="116"/>
    </row>
    <row r="133" spans="2:11">
      <c r="B133" s="93"/>
      <c r="C133" s="116"/>
      <c r="D133" s="116"/>
      <c r="E133" s="116"/>
      <c r="F133" s="116"/>
      <c r="G133" s="116"/>
      <c r="H133" s="116"/>
      <c r="I133" s="94"/>
      <c r="J133" s="94"/>
      <c r="K133" s="116"/>
    </row>
    <row r="134" spans="2:11">
      <c r="B134" s="93"/>
      <c r="C134" s="116"/>
      <c r="D134" s="116"/>
      <c r="E134" s="116"/>
      <c r="F134" s="116"/>
      <c r="G134" s="116"/>
      <c r="H134" s="116"/>
      <c r="I134" s="94"/>
      <c r="J134" s="94"/>
      <c r="K134" s="116"/>
    </row>
    <row r="135" spans="2:11">
      <c r="B135" s="93"/>
      <c r="C135" s="116"/>
      <c r="D135" s="116"/>
      <c r="E135" s="116"/>
      <c r="F135" s="116"/>
      <c r="G135" s="116"/>
      <c r="H135" s="116"/>
      <c r="I135" s="94"/>
      <c r="J135" s="94"/>
      <c r="K135" s="116"/>
    </row>
    <row r="136" spans="2:11">
      <c r="B136" s="93"/>
      <c r="C136" s="116"/>
      <c r="D136" s="116"/>
      <c r="E136" s="116"/>
      <c r="F136" s="116"/>
      <c r="G136" s="116"/>
      <c r="H136" s="116"/>
      <c r="I136" s="94"/>
      <c r="J136" s="94"/>
      <c r="K136" s="116"/>
    </row>
    <row r="137" spans="2:11">
      <c r="B137" s="93"/>
      <c r="C137" s="116"/>
      <c r="D137" s="116"/>
      <c r="E137" s="116"/>
      <c r="F137" s="116"/>
      <c r="G137" s="116"/>
      <c r="H137" s="116"/>
      <c r="I137" s="94"/>
      <c r="J137" s="94"/>
      <c r="K137" s="116"/>
    </row>
    <row r="138" spans="2:11">
      <c r="B138" s="93"/>
      <c r="C138" s="116"/>
      <c r="D138" s="116"/>
      <c r="E138" s="116"/>
      <c r="F138" s="116"/>
      <c r="G138" s="116"/>
      <c r="H138" s="116"/>
      <c r="I138" s="94"/>
      <c r="J138" s="94"/>
      <c r="K138" s="116"/>
    </row>
    <row r="139" spans="2:11">
      <c r="B139" s="93"/>
      <c r="C139" s="116"/>
      <c r="D139" s="116"/>
      <c r="E139" s="116"/>
      <c r="F139" s="116"/>
      <c r="G139" s="116"/>
      <c r="H139" s="116"/>
      <c r="I139" s="94"/>
      <c r="J139" s="94"/>
      <c r="K139" s="116"/>
    </row>
    <row r="140" spans="2:11">
      <c r="B140" s="93"/>
      <c r="C140" s="116"/>
      <c r="D140" s="116"/>
      <c r="E140" s="116"/>
      <c r="F140" s="116"/>
      <c r="G140" s="116"/>
      <c r="H140" s="116"/>
      <c r="I140" s="94"/>
      <c r="J140" s="94"/>
      <c r="K140" s="116"/>
    </row>
    <row r="141" spans="2:11">
      <c r="B141" s="93"/>
      <c r="C141" s="116"/>
      <c r="D141" s="116"/>
      <c r="E141" s="116"/>
      <c r="F141" s="116"/>
      <c r="G141" s="116"/>
      <c r="H141" s="116"/>
      <c r="I141" s="94"/>
      <c r="J141" s="94"/>
      <c r="K141" s="116"/>
    </row>
    <row r="142" spans="2:11">
      <c r="B142" s="93"/>
      <c r="C142" s="116"/>
      <c r="D142" s="116"/>
      <c r="E142" s="116"/>
      <c r="F142" s="116"/>
      <c r="G142" s="116"/>
      <c r="H142" s="116"/>
      <c r="I142" s="94"/>
      <c r="J142" s="94"/>
      <c r="K142" s="116"/>
    </row>
    <row r="143" spans="2:11">
      <c r="B143" s="93"/>
      <c r="C143" s="116"/>
      <c r="D143" s="116"/>
      <c r="E143" s="116"/>
      <c r="F143" s="116"/>
      <c r="G143" s="116"/>
      <c r="H143" s="116"/>
      <c r="I143" s="94"/>
      <c r="J143" s="94"/>
      <c r="K143" s="116"/>
    </row>
    <row r="144" spans="2:11">
      <c r="B144" s="93"/>
      <c r="C144" s="116"/>
      <c r="D144" s="116"/>
      <c r="E144" s="116"/>
      <c r="F144" s="116"/>
      <c r="G144" s="116"/>
      <c r="H144" s="116"/>
      <c r="I144" s="94"/>
      <c r="J144" s="94"/>
      <c r="K144" s="116"/>
    </row>
    <row r="145" spans="2:11">
      <c r="B145" s="93"/>
      <c r="C145" s="116"/>
      <c r="D145" s="116"/>
      <c r="E145" s="116"/>
      <c r="F145" s="116"/>
      <c r="G145" s="116"/>
      <c r="H145" s="116"/>
      <c r="I145" s="94"/>
      <c r="J145" s="94"/>
      <c r="K145" s="116"/>
    </row>
    <row r="146" spans="2:11">
      <c r="B146" s="93"/>
      <c r="C146" s="116"/>
      <c r="D146" s="116"/>
      <c r="E146" s="116"/>
      <c r="F146" s="116"/>
      <c r="G146" s="116"/>
      <c r="H146" s="116"/>
      <c r="I146" s="94"/>
      <c r="J146" s="94"/>
      <c r="K146" s="116"/>
    </row>
    <row r="147" spans="2:11">
      <c r="B147" s="93"/>
      <c r="C147" s="116"/>
      <c r="D147" s="116"/>
      <c r="E147" s="116"/>
      <c r="F147" s="116"/>
      <c r="G147" s="116"/>
      <c r="H147" s="116"/>
      <c r="I147" s="94"/>
      <c r="J147" s="94"/>
      <c r="K147" s="116"/>
    </row>
    <row r="148" spans="2:11">
      <c r="B148" s="93"/>
      <c r="C148" s="116"/>
      <c r="D148" s="116"/>
      <c r="E148" s="116"/>
      <c r="F148" s="116"/>
      <c r="G148" s="116"/>
      <c r="H148" s="116"/>
      <c r="I148" s="94"/>
      <c r="J148" s="94"/>
      <c r="K148" s="116"/>
    </row>
    <row r="149" spans="2:11">
      <c r="B149" s="93"/>
      <c r="C149" s="116"/>
      <c r="D149" s="116"/>
      <c r="E149" s="116"/>
      <c r="F149" s="116"/>
      <c r="G149" s="116"/>
      <c r="H149" s="116"/>
      <c r="I149" s="94"/>
      <c r="J149" s="94"/>
      <c r="K149" s="116"/>
    </row>
    <row r="150" spans="2:11">
      <c r="B150" s="93"/>
      <c r="C150" s="116"/>
      <c r="D150" s="116"/>
      <c r="E150" s="116"/>
      <c r="F150" s="116"/>
      <c r="G150" s="116"/>
      <c r="H150" s="116"/>
      <c r="I150" s="94"/>
      <c r="J150" s="94"/>
      <c r="K150" s="116"/>
    </row>
    <row r="151" spans="2:11">
      <c r="B151" s="93"/>
      <c r="C151" s="116"/>
      <c r="D151" s="116"/>
      <c r="E151" s="116"/>
      <c r="F151" s="116"/>
      <c r="G151" s="116"/>
      <c r="H151" s="116"/>
      <c r="I151" s="94"/>
      <c r="J151" s="94"/>
      <c r="K151" s="116"/>
    </row>
    <row r="152" spans="2:11">
      <c r="B152" s="93"/>
      <c r="C152" s="116"/>
      <c r="D152" s="116"/>
      <c r="E152" s="116"/>
      <c r="F152" s="116"/>
      <c r="G152" s="116"/>
      <c r="H152" s="116"/>
      <c r="I152" s="94"/>
      <c r="J152" s="94"/>
      <c r="K152" s="116"/>
    </row>
    <row r="153" spans="2:11">
      <c r="B153" s="93"/>
      <c r="C153" s="116"/>
      <c r="D153" s="116"/>
      <c r="E153" s="116"/>
      <c r="F153" s="116"/>
      <c r="G153" s="116"/>
      <c r="H153" s="116"/>
      <c r="I153" s="94"/>
      <c r="J153" s="94"/>
      <c r="K153" s="116"/>
    </row>
    <row r="154" spans="2:11">
      <c r="B154" s="93"/>
      <c r="C154" s="116"/>
      <c r="D154" s="116"/>
      <c r="E154" s="116"/>
      <c r="F154" s="116"/>
      <c r="G154" s="116"/>
      <c r="H154" s="116"/>
      <c r="I154" s="94"/>
      <c r="J154" s="94"/>
      <c r="K154" s="116"/>
    </row>
    <row r="155" spans="2:11">
      <c r="B155" s="93"/>
      <c r="C155" s="116"/>
      <c r="D155" s="116"/>
      <c r="E155" s="116"/>
      <c r="F155" s="116"/>
      <c r="G155" s="116"/>
      <c r="H155" s="116"/>
      <c r="I155" s="94"/>
      <c r="J155" s="94"/>
      <c r="K155" s="116"/>
    </row>
    <row r="156" spans="2:11">
      <c r="B156" s="93"/>
      <c r="C156" s="116"/>
      <c r="D156" s="116"/>
      <c r="E156" s="116"/>
      <c r="F156" s="116"/>
      <c r="G156" s="116"/>
      <c r="H156" s="116"/>
      <c r="I156" s="94"/>
      <c r="J156" s="94"/>
      <c r="K156" s="116"/>
    </row>
    <row r="157" spans="2:11">
      <c r="B157" s="93"/>
      <c r="C157" s="116"/>
      <c r="D157" s="116"/>
      <c r="E157" s="116"/>
      <c r="F157" s="116"/>
      <c r="G157" s="116"/>
      <c r="H157" s="116"/>
      <c r="I157" s="94"/>
      <c r="J157" s="94"/>
      <c r="K157" s="116"/>
    </row>
    <row r="158" spans="2:11">
      <c r="B158" s="93"/>
      <c r="C158" s="116"/>
      <c r="D158" s="116"/>
      <c r="E158" s="116"/>
      <c r="F158" s="116"/>
      <c r="G158" s="116"/>
      <c r="H158" s="116"/>
      <c r="I158" s="94"/>
      <c r="J158" s="94"/>
      <c r="K158" s="116"/>
    </row>
    <row r="159" spans="2:11">
      <c r="B159" s="93"/>
      <c r="C159" s="116"/>
      <c r="D159" s="116"/>
      <c r="E159" s="116"/>
      <c r="F159" s="116"/>
      <c r="G159" s="116"/>
      <c r="H159" s="116"/>
      <c r="I159" s="94"/>
      <c r="J159" s="94"/>
      <c r="K159" s="116"/>
    </row>
    <row r="160" spans="2:11">
      <c r="B160" s="93"/>
      <c r="C160" s="116"/>
      <c r="D160" s="116"/>
      <c r="E160" s="116"/>
      <c r="F160" s="116"/>
      <c r="G160" s="116"/>
      <c r="H160" s="116"/>
      <c r="I160" s="94"/>
      <c r="J160" s="94"/>
      <c r="K160" s="116"/>
    </row>
    <row r="161" spans="2:11">
      <c r="B161" s="93"/>
      <c r="C161" s="116"/>
      <c r="D161" s="116"/>
      <c r="E161" s="116"/>
      <c r="F161" s="116"/>
      <c r="G161" s="116"/>
      <c r="H161" s="116"/>
      <c r="I161" s="94"/>
      <c r="J161" s="94"/>
      <c r="K161" s="116"/>
    </row>
    <row r="162" spans="2:11">
      <c r="B162" s="93"/>
      <c r="C162" s="116"/>
      <c r="D162" s="116"/>
      <c r="E162" s="116"/>
      <c r="F162" s="116"/>
      <c r="G162" s="116"/>
      <c r="H162" s="116"/>
      <c r="I162" s="94"/>
      <c r="J162" s="94"/>
      <c r="K162" s="116"/>
    </row>
    <row r="163" spans="2:11">
      <c r="B163" s="93"/>
      <c r="C163" s="116"/>
      <c r="D163" s="116"/>
      <c r="E163" s="116"/>
      <c r="F163" s="116"/>
      <c r="G163" s="116"/>
      <c r="H163" s="116"/>
      <c r="I163" s="94"/>
      <c r="J163" s="94"/>
      <c r="K163" s="116"/>
    </row>
    <row r="164" spans="2:11">
      <c r="B164" s="93"/>
      <c r="C164" s="116"/>
      <c r="D164" s="116"/>
      <c r="E164" s="116"/>
      <c r="F164" s="116"/>
      <c r="G164" s="116"/>
      <c r="H164" s="116"/>
      <c r="I164" s="94"/>
      <c r="J164" s="94"/>
      <c r="K164" s="116"/>
    </row>
    <row r="165" spans="2:11">
      <c r="B165" s="93"/>
      <c r="C165" s="116"/>
      <c r="D165" s="116"/>
      <c r="E165" s="116"/>
      <c r="F165" s="116"/>
      <c r="G165" s="116"/>
      <c r="H165" s="116"/>
      <c r="I165" s="94"/>
      <c r="J165" s="94"/>
      <c r="K165" s="116"/>
    </row>
    <row r="166" spans="2:11">
      <c r="B166" s="93"/>
      <c r="C166" s="116"/>
      <c r="D166" s="116"/>
      <c r="E166" s="116"/>
      <c r="F166" s="116"/>
      <c r="G166" s="116"/>
      <c r="H166" s="116"/>
      <c r="I166" s="94"/>
      <c r="J166" s="94"/>
      <c r="K166" s="116"/>
    </row>
    <row r="167" spans="2:11">
      <c r="B167" s="93"/>
      <c r="C167" s="116"/>
      <c r="D167" s="116"/>
      <c r="E167" s="116"/>
      <c r="F167" s="116"/>
      <c r="G167" s="116"/>
      <c r="H167" s="116"/>
      <c r="I167" s="94"/>
      <c r="J167" s="94"/>
      <c r="K167" s="116"/>
    </row>
    <row r="168" spans="2:11">
      <c r="B168" s="93"/>
      <c r="C168" s="116"/>
      <c r="D168" s="116"/>
      <c r="E168" s="116"/>
      <c r="F168" s="116"/>
      <c r="G168" s="116"/>
      <c r="H168" s="116"/>
      <c r="I168" s="94"/>
      <c r="J168" s="94"/>
      <c r="K168" s="116"/>
    </row>
    <row r="169" spans="2:11">
      <c r="B169" s="93"/>
      <c r="C169" s="116"/>
      <c r="D169" s="116"/>
      <c r="E169" s="116"/>
      <c r="F169" s="116"/>
      <c r="G169" s="116"/>
      <c r="H169" s="116"/>
      <c r="I169" s="94"/>
      <c r="J169" s="94"/>
      <c r="K169" s="116"/>
    </row>
    <row r="170" spans="2:11">
      <c r="B170" s="93"/>
      <c r="C170" s="116"/>
      <c r="D170" s="116"/>
      <c r="E170" s="116"/>
      <c r="F170" s="116"/>
      <c r="G170" s="116"/>
      <c r="H170" s="116"/>
      <c r="I170" s="94"/>
      <c r="J170" s="94"/>
      <c r="K170" s="116"/>
    </row>
    <row r="171" spans="2:11">
      <c r="B171" s="93"/>
      <c r="C171" s="116"/>
      <c r="D171" s="116"/>
      <c r="E171" s="116"/>
      <c r="F171" s="116"/>
      <c r="G171" s="116"/>
      <c r="H171" s="116"/>
      <c r="I171" s="94"/>
      <c r="J171" s="94"/>
      <c r="K171" s="116"/>
    </row>
    <row r="172" spans="2:11">
      <c r="B172" s="93"/>
      <c r="C172" s="116"/>
      <c r="D172" s="116"/>
      <c r="E172" s="116"/>
      <c r="F172" s="116"/>
      <c r="G172" s="116"/>
      <c r="H172" s="116"/>
      <c r="I172" s="94"/>
      <c r="J172" s="94"/>
      <c r="K172" s="116"/>
    </row>
    <row r="173" spans="2:11">
      <c r="B173" s="93"/>
      <c r="C173" s="116"/>
      <c r="D173" s="116"/>
      <c r="E173" s="116"/>
      <c r="F173" s="116"/>
      <c r="G173" s="116"/>
      <c r="H173" s="116"/>
      <c r="I173" s="94"/>
      <c r="J173" s="94"/>
      <c r="K173" s="116"/>
    </row>
    <row r="174" spans="2:11">
      <c r="B174" s="93"/>
      <c r="C174" s="116"/>
      <c r="D174" s="116"/>
      <c r="E174" s="116"/>
      <c r="F174" s="116"/>
      <c r="G174" s="116"/>
      <c r="H174" s="116"/>
      <c r="I174" s="94"/>
      <c r="J174" s="94"/>
      <c r="K174" s="116"/>
    </row>
    <row r="175" spans="2:11">
      <c r="B175" s="93"/>
      <c r="C175" s="116"/>
      <c r="D175" s="116"/>
      <c r="E175" s="116"/>
      <c r="F175" s="116"/>
      <c r="G175" s="116"/>
      <c r="H175" s="116"/>
      <c r="I175" s="94"/>
      <c r="J175" s="94"/>
      <c r="K175" s="116"/>
    </row>
    <row r="176" spans="2:11">
      <c r="B176" s="93"/>
      <c r="C176" s="116"/>
      <c r="D176" s="116"/>
      <c r="E176" s="116"/>
      <c r="F176" s="116"/>
      <c r="G176" s="116"/>
      <c r="H176" s="116"/>
      <c r="I176" s="94"/>
      <c r="J176" s="94"/>
      <c r="K176" s="116"/>
    </row>
    <row r="177" spans="2:11">
      <c r="B177" s="93"/>
      <c r="C177" s="116"/>
      <c r="D177" s="116"/>
      <c r="E177" s="116"/>
      <c r="F177" s="116"/>
      <c r="G177" s="116"/>
      <c r="H177" s="116"/>
      <c r="I177" s="94"/>
      <c r="J177" s="94"/>
      <c r="K177" s="116"/>
    </row>
    <row r="178" spans="2:11">
      <c r="B178" s="93"/>
      <c r="C178" s="116"/>
      <c r="D178" s="116"/>
      <c r="E178" s="116"/>
      <c r="F178" s="116"/>
      <c r="G178" s="116"/>
      <c r="H178" s="116"/>
      <c r="I178" s="94"/>
      <c r="J178" s="94"/>
      <c r="K178" s="116"/>
    </row>
    <row r="179" spans="2:11">
      <c r="B179" s="93"/>
      <c r="C179" s="116"/>
      <c r="D179" s="116"/>
      <c r="E179" s="116"/>
      <c r="F179" s="116"/>
      <c r="G179" s="116"/>
      <c r="H179" s="116"/>
      <c r="I179" s="94"/>
      <c r="J179" s="94"/>
      <c r="K179" s="116"/>
    </row>
    <row r="180" spans="2:11">
      <c r="B180" s="93"/>
      <c r="C180" s="116"/>
      <c r="D180" s="116"/>
      <c r="E180" s="116"/>
      <c r="F180" s="116"/>
      <c r="G180" s="116"/>
      <c r="H180" s="116"/>
      <c r="I180" s="94"/>
      <c r="J180" s="94"/>
      <c r="K180" s="116"/>
    </row>
    <row r="181" spans="2:11">
      <c r="B181" s="93"/>
      <c r="C181" s="116"/>
      <c r="D181" s="116"/>
      <c r="E181" s="116"/>
      <c r="F181" s="116"/>
      <c r="G181" s="116"/>
      <c r="H181" s="116"/>
      <c r="I181" s="94"/>
      <c r="J181" s="94"/>
      <c r="K181" s="116"/>
    </row>
    <row r="182" spans="2:11">
      <c r="B182" s="93"/>
      <c r="C182" s="116"/>
      <c r="D182" s="116"/>
      <c r="E182" s="116"/>
      <c r="F182" s="116"/>
      <c r="G182" s="116"/>
      <c r="H182" s="116"/>
      <c r="I182" s="94"/>
      <c r="J182" s="94"/>
      <c r="K182" s="116"/>
    </row>
    <row r="183" spans="2:11">
      <c r="B183" s="93"/>
      <c r="C183" s="116"/>
      <c r="D183" s="116"/>
      <c r="E183" s="116"/>
      <c r="F183" s="116"/>
      <c r="G183" s="116"/>
      <c r="H183" s="116"/>
      <c r="I183" s="94"/>
      <c r="J183" s="94"/>
      <c r="K183" s="116"/>
    </row>
    <row r="184" spans="2:11">
      <c r="B184" s="93"/>
      <c r="C184" s="116"/>
      <c r="D184" s="116"/>
      <c r="E184" s="116"/>
      <c r="F184" s="116"/>
      <c r="G184" s="116"/>
      <c r="H184" s="116"/>
      <c r="I184" s="94"/>
      <c r="J184" s="94"/>
      <c r="K184" s="116"/>
    </row>
    <row r="185" spans="2:11">
      <c r="B185" s="93"/>
      <c r="C185" s="116"/>
      <c r="D185" s="116"/>
      <c r="E185" s="116"/>
      <c r="F185" s="116"/>
      <c r="G185" s="116"/>
      <c r="H185" s="116"/>
      <c r="I185" s="94"/>
      <c r="J185" s="94"/>
      <c r="K185" s="116"/>
    </row>
    <row r="186" spans="2:11">
      <c r="B186" s="93"/>
      <c r="C186" s="116"/>
      <c r="D186" s="116"/>
      <c r="E186" s="116"/>
      <c r="F186" s="116"/>
      <c r="G186" s="116"/>
      <c r="H186" s="116"/>
      <c r="I186" s="94"/>
      <c r="J186" s="94"/>
      <c r="K186" s="116"/>
    </row>
    <row r="187" spans="2:11">
      <c r="B187" s="93"/>
      <c r="C187" s="116"/>
      <c r="D187" s="116"/>
      <c r="E187" s="116"/>
      <c r="F187" s="116"/>
      <c r="G187" s="116"/>
      <c r="H187" s="116"/>
      <c r="I187" s="94"/>
      <c r="J187" s="94"/>
      <c r="K187" s="116"/>
    </row>
    <row r="188" spans="2:11">
      <c r="B188" s="93"/>
      <c r="C188" s="116"/>
      <c r="D188" s="116"/>
      <c r="E188" s="116"/>
      <c r="F188" s="116"/>
      <c r="G188" s="116"/>
      <c r="H188" s="116"/>
      <c r="I188" s="94"/>
      <c r="J188" s="94"/>
      <c r="K188" s="116"/>
    </row>
    <row r="189" spans="2:11">
      <c r="B189" s="93"/>
      <c r="C189" s="116"/>
      <c r="D189" s="116"/>
      <c r="E189" s="116"/>
      <c r="F189" s="116"/>
      <c r="G189" s="116"/>
      <c r="H189" s="116"/>
      <c r="I189" s="94"/>
      <c r="J189" s="94"/>
      <c r="K189" s="116"/>
    </row>
    <row r="190" spans="2:11">
      <c r="B190" s="93"/>
      <c r="C190" s="116"/>
      <c r="D190" s="116"/>
      <c r="E190" s="116"/>
      <c r="F190" s="116"/>
      <c r="G190" s="116"/>
      <c r="H190" s="116"/>
      <c r="I190" s="94"/>
      <c r="J190" s="94"/>
      <c r="K190" s="116"/>
    </row>
    <row r="191" spans="2:11">
      <c r="B191" s="93"/>
      <c r="C191" s="116"/>
      <c r="D191" s="116"/>
      <c r="E191" s="116"/>
      <c r="F191" s="116"/>
      <c r="G191" s="116"/>
      <c r="H191" s="116"/>
      <c r="I191" s="94"/>
      <c r="J191" s="94"/>
      <c r="K191" s="116"/>
    </row>
    <row r="192" spans="2:11">
      <c r="B192" s="93"/>
      <c r="C192" s="116"/>
      <c r="D192" s="116"/>
      <c r="E192" s="116"/>
      <c r="F192" s="116"/>
      <c r="G192" s="116"/>
      <c r="H192" s="116"/>
      <c r="I192" s="94"/>
      <c r="J192" s="94"/>
      <c r="K192" s="116"/>
    </row>
    <row r="193" spans="2:11">
      <c r="B193" s="93"/>
      <c r="C193" s="116"/>
      <c r="D193" s="116"/>
      <c r="E193" s="116"/>
      <c r="F193" s="116"/>
      <c r="G193" s="116"/>
      <c r="H193" s="116"/>
      <c r="I193" s="94"/>
      <c r="J193" s="94"/>
      <c r="K193" s="116"/>
    </row>
    <row r="194" spans="2:11">
      <c r="B194" s="93"/>
      <c r="C194" s="116"/>
      <c r="D194" s="116"/>
      <c r="E194" s="116"/>
      <c r="F194" s="116"/>
      <c r="G194" s="116"/>
      <c r="H194" s="116"/>
      <c r="I194" s="94"/>
      <c r="J194" s="94"/>
      <c r="K194" s="116"/>
    </row>
    <row r="195" spans="2:11">
      <c r="B195" s="93"/>
      <c r="C195" s="116"/>
      <c r="D195" s="116"/>
      <c r="E195" s="116"/>
      <c r="F195" s="116"/>
      <c r="G195" s="116"/>
      <c r="H195" s="116"/>
      <c r="I195" s="94"/>
      <c r="J195" s="94"/>
      <c r="K195" s="116"/>
    </row>
    <row r="196" spans="2:11">
      <c r="B196" s="93"/>
      <c r="C196" s="116"/>
      <c r="D196" s="116"/>
      <c r="E196" s="116"/>
      <c r="F196" s="116"/>
      <c r="G196" s="116"/>
      <c r="H196" s="116"/>
      <c r="I196" s="94"/>
      <c r="J196" s="94"/>
      <c r="K196" s="116"/>
    </row>
    <row r="197" spans="2:11">
      <c r="B197" s="93"/>
      <c r="C197" s="116"/>
      <c r="D197" s="116"/>
      <c r="E197" s="116"/>
      <c r="F197" s="116"/>
      <c r="G197" s="116"/>
      <c r="H197" s="116"/>
      <c r="I197" s="94"/>
      <c r="J197" s="94"/>
      <c r="K197" s="116"/>
    </row>
    <row r="198" spans="2:11">
      <c r="B198" s="93"/>
      <c r="C198" s="116"/>
      <c r="D198" s="116"/>
      <c r="E198" s="116"/>
      <c r="F198" s="116"/>
      <c r="G198" s="116"/>
      <c r="H198" s="116"/>
      <c r="I198" s="94"/>
      <c r="J198" s="94"/>
      <c r="K198" s="116"/>
    </row>
    <row r="199" spans="2:11">
      <c r="B199" s="93"/>
      <c r="C199" s="116"/>
      <c r="D199" s="116"/>
      <c r="E199" s="116"/>
      <c r="F199" s="116"/>
      <c r="G199" s="116"/>
      <c r="H199" s="116"/>
      <c r="I199" s="94"/>
      <c r="J199" s="94"/>
      <c r="K199" s="116"/>
    </row>
    <row r="200" spans="2:11">
      <c r="B200" s="93"/>
      <c r="C200" s="116"/>
      <c r="D200" s="116"/>
      <c r="E200" s="116"/>
      <c r="F200" s="116"/>
      <c r="G200" s="116"/>
      <c r="H200" s="116"/>
      <c r="I200" s="94"/>
      <c r="J200" s="94"/>
      <c r="K200" s="116"/>
    </row>
    <row r="201" spans="2:11">
      <c r="B201" s="93"/>
      <c r="C201" s="116"/>
      <c r="D201" s="116"/>
      <c r="E201" s="116"/>
      <c r="F201" s="116"/>
      <c r="G201" s="116"/>
      <c r="H201" s="116"/>
      <c r="I201" s="94"/>
      <c r="J201" s="94"/>
      <c r="K201" s="116"/>
    </row>
    <row r="202" spans="2:11">
      <c r="B202" s="93"/>
      <c r="C202" s="116"/>
      <c r="D202" s="116"/>
      <c r="E202" s="116"/>
      <c r="F202" s="116"/>
      <c r="G202" s="116"/>
      <c r="H202" s="116"/>
      <c r="I202" s="94"/>
      <c r="J202" s="94"/>
      <c r="K202" s="116"/>
    </row>
    <row r="203" spans="2:11">
      <c r="B203" s="93"/>
      <c r="C203" s="116"/>
      <c r="D203" s="116"/>
      <c r="E203" s="116"/>
      <c r="F203" s="116"/>
      <c r="G203" s="116"/>
      <c r="H203" s="116"/>
      <c r="I203" s="94"/>
      <c r="J203" s="94"/>
      <c r="K203" s="116"/>
    </row>
    <row r="204" spans="2:11">
      <c r="B204" s="93"/>
      <c r="C204" s="116"/>
      <c r="D204" s="116"/>
      <c r="E204" s="116"/>
      <c r="F204" s="116"/>
      <c r="G204" s="116"/>
      <c r="H204" s="116"/>
      <c r="I204" s="94"/>
      <c r="J204" s="94"/>
      <c r="K204" s="116"/>
    </row>
    <row r="205" spans="2:11">
      <c r="B205" s="93"/>
      <c r="C205" s="116"/>
      <c r="D205" s="116"/>
      <c r="E205" s="116"/>
      <c r="F205" s="116"/>
      <c r="G205" s="116"/>
      <c r="H205" s="116"/>
      <c r="I205" s="94"/>
      <c r="J205" s="94"/>
      <c r="K205" s="116"/>
    </row>
    <row r="206" spans="2:11">
      <c r="B206" s="93"/>
      <c r="C206" s="116"/>
      <c r="D206" s="116"/>
      <c r="E206" s="116"/>
      <c r="F206" s="116"/>
      <c r="G206" s="116"/>
      <c r="H206" s="116"/>
      <c r="I206" s="94"/>
      <c r="J206" s="94"/>
      <c r="K206" s="116"/>
    </row>
    <row r="207" spans="2:11">
      <c r="B207" s="93"/>
      <c r="C207" s="116"/>
      <c r="D207" s="116"/>
      <c r="E207" s="116"/>
      <c r="F207" s="116"/>
      <c r="G207" s="116"/>
      <c r="H207" s="116"/>
      <c r="I207" s="94"/>
      <c r="J207" s="94"/>
      <c r="K207" s="116"/>
    </row>
    <row r="208" spans="2:11">
      <c r="B208" s="93"/>
      <c r="C208" s="116"/>
      <c r="D208" s="116"/>
      <c r="E208" s="116"/>
      <c r="F208" s="116"/>
      <c r="G208" s="116"/>
      <c r="H208" s="116"/>
      <c r="I208" s="94"/>
      <c r="J208" s="94"/>
      <c r="K208" s="116"/>
    </row>
    <row r="209" spans="2:11">
      <c r="B209" s="93"/>
      <c r="C209" s="116"/>
      <c r="D209" s="116"/>
      <c r="E209" s="116"/>
      <c r="F209" s="116"/>
      <c r="G209" s="116"/>
      <c r="H209" s="116"/>
      <c r="I209" s="94"/>
      <c r="J209" s="94"/>
      <c r="K209" s="116"/>
    </row>
    <row r="210" spans="2:11">
      <c r="B210" s="93"/>
      <c r="C210" s="116"/>
      <c r="D210" s="116"/>
      <c r="E210" s="116"/>
      <c r="F210" s="116"/>
      <c r="G210" s="116"/>
      <c r="H210" s="116"/>
      <c r="I210" s="94"/>
      <c r="J210" s="94"/>
      <c r="K210" s="116"/>
    </row>
    <row r="211" spans="2:11">
      <c r="B211" s="93"/>
      <c r="C211" s="116"/>
      <c r="D211" s="116"/>
      <c r="E211" s="116"/>
      <c r="F211" s="116"/>
      <c r="G211" s="116"/>
      <c r="H211" s="116"/>
      <c r="I211" s="94"/>
      <c r="J211" s="94"/>
      <c r="K211" s="116"/>
    </row>
    <row r="212" spans="2:11">
      <c r="B212" s="93"/>
      <c r="C212" s="116"/>
      <c r="D212" s="116"/>
      <c r="E212" s="116"/>
      <c r="F212" s="116"/>
      <c r="G212" s="116"/>
      <c r="H212" s="116"/>
      <c r="I212" s="94"/>
      <c r="J212" s="94"/>
      <c r="K212" s="116"/>
    </row>
    <row r="213" spans="2:11">
      <c r="B213" s="93"/>
      <c r="C213" s="116"/>
      <c r="D213" s="116"/>
      <c r="E213" s="116"/>
      <c r="F213" s="116"/>
      <c r="G213" s="116"/>
      <c r="H213" s="116"/>
      <c r="I213" s="94"/>
      <c r="J213" s="94"/>
      <c r="K213" s="116"/>
    </row>
    <row r="214" spans="2:11">
      <c r="B214" s="93"/>
      <c r="C214" s="116"/>
      <c r="D214" s="116"/>
      <c r="E214" s="116"/>
      <c r="F214" s="116"/>
      <c r="G214" s="116"/>
      <c r="H214" s="116"/>
      <c r="I214" s="94"/>
      <c r="J214" s="94"/>
      <c r="K214" s="116"/>
    </row>
    <row r="215" spans="2:11">
      <c r="B215" s="93"/>
      <c r="C215" s="116"/>
      <c r="D215" s="116"/>
      <c r="E215" s="116"/>
      <c r="F215" s="116"/>
      <c r="G215" s="116"/>
      <c r="H215" s="116"/>
      <c r="I215" s="94"/>
      <c r="J215" s="94"/>
      <c r="K215" s="116"/>
    </row>
    <row r="216" spans="2:11">
      <c r="B216" s="93"/>
      <c r="C216" s="116"/>
      <c r="D216" s="116"/>
      <c r="E216" s="116"/>
      <c r="F216" s="116"/>
      <c r="G216" s="116"/>
      <c r="H216" s="116"/>
      <c r="I216" s="94"/>
      <c r="J216" s="94"/>
      <c r="K216" s="116"/>
    </row>
    <row r="217" spans="2:11">
      <c r="B217" s="93"/>
      <c r="C217" s="116"/>
      <c r="D217" s="116"/>
      <c r="E217" s="116"/>
      <c r="F217" s="116"/>
      <c r="G217" s="116"/>
      <c r="H217" s="116"/>
      <c r="I217" s="94"/>
      <c r="J217" s="94"/>
      <c r="K217" s="116"/>
    </row>
    <row r="218" spans="2:11">
      <c r="B218" s="93"/>
      <c r="C218" s="116"/>
      <c r="D218" s="116"/>
      <c r="E218" s="116"/>
      <c r="F218" s="116"/>
      <c r="G218" s="116"/>
      <c r="H218" s="116"/>
      <c r="I218" s="94"/>
      <c r="J218" s="94"/>
      <c r="K218" s="116"/>
    </row>
    <row r="219" spans="2:11">
      <c r="B219" s="93"/>
      <c r="C219" s="116"/>
      <c r="D219" s="116"/>
      <c r="E219" s="116"/>
      <c r="F219" s="116"/>
      <c r="G219" s="116"/>
      <c r="H219" s="116"/>
      <c r="I219" s="94"/>
      <c r="J219" s="94"/>
      <c r="K219" s="116"/>
    </row>
    <row r="220" spans="2:11">
      <c r="B220" s="93"/>
      <c r="C220" s="116"/>
      <c r="D220" s="116"/>
      <c r="E220" s="116"/>
      <c r="F220" s="116"/>
      <c r="G220" s="116"/>
      <c r="H220" s="116"/>
      <c r="I220" s="94"/>
      <c r="J220" s="94"/>
      <c r="K220" s="116"/>
    </row>
    <row r="221" spans="2:11">
      <c r="B221" s="93"/>
      <c r="C221" s="116"/>
      <c r="D221" s="116"/>
      <c r="E221" s="116"/>
      <c r="F221" s="116"/>
      <c r="G221" s="116"/>
      <c r="H221" s="116"/>
      <c r="I221" s="94"/>
      <c r="J221" s="94"/>
      <c r="K221" s="116"/>
    </row>
    <row r="222" spans="2:11">
      <c r="B222" s="93"/>
      <c r="C222" s="116"/>
      <c r="D222" s="116"/>
      <c r="E222" s="116"/>
      <c r="F222" s="116"/>
      <c r="G222" s="116"/>
      <c r="H222" s="116"/>
      <c r="I222" s="94"/>
      <c r="J222" s="94"/>
      <c r="K222" s="116"/>
    </row>
    <row r="223" spans="2:11">
      <c r="B223" s="93"/>
      <c r="C223" s="116"/>
      <c r="D223" s="116"/>
      <c r="E223" s="116"/>
      <c r="F223" s="116"/>
      <c r="G223" s="116"/>
      <c r="H223" s="116"/>
      <c r="I223" s="94"/>
      <c r="J223" s="94"/>
      <c r="K223" s="116"/>
    </row>
    <row r="224" spans="2:11">
      <c r="B224" s="93"/>
      <c r="C224" s="116"/>
      <c r="D224" s="116"/>
      <c r="E224" s="116"/>
      <c r="F224" s="116"/>
      <c r="G224" s="116"/>
      <c r="H224" s="116"/>
      <c r="I224" s="94"/>
      <c r="J224" s="94"/>
      <c r="K224" s="116"/>
    </row>
    <row r="225" spans="2:11">
      <c r="B225" s="93"/>
      <c r="C225" s="116"/>
      <c r="D225" s="116"/>
      <c r="E225" s="116"/>
      <c r="F225" s="116"/>
      <c r="G225" s="116"/>
      <c r="H225" s="116"/>
      <c r="I225" s="94"/>
      <c r="J225" s="94"/>
      <c r="K225" s="116"/>
    </row>
    <row r="226" spans="2:11">
      <c r="B226" s="93"/>
      <c r="C226" s="116"/>
      <c r="D226" s="116"/>
      <c r="E226" s="116"/>
      <c r="F226" s="116"/>
      <c r="G226" s="116"/>
      <c r="H226" s="116"/>
      <c r="I226" s="94"/>
      <c r="J226" s="94"/>
      <c r="K226" s="116"/>
    </row>
    <row r="227" spans="2:11">
      <c r="B227" s="93"/>
      <c r="C227" s="116"/>
      <c r="D227" s="116"/>
      <c r="E227" s="116"/>
      <c r="F227" s="116"/>
      <c r="G227" s="116"/>
      <c r="H227" s="116"/>
      <c r="I227" s="94"/>
      <c r="J227" s="94"/>
      <c r="K227" s="116"/>
    </row>
    <row r="228" spans="2:11">
      <c r="B228" s="93"/>
      <c r="C228" s="116"/>
      <c r="D228" s="116"/>
      <c r="E228" s="116"/>
      <c r="F228" s="116"/>
      <c r="G228" s="116"/>
      <c r="H228" s="116"/>
      <c r="I228" s="94"/>
      <c r="J228" s="94"/>
      <c r="K228" s="116"/>
    </row>
    <row r="229" spans="2:11">
      <c r="B229" s="93"/>
      <c r="C229" s="116"/>
      <c r="D229" s="116"/>
      <c r="E229" s="116"/>
      <c r="F229" s="116"/>
      <c r="G229" s="116"/>
      <c r="H229" s="116"/>
      <c r="I229" s="94"/>
      <c r="J229" s="94"/>
      <c r="K229" s="116"/>
    </row>
    <row r="230" spans="2:11">
      <c r="B230" s="93"/>
      <c r="C230" s="116"/>
      <c r="D230" s="116"/>
      <c r="E230" s="116"/>
      <c r="F230" s="116"/>
      <c r="G230" s="116"/>
      <c r="H230" s="116"/>
      <c r="I230" s="94"/>
      <c r="J230" s="94"/>
      <c r="K230" s="116"/>
    </row>
    <row r="231" spans="2:11">
      <c r="B231" s="93"/>
      <c r="C231" s="116"/>
      <c r="D231" s="116"/>
      <c r="E231" s="116"/>
      <c r="F231" s="116"/>
      <c r="G231" s="116"/>
      <c r="H231" s="116"/>
      <c r="I231" s="94"/>
      <c r="J231" s="94"/>
      <c r="K231" s="116"/>
    </row>
    <row r="232" spans="2:11">
      <c r="B232" s="93"/>
      <c r="C232" s="116"/>
      <c r="D232" s="116"/>
      <c r="E232" s="116"/>
      <c r="F232" s="116"/>
      <c r="G232" s="116"/>
      <c r="H232" s="116"/>
      <c r="I232" s="94"/>
      <c r="J232" s="94"/>
      <c r="K232" s="116"/>
    </row>
    <row r="233" spans="2:11">
      <c r="B233" s="93"/>
      <c r="C233" s="116"/>
      <c r="D233" s="116"/>
      <c r="E233" s="116"/>
      <c r="F233" s="116"/>
      <c r="G233" s="116"/>
      <c r="H233" s="116"/>
      <c r="I233" s="94"/>
      <c r="J233" s="94"/>
      <c r="K233" s="116"/>
    </row>
    <row r="234" spans="2:11">
      <c r="B234" s="93"/>
      <c r="C234" s="116"/>
      <c r="D234" s="116"/>
      <c r="E234" s="116"/>
      <c r="F234" s="116"/>
      <c r="G234" s="116"/>
      <c r="H234" s="116"/>
      <c r="I234" s="94"/>
      <c r="J234" s="94"/>
      <c r="K234" s="116"/>
    </row>
    <row r="235" spans="2:11">
      <c r="B235" s="93"/>
      <c r="C235" s="116"/>
      <c r="D235" s="116"/>
      <c r="E235" s="116"/>
      <c r="F235" s="116"/>
      <c r="G235" s="116"/>
      <c r="H235" s="116"/>
      <c r="I235" s="94"/>
      <c r="J235" s="94"/>
      <c r="K235" s="116"/>
    </row>
    <row r="236" spans="2:11">
      <c r="B236" s="93"/>
      <c r="C236" s="116"/>
      <c r="D236" s="116"/>
      <c r="E236" s="116"/>
      <c r="F236" s="116"/>
      <c r="G236" s="116"/>
      <c r="H236" s="116"/>
      <c r="I236" s="94"/>
      <c r="J236" s="94"/>
      <c r="K236" s="116"/>
    </row>
    <row r="237" spans="2:11">
      <c r="B237" s="93"/>
      <c r="C237" s="116"/>
      <c r="D237" s="116"/>
      <c r="E237" s="116"/>
      <c r="F237" s="116"/>
      <c r="G237" s="116"/>
      <c r="H237" s="116"/>
      <c r="I237" s="94"/>
      <c r="J237" s="94"/>
      <c r="K237" s="116"/>
    </row>
    <row r="238" spans="2:11">
      <c r="B238" s="93"/>
      <c r="C238" s="116"/>
      <c r="D238" s="116"/>
      <c r="E238" s="116"/>
      <c r="F238" s="116"/>
      <c r="G238" s="116"/>
      <c r="H238" s="116"/>
      <c r="I238" s="94"/>
      <c r="J238" s="94"/>
      <c r="K238" s="116"/>
    </row>
    <row r="239" spans="2:11">
      <c r="B239" s="93"/>
      <c r="C239" s="116"/>
      <c r="D239" s="116"/>
      <c r="E239" s="116"/>
      <c r="F239" s="116"/>
      <c r="G239" s="116"/>
      <c r="H239" s="116"/>
      <c r="I239" s="94"/>
      <c r="J239" s="94"/>
      <c r="K239" s="116"/>
    </row>
    <row r="240" spans="2:11">
      <c r="B240" s="93"/>
      <c r="C240" s="116"/>
      <c r="D240" s="116"/>
      <c r="E240" s="116"/>
      <c r="F240" s="116"/>
      <c r="G240" s="116"/>
      <c r="H240" s="116"/>
      <c r="I240" s="94"/>
      <c r="J240" s="94"/>
      <c r="K240" s="116"/>
    </row>
    <row r="241" spans="2:11">
      <c r="B241" s="93"/>
      <c r="C241" s="116"/>
      <c r="D241" s="116"/>
      <c r="E241" s="116"/>
      <c r="F241" s="116"/>
      <c r="G241" s="116"/>
      <c r="H241" s="116"/>
      <c r="I241" s="94"/>
      <c r="J241" s="94"/>
      <c r="K241" s="116"/>
    </row>
    <row r="242" spans="2:11">
      <c r="B242" s="93"/>
      <c r="C242" s="116"/>
      <c r="D242" s="116"/>
      <c r="E242" s="116"/>
      <c r="F242" s="116"/>
      <c r="G242" s="116"/>
      <c r="H242" s="116"/>
      <c r="I242" s="94"/>
      <c r="J242" s="94"/>
      <c r="K242" s="116"/>
    </row>
    <row r="243" spans="2:11">
      <c r="B243" s="93"/>
      <c r="C243" s="116"/>
      <c r="D243" s="116"/>
      <c r="E243" s="116"/>
      <c r="F243" s="116"/>
      <c r="G243" s="116"/>
      <c r="H243" s="116"/>
      <c r="I243" s="94"/>
      <c r="J243" s="94"/>
      <c r="K243" s="116"/>
    </row>
    <row r="244" spans="2:11">
      <c r="B244" s="93"/>
      <c r="C244" s="116"/>
      <c r="D244" s="116"/>
      <c r="E244" s="116"/>
      <c r="F244" s="116"/>
      <c r="G244" s="116"/>
      <c r="H244" s="116"/>
      <c r="I244" s="94"/>
      <c r="J244" s="94"/>
      <c r="K244" s="116"/>
    </row>
    <row r="245" spans="2:11">
      <c r="B245" s="93"/>
      <c r="C245" s="116"/>
      <c r="D245" s="116"/>
      <c r="E245" s="116"/>
      <c r="F245" s="116"/>
      <c r="G245" s="116"/>
      <c r="H245" s="116"/>
      <c r="I245" s="94"/>
      <c r="J245" s="94"/>
      <c r="K245" s="116"/>
    </row>
    <row r="246" spans="2:11">
      <c r="B246" s="93"/>
      <c r="C246" s="116"/>
      <c r="D246" s="116"/>
      <c r="E246" s="116"/>
      <c r="F246" s="116"/>
      <c r="G246" s="116"/>
      <c r="H246" s="116"/>
      <c r="I246" s="94"/>
      <c r="J246" s="94"/>
      <c r="K246" s="116"/>
    </row>
    <row r="247" spans="2:11">
      <c r="B247" s="93"/>
      <c r="C247" s="116"/>
      <c r="D247" s="116"/>
      <c r="E247" s="116"/>
      <c r="F247" s="116"/>
      <c r="G247" s="116"/>
      <c r="H247" s="116"/>
      <c r="I247" s="94"/>
      <c r="J247" s="94"/>
      <c r="K247" s="116"/>
    </row>
    <row r="248" spans="2:11">
      <c r="B248" s="93"/>
      <c r="C248" s="116"/>
      <c r="D248" s="116"/>
      <c r="E248" s="116"/>
      <c r="F248" s="116"/>
      <c r="G248" s="116"/>
      <c r="H248" s="116"/>
      <c r="I248" s="94"/>
      <c r="J248" s="94"/>
      <c r="K248" s="116"/>
    </row>
    <row r="249" spans="2:11">
      <c r="B249" s="93"/>
      <c r="C249" s="116"/>
      <c r="D249" s="116"/>
      <c r="E249" s="116"/>
      <c r="F249" s="116"/>
      <c r="G249" s="116"/>
      <c r="H249" s="116"/>
      <c r="I249" s="94"/>
      <c r="J249" s="94"/>
      <c r="K249" s="116"/>
    </row>
    <row r="250" spans="2:11">
      <c r="B250" s="93"/>
      <c r="C250" s="116"/>
      <c r="D250" s="116"/>
      <c r="E250" s="116"/>
      <c r="F250" s="116"/>
      <c r="G250" s="116"/>
      <c r="H250" s="116"/>
      <c r="I250" s="94"/>
      <c r="J250" s="94"/>
      <c r="K250" s="116"/>
    </row>
    <row r="251" spans="2:11">
      <c r="B251" s="93"/>
      <c r="C251" s="116"/>
      <c r="D251" s="116"/>
      <c r="E251" s="116"/>
      <c r="F251" s="116"/>
      <c r="G251" s="116"/>
      <c r="H251" s="116"/>
      <c r="I251" s="94"/>
      <c r="J251" s="94"/>
      <c r="K251" s="116"/>
    </row>
    <row r="252" spans="2:11">
      <c r="B252" s="93"/>
      <c r="C252" s="116"/>
      <c r="D252" s="116"/>
      <c r="E252" s="116"/>
      <c r="F252" s="116"/>
      <c r="G252" s="116"/>
      <c r="H252" s="116"/>
      <c r="I252" s="94"/>
      <c r="J252" s="94"/>
      <c r="K252" s="116"/>
    </row>
    <row r="253" spans="2:11">
      <c r="B253" s="93"/>
      <c r="C253" s="116"/>
      <c r="D253" s="116"/>
      <c r="E253" s="116"/>
      <c r="F253" s="116"/>
      <c r="G253" s="116"/>
      <c r="H253" s="116"/>
      <c r="I253" s="94"/>
      <c r="J253" s="94"/>
      <c r="K253" s="116"/>
    </row>
    <row r="254" spans="2:11">
      <c r="B254" s="93"/>
      <c r="C254" s="116"/>
      <c r="D254" s="116"/>
      <c r="E254" s="116"/>
      <c r="F254" s="116"/>
      <c r="G254" s="116"/>
      <c r="H254" s="116"/>
      <c r="I254" s="94"/>
      <c r="J254" s="94"/>
      <c r="K254" s="116"/>
    </row>
    <row r="255" spans="2:11">
      <c r="B255" s="93"/>
      <c r="C255" s="116"/>
      <c r="D255" s="116"/>
      <c r="E255" s="116"/>
      <c r="F255" s="116"/>
      <c r="G255" s="116"/>
      <c r="H255" s="116"/>
      <c r="I255" s="94"/>
      <c r="J255" s="94"/>
      <c r="K255" s="116"/>
    </row>
    <row r="256" spans="2:11">
      <c r="B256" s="93"/>
      <c r="C256" s="116"/>
      <c r="D256" s="116"/>
      <c r="E256" s="116"/>
      <c r="F256" s="116"/>
      <c r="G256" s="116"/>
      <c r="H256" s="116"/>
      <c r="I256" s="94"/>
      <c r="J256" s="94"/>
      <c r="K256" s="116"/>
    </row>
    <row r="257" spans="2:11">
      <c r="B257" s="93"/>
      <c r="C257" s="116"/>
      <c r="D257" s="116"/>
      <c r="E257" s="116"/>
      <c r="F257" s="116"/>
      <c r="G257" s="116"/>
      <c r="H257" s="116"/>
      <c r="I257" s="94"/>
      <c r="J257" s="94"/>
      <c r="K257" s="116"/>
    </row>
    <row r="258" spans="2:11">
      <c r="B258" s="93"/>
      <c r="C258" s="116"/>
      <c r="D258" s="116"/>
      <c r="E258" s="116"/>
      <c r="F258" s="116"/>
      <c r="G258" s="116"/>
      <c r="H258" s="116"/>
      <c r="I258" s="94"/>
      <c r="J258" s="94"/>
      <c r="K258" s="116"/>
    </row>
    <row r="259" spans="2:11">
      <c r="B259" s="93"/>
      <c r="C259" s="116"/>
      <c r="D259" s="116"/>
      <c r="E259" s="116"/>
      <c r="F259" s="116"/>
      <c r="G259" s="116"/>
      <c r="H259" s="116"/>
      <c r="I259" s="94"/>
      <c r="J259" s="94"/>
      <c r="K259" s="116"/>
    </row>
    <row r="260" spans="2:11">
      <c r="B260" s="93"/>
      <c r="C260" s="116"/>
      <c r="D260" s="116"/>
      <c r="E260" s="116"/>
      <c r="F260" s="116"/>
      <c r="G260" s="116"/>
      <c r="H260" s="116"/>
      <c r="I260" s="94"/>
      <c r="J260" s="94"/>
      <c r="K260" s="116"/>
    </row>
    <row r="261" spans="2:11">
      <c r="B261" s="93"/>
      <c r="C261" s="116"/>
      <c r="D261" s="116"/>
      <c r="E261" s="116"/>
      <c r="F261" s="116"/>
      <c r="G261" s="116"/>
      <c r="H261" s="116"/>
      <c r="I261" s="94"/>
      <c r="J261" s="94"/>
      <c r="K261" s="116"/>
    </row>
    <row r="262" spans="2:11">
      <c r="B262" s="93"/>
      <c r="C262" s="116"/>
      <c r="D262" s="116"/>
      <c r="E262" s="116"/>
      <c r="F262" s="116"/>
      <c r="G262" s="116"/>
      <c r="H262" s="116"/>
      <c r="I262" s="94"/>
      <c r="J262" s="94"/>
      <c r="K262" s="116"/>
    </row>
    <row r="263" spans="2:11">
      <c r="B263" s="93"/>
      <c r="C263" s="116"/>
      <c r="D263" s="116"/>
      <c r="E263" s="116"/>
      <c r="F263" s="116"/>
      <c r="G263" s="116"/>
      <c r="H263" s="116"/>
      <c r="I263" s="94"/>
      <c r="J263" s="94"/>
      <c r="K263" s="116"/>
    </row>
    <row r="264" spans="2:11">
      <c r="B264" s="93"/>
      <c r="C264" s="116"/>
      <c r="D264" s="116"/>
      <c r="E264" s="116"/>
      <c r="F264" s="116"/>
      <c r="G264" s="116"/>
      <c r="H264" s="116"/>
      <c r="I264" s="94"/>
      <c r="J264" s="94"/>
      <c r="K264" s="116"/>
    </row>
    <row r="265" spans="2:11">
      <c r="B265" s="93"/>
      <c r="C265" s="116"/>
      <c r="D265" s="116"/>
      <c r="E265" s="116"/>
      <c r="F265" s="116"/>
      <c r="G265" s="116"/>
      <c r="H265" s="116"/>
      <c r="I265" s="94"/>
      <c r="J265" s="94"/>
      <c r="K265" s="116"/>
    </row>
    <row r="266" spans="2:11">
      <c r="B266" s="93"/>
      <c r="C266" s="116"/>
      <c r="D266" s="116"/>
      <c r="E266" s="116"/>
      <c r="F266" s="116"/>
      <c r="G266" s="116"/>
      <c r="H266" s="116"/>
      <c r="I266" s="94"/>
      <c r="J266" s="94"/>
      <c r="K266" s="116"/>
    </row>
    <row r="267" spans="2:11">
      <c r="B267" s="93"/>
      <c r="C267" s="116"/>
      <c r="D267" s="116"/>
      <c r="E267" s="116"/>
      <c r="F267" s="116"/>
      <c r="G267" s="116"/>
      <c r="H267" s="116"/>
      <c r="I267" s="94"/>
      <c r="J267" s="94"/>
      <c r="K267" s="116"/>
    </row>
    <row r="268" spans="2:11">
      <c r="B268" s="93"/>
      <c r="C268" s="116"/>
      <c r="D268" s="116"/>
      <c r="E268" s="116"/>
      <c r="F268" s="116"/>
      <c r="G268" s="116"/>
      <c r="H268" s="116"/>
      <c r="I268" s="94"/>
      <c r="J268" s="94"/>
      <c r="K268" s="116"/>
    </row>
    <row r="269" spans="2:11">
      <c r="B269" s="93"/>
      <c r="C269" s="116"/>
      <c r="D269" s="116"/>
      <c r="E269" s="116"/>
      <c r="F269" s="116"/>
      <c r="G269" s="116"/>
      <c r="H269" s="116"/>
      <c r="I269" s="94"/>
      <c r="J269" s="94"/>
      <c r="K269" s="116"/>
    </row>
    <row r="270" spans="2:11">
      <c r="B270" s="93"/>
      <c r="C270" s="116"/>
      <c r="D270" s="116"/>
      <c r="E270" s="116"/>
      <c r="F270" s="116"/>
      <c r="G270" s="116"/>
      <c r="H270" s="116"/>
      <c r="I270" s="94"/>
      <c r="J270" s="94"/>
      <c r="K270" s="116"/>
    </row>
    <row r="271" spans="2:11">
      <c r="B271" s="93"/>
      <c r="C271" s="116"/>
      <c r="D271" s="116"/>
      <c r="E271" s="116"/>
      <c r="F271" s="116"/>
      <c r="G271" s="116"/>
      <c r="H271" s="116"/>
      <c r="I271" s="94"/>
      <c r="J271" s="94"/>
      <c r="K271" s="116"/>
    </row>
    <row r="272" spans="2:11">
      <c r="B272" s="93"/>
      <c r="C272" s="116"/>
      <c r="D272" s="116"/>
      <c r="E272" s="116"/>
      <c r="F272" s="116"/>
      <c r="G272" s="116"/>
      <c r="H272" s="116"/>
      <c r="I272" s="94"/>
      <c r="J272" s="94"/>
      <c r="K272" s="116"/>
    </row>
    <row r="273" spans="2:11">
      <c r="B273" s="93"/>
      <c r="C273" s="116"/>
      <c r="D273" s="116"/>
      <c r="E273" s="116"/>
      <c r="F273" s="116"/>
      <c r="G273" s="116"/>
      <c r="H273" s="116"/>
      <c r="I273" s="94"/>
      <c r="J273" s="94"/>
      <c r="K273" s="116"/>
    </row>
    <row r="274" spans="2:11">
      <c r="B274" s="93"/>
      <c r="C274" s="116"/>
      <c r="D274" s="116"/>
      <c r="E274" s="116"/>
      <c r="F274" s="116"/>
      <c r="G274" s="116"/>
      <c r="H274" s="116"/>
      <c r="I274" s="94"/>
      <c r="J274" s="94"/>
      <c r="K274" s="116"/>
    </row>
    <row r="275" spans="2:11">
      <c r="B275" s="93"/>
      <c r="C275" s="116"/>
      <c r="D275" s="116"/>
      <c r="E275" s="116"/>
      <c r="F275" s="116"/>
      <c r="G275" s="116"/>
      <c r="H275" s="116"/>
      <c r="I275" s="94"/>
      <c r="J275" s="94"/>
      <c r="K275" s="116"/>
    </row>
    <row r="276" spans="2:11">
      <c r="B276" s="93"/>
      <c r="C276" s="116"/>
      <c r="D276" s="116"/>
      <c r="E276" s="116"/>
      <c r="F276" s="116"/>
      <c r="G276" s="116"/>
      <c r="H276" s="116"/>
      <c r="I276" s="94"/>
      <c r="J276" s="94"/>
      <c r="K276" s="116"/>
    </row>
    <row r="277" spans="2:11">
      <c r="B277" s="93"/>
      <c r="C277" s="116"/>
      <c r="D277" s="116"/>
      <c r="E277" s="116"/>
      <c r="F277" s="116"/>
      <c r="G277" s="116"/>
      <c r="H277" s="116"/>
      <c r="I277" s="94"/>
      <c r="J277" s="94"/>
      <c r="K277" s="116"/>
    </row>
    <row r="278" spans="2:11">
      <c r="B278" s="93"/>
      <c r="C278" s="116"/>
      <c r="D278" s="116"/>
      <c r="E278" s="116"/>
      <c r="F278" s="116"/>
      <c r="G278" s="116"/>
      <c r="H278" s="116"/>
      <c r="I278" s="94"/>
      <c r="J278" s="94"/>
      <c r="K278" s="116"/>
    </row>
    <row r="279" spans="2:11">
      <c r="B279" s="93"/>
      <c r="C279" s="116"/>
      <c r="D279" s="116"/>
      <c r="E279" s="116"/>
      <c r="F279" s="116"/>
      <c r="G279" s="116"/>
      <c r="H279" s="116"/>
      <c r="I279" s="94"/>
      <c r="J279" s="94"/>
      <c r="K279" s="116"/>
    </row>
    <row r="280" spans="2:11">
      <c r="B280" s="93"/>
      <c r="C280" s="116"/>
      <c r="D280" s="116"/>
      <c r="E280" s="116"/>
      <c r="F280" s="116"/>
      <c r="G280" s="116"/>
      <c r="H280" s="116"/>
      <c r="I280" s="94"/>
      <c r="J280" s="94"/>
      <c r="K280" s="116"/>
    </row>
    <row r="281" spans="2:11">
      <c r="B281" s="93"/>
      <c r="C281" s="116"/>
      <c r="D281" s="116"/>
      <c r="E281" s="116"/>
      <c r="F281" s="116"/>
      <c r="G281" s="116"/>
      <c r="H281" s="116"/>
      <c r="I281" s="94"/>
      <c r="J281" s="94"/>
      <c r="K281" s="116"/>
    </row>
    <row r="282" spans="2:11">
      <c r="B282" s="93"/>
      <c r="C282" s="116"/>
      <c r="D282" s="116"/>
      <c r="E282" s="116"/>
      <c r="F282" s="116"/>
      <c r="G282" s="116"/>
      <c r="H282" s="116"/>
      <c r="I282" s="94"/>
      <c r="J282" s="94"/>
      <c r="K282" s="116"/>
    </row>
    <row r="283" spans="2:11">
      <c r="B283" s="93"/>
      <c r="C283" s="116"/>
      <c r="D283" s="116"/>
      <c r="E283" s="116"/>
      <c r="F283" s="116"/>
      <c r="G283" s="116"/>
      <c r="H283" s="116"/>
      <c r="I283" s="94"/>
      <c r="J283" s="94"/>
      <c r="K283" s="116"/>
    </row>
    <row r="284" spans="2:11">
      <c r="B284" s="93"/>
      <c r="C284" s="116"/>
      <c r="D284" s="116"/>
      <c r="E284" s="116"/>
      <c r="F284" s="116"/>
      <c r="G284" s="116"/>
      <c r="H284" s="116"/>
      <c r="I284" s="94"/>
      <c r="J284" s="94"/>
      <c r="K284" s="116"/>
    </row>
    <row r="285" spans="2:11">
      <c r="B285" s="93"/>
      <c r="C285" s="116"/>
      <c r="D285" s="116"/>
      <c r="E285" s="116"/>
      <c r="F285" s="116"/>
      <c r="G285" s="116"/>
      <c r="H285" s="116"/>
      <c r="I285" s="94"/>
      <c r="J285" s="94"/>
      <c r="K285" s="116"/>
    </row>
    <row r="286" spans="2:11">
      <c r="B286" s="93"/>
      <c r="C286" s="116"/>
      <c r="D286" s="116"/>
      <c r="E286" s="116"/>
      <c r="F286" s="116"/>
      <c r="G286" s="116"/>
      <c r="H286" s="116"/>
      <c r="I286" s="94"/>
      <c r="J286" s="94"/>
      <c r="K286" s="116"/>
    </row>
    <row r="287" spans="2:11">
      <c r="B287" s="93"/>
      <c r="C287" s="116"/>
      <c r="D287" s="116"/>
      <c r="E287" s="116"/>
      <c r="F287" s="116"/>
      <c r="G287" s="116"/>
      <c r="H287" s="116"/>
      <c r="I287" s="94"/>
      <c r="J287" s="94"/>
      <c r="K287" s="116"/>
    </row>
    <row r="288" spans="2:11">
      <c r="B288" s="93"/>
      <c r="C288" s="116"/>
      <c r="D288" s="116"/>
      <c r="E288" s="116"/>
      <c r="F288" s="116"/>
      <c r="G288" s="116"/>
      <c r="H288" s="116"/>
      <c r="I288" s="94"/>
      <c r="J288" s="94"/>
      <c r="K288" s="116"/>
    </row>
    <row r="289" spans="2:11">
      <c r="B289" s="93"/>
      <c r="C289" s="116"/>
      <c r="D289" s="116"/>
      <c r="E289" s="116"/>
      <c r="F289" s="116"/>
      <c r="G289" s="116"/>
      <c r="H289" s="116"/>
      <c r="I289" s="94"/>
      <c r="J289" s="94"/>
      <c r="K289" s="116"/>
    </row>
    <row r="290" spans="2:11">
      <c r="B290" s="93"/>
      <c r="C290" s="116"/>
      <c r="D290" s="116"/>
      <c r="E290" s="116"/>
      <c r="F290" s="116"/>
      <c r="G290" s="116"/>
      <c r="H290" s="116"/>
      <c r="I290" s="94"/>
      <c r="J290" s="94"/>
      <c r="K290" s="116"/>
    </row>
    <row r="291" spans="2:11">
      <c r="B291" s="93"/>
      <c r="C291" s="116"/>
      <c r="D291" s="116"/>
      <c r="E291" s="116"/>
      <c r="F291" s="116"/>
      <c r="G291" s="116"/>
      <c r="H291" s="116"/>
      <c r="I291" s="94"/>
      <c r="J291" s="94"/>
      <c r="K291" s="116"/>
    </row>
    <row r="292" spans="2:11">
      <c r="B292" s="93"/>
      <c r="C292" s="116"/>
      <c r="D292" s="116"/>
      <c r="E292" s="116"/>
      <c r="F292" s="116"/>
      <c r="G292" s="116"/>
      <c r="H292" s="116"/>
      <c r="I292" s="94"/>
      <c r="J292" s="94"/>
      <c r="K292" s="116"/>
    </row>
    <row r="293" spans="2:11">
      <c r="B293" s="93"/>
      <c r="C293" s="116"/>
      <c r="D293" s="116"/>
      <c r="E293" s="116"/>
      <c r="F293" s="116"/>
      <c r="G293" s="116"/>
      <c r="H293" s="116"/>
      <c r="I293" s="94"/>
      <c r="J293" s="94"/>
      <c r="K293" s="116"/>
    </row>
    <row r="294" spans="2:11">
      <c r="B294" s="93"/>
      <c r="C294" s="116"/>
      <c r="D294" s="116"/>
      <c r="E294" s="116"/>
      <c r="F294" s="116"/>
      <c r="G294" s="116"/>
      <c r="H294" s="116"/>
      <c r="I294" s="94"/>
      <c r="J294" s="94"/>
      <c r="K294" s="116"/>
    </row>
    <row r="295" spans="2:11">
      <c r="B295" s="93"/>
      <c r="C295" s="116"/>
      <c r="D295" s="116"/>
      <c r="E295" s="116"/>
      <c r="F295" s="116"/>
      <c r="G295" s="116"/>
      <c r="H295" s="116"/>
      <c r="I295" s="94"/>
      <c r="J295" s="94"/>
      <c r="K295" s="116"/>
    </row>
    <row r="296" spans="2:11">
      <c r="B296" s="93"/>
      <c r="C296" s="116"/>
      <c r="D296" s="116"/>
      <c r="E296" s="116"/>
      <c r="F296" s="116"/>
      <c r="G296" s="116"/>
      <c r="H296" s="116"/>
      <c r="I296" s="94"/>
      <c r="J296" s="94"/>
      <c r="K296" s="116"/>
    </row>
    <row r="297" spans="2:11">
      <c r="B297" s="93"/>
      <c r="C297" s="116"/>
      <c r="D297" s="116"/>
      <c r="E297" s="116"/>
      <c r="F297" s="116"/>
      <c r="G297" s="116"/>
      <c r="H297" s="116"/>
      <c r="I297" s="94"/>
      <c r="J297" s="94"/>
      <c r="K297" s="116"/>
    </row>
    <row r="298" spans="2:11">
      <c r="B298" s="93"/>
      <c r="C298" s="116"/>
      <c r="D298" s="116"/>
      <c r="E298" s="116"/>
      <c r="F298" s="116"/>
      <c r="G298" s="116"/>
      <c r="H298" s="116"/>
      <c r="I298" s="94"/>
      <c r="J298" s="94"/>
      <c r="K298" s="116"/>
    </row>
    <row r="299" spans="2:11">
      <c r="B299" s="93"/>
      <c r="C299" s="116"/>
      <c r="D299" s="116"/>
      <c r="E299" s="116"/>
      <c r="F299" s="116"/>
      <c r="G299" s="116"/>
      <c r="H299" s="116"/>
      <c r="I299" s="94"/>
      <c r="J299" s="94"/>
      <c r="K299" s="116"/>
    </row>
    <row r="300" spans="2:11">
      <c r="B300" s="93"/>
      <c r="C300" s="116"/>
      <c r="D300" s="116"/>
      <c r="E300" s="116"/>
      <c r="F300" s="116"/>
      <c r="G300" s="116"/>
      <c r="H300" s="116"/>
      <c r="I300" s="94"/>
      <c r="J300" s="94"/>
      <c r="K300" s="116"/>
    </row>
    <row r="301" spans="2:11">
      <c r="B301" s="93"/>
      <c r="C301" s="116"/>
      <c r="D301" s="116"/>
      <c r="E301" s="116"/>
      <c r="F301" s="116"/>
      <c r="G301" s="116"/>
      <c r="H301" s="116"/>
      <c r="I301" s="94"/>
      <c r="J301" s="94"/>
      <c r="K301" s="116"/>
    </row>
    <row r="302" spans="2:11">
      <c r="B302" s="93"/>
      <c r="C302" s="116"/>
      <c r="D302" s="116"/>
      <c r="E302" s="116"/>
      <c r="F302" s="116"/>
      <c r="G302" s="116"/>
      <c r="H302" s="116"/>
      <c r="I302" s="94"/>
      <c r="J302" s="94"/>
      <c r="K302" s="116"/>
    </row>
    <row r="303" spans="2:11">
      <c r="B303" s="93"/>
      <c r="C303" s="116"/>
      <c r="D303" s="116"/>
      <c r="E303" s="116"/>
      <c r="F303" s="116"/>
      <c r="G303" s="116"/>
      <c r="H303" s="116"/>
      <c r="I303" s="94"/>
      <c r="J303" s="94"/>
      <c r="K303" s="116"/>
    </row>
    <row r="304" spans="2:11">
      <c r="B304" s="93"/>
      <c r="C304" s="116"/>
      <c r="D304" s="116"/>
      <c r="E304" s="116"/>
      <c r="F304" s="116"/>
      <c r="G304" s="116"/>
      <c r="H304" s="116"/>
      <c r="I304" s="94"/>
      <c r="J304" s="94"/>
      <c r="K304" s="116"/>
    </row>
    <row r="305" spans="2:11">
      <c r="B305" s="93"/>
      <c r="C305" s="116"/>
      <c r="D305" s="116"/>
      <c r="E305" s="116"/>
      <c r="F305" s="116"/>
      <c r="G305" s="116"/>
      <c r="H305" s="116"/>
      <c r="I305" s="94"/>
      <c r="J305" s="94"/>
      <c r="K305" s="116"/>
    </row>
    <row r="306" spans="2:11">
      <c r="B306" s="93"/>
      <c r="C306" s="116"/>
      <c r="D306" s="116"/>
      <c r="E306" s="116"/>
      <c r="F306" s="116"/>
      <c r="G306" s="116"/>
      <c r="H306" s="116"/>
      <c r="I306" s="94"/>
      <c r="J306" s="94"/>
      <c r="K306" s="116"/>
    </row>
    <row r="307" spans="2:11">
      <c r="B307" s="93"/>
      <c r="C307" s="116"/>
      <c r="D307" s="116"/>
      <c r="E307" s="116"/>
      <c r="F307" s="116"/>
      <c r="G307" s="116"/>
      <c r="H307" s="116"/>
      <c r="I307" s="94"/>
      <c r="J307" s="94"/>
      <c r="K307" s="116"/>
    </row>
    <row r="308" spans="2:11">
      <c r="B308" s="93"/>
      <c r="C308" s="116"/>
      <c r="D308" s="116"/>
      <c r="E308" s="116"/>
      <c r="F308" s="116"/>
      <c r="G308" s="116"/>
      <c r="H308" s="116"/>
      <c r="I308" s="94"/>
      <c r="J308" s="94"/>
      <c r="K308" s="116"/>
    </row>
    <row r="309" spans="2:11">
      <c r="B309" s="93"/>
      <c r="C309" s="116"/>
      <c r="D309" s="116"/>
      <c r="E309" s="116"/>
      <c r="F309" s="116"/>
      <c r="G309" s="116"/>
      <c r="H309" s="116"/>
      <c r="I309" s="94"/>
      <c r="J309" s="94"/>
      <c r="K309" s="116"/>
    </row>
    <row r="310" spans="2:11">
      <c r="B310" s="93"/>
      <c r="C310" s="116"/>
      <c r="D310" s="116"/>
      <c r="E310" s="116"/>
      <c r="F310" s="116"/>
      <c r="G310" s="116"/>
      <c r="H310" s="116"/>
      <c r="I310" s="94"/>
      <c r="J310" s="94"/>
      <c r="K310" s="116"/>
    </row>
    <row r="311" spans="2:11">
      <c r="B311" s="93"/>
      <c r="C311" s="116"/>
      <c r="D311" s="116"/>
      <c r="E311" s="116"/>
      <c r="F311" s="116"/>
      <c r="G311" s="116"/>
      <c r="H311" s="116"/>
      <c r="I311" s="94"/>
      <c r="J311" s="94"/>
      <c r="K311" s="116"/>
    </row>
    <row r="312" spans="2:11">
      <c r="B312" s="93"/>
      <c r="C312" s="116"/>
      <c r="D312" s="116"/>
      <c r="E312" s="116"/>
      <c r="F312" s="116"/>
      <c r="G312" s="116"/>
      <c r="H312" s="116"/>
      <c r="I312" s="94"/>
      <c r="J312" s="94"/>
      <c r="K312" s="116"/>
    </row>
    <row r="313" spans="2:11">
      <c r="B313" s="93"/>
      <c r="C313" s="116"/>
      <c r="D313" s="116"/>
      <c r="E313" s="116"/>
      <c r="F313" s="116"/>
      <c r="G313" s="116"/>
      <c r="H313" s="116"/>
      <c r="I313" s="94"/>
      <c r="J313" s="94"/>
      <c r="K313" s="116"/>
    </row>
    <row r="314" spans="2:11">
      <c r="B314" s="93"/>
      <c r="C314" s="116"/>
      <c r="D314" s="116"/>
      <c r="E314" s="116"/>
      <c r="F314" s="116"/>
      <c r="G314" s="116"/>
      <c r="H314" s="116"/>
      <c r="I314" s="94"/>
      <c r="J314" s="94"/>
      <c r="K314" s="116"/>
    </row>
    <row r="315" spans="2:11">
      <c r="B315" s="93"/>
      <c r="C315" s="116"/>
      <c r="D315" s="116"/>
      <c r="E315" s="116"/>
      <c r="F315" s="116"/>
      <c r="G315" s="116"/>
      <c r="H315" s="116"/>
      <c r="I315" s="94"/>
      <c r="J315" s="94"/>
      <c r="K315" s="116"/>
    </row>
    <row r="316" spans="2:11">
      <c r="B316" s="93"/>
      <c r="C316" s="116"/>
      <c r="D316" s="116"/>
      <c r="E316" s="116"/>
      <c r="F316" s="116"/>
      <c r="G316" s="116"/>
      <c r="H316" s="116"/>
      <c r="I316" s="94"/>
      <c r="J316" s="94"/>
      <c r="K316" s="116"/>
    </row>
    <row r="317" spans="2:11">
      <c r="B317" s="93"/>
      <c r="C317" s="116"/>
      <c r="D317" s="116"/>
      <c r="E317" s="116"/>
      <c r="F317" s="116"/>
      <c r="G317" s="116"/>
      <c r="H317" s="116"/>
      <c r="I317" s="94"/>
      <c r="J317" s="94"/>
      <c r="K317" s="116"/>
    </row>
    <row r="318" spans="2:11">
      <c r="B318" s="93"/>
      <c r="C318" s="116"/>
      <c r="D318" s="116"/>
      <c r="E318" s="116"/>
      <c r="F318" s="116"/>
      <c r="G318" s="116"/>
      <c r="H318" s="116"/>
      <c r="I318" s="94"/>
      <c r="J318" s="94"/>
      <c r="K318" s="116"/>
    </row>
    <row r="319" spans="2:11">
      <c r="B319" s="93"/>
      <c r="C319" s="116"/>
      <c r="D319" s="116"/>
      <c r="E319" s="116"/>
      <c r="F319" s="116"/>
      <c r="G319" s="116"/>
      <c r="H319" s="116"/>
      <c r="I319" s="94"/>
      <c r="J319" s="94"/>
      <c r="K319" s="116"/>
    </row>
    <row r="320" spans="2:11">
      <c r="B320" s="93"/>
      <c r="C320" s="116"/>
      <c r="D320" s="116"/>
      <c r="E320" s="116"/>
      <c r="F320" s="116"/>
      <c r="G320" s="116"/>
      <c r="H320" s="116"/>
      <c r="I320" s="94"/>
      <c r="J320" s="94"/>
      <c r="K320" s="116"/>
    </row>
    <row r="321" spans="2:11">
      <c r="B321" s="93"/>
      <c r="C321" s="116"/>
      <c r="D321" s="116"/>
      <c r="E321" s="116"/>
      <c r="F321" s="116"/>
      <c r="G321" s="116"/>
      <c r="H321" s="116"/>
      <c r="I321" s="94"/>
      <c r="J321" s="94"/>
      <c r="K321" s="116"/>
    </row>
    <row r="322" spans="2:11">
      <c r="B322" s="93"/>
      <c r="C322" s="116"/>
      <c r="D322" s="116"/>
      <c r="E322" s="116"/>
      <c r="F322" s="116"/>
      <c r="G322" s="116"/>
      <c r="H322" s="116"/>
      <c r="I322" s="94"/>
      <c r="J322" s="94"/>
      <c r="K322" s="116"/>
    </row>
    <row r="323" spans="2:11">
      <c r="B323" s="93"/>
      <c r="C323" s="116"/>
      <c r="D323" s="116"/>
      <c r="E323" s="116"/>
      <c r="F323" s="116"/>
      <c r="G323" s="116"/>
      <c r="H323" s="116"/>
      <c r="I323" s="94"/>
      <c r="J323" s="94"/>
      <c r="K323" s="116"/>
    </row>
    <row r="324" spans="2:11">
      <c r="B324" s="93"/>
      <c r="C324" s="116"/>
      <c r="D324" s="116"/>
      <c r="E324" s="116"/>
      <c r="F324" s="116"/>
      <c r="G324" s="116"/>
      <c r="H324" s="116"/>
      <c r="I324" s="94"/>
      <c r="J324" s="94"/>
      <c r="K324" s="116"/>
    </row>
    <row r="325" spans="2:11">
      <c r="B325" s="93"/>
      <c r="C325" s="116"/>
      <c r="D325" s="116"/>
      <c r="E325" s="116"/>
      <c r="F325" s="116"/>
      <c r="G325" s="116"/>
      <c r="H325" s="116"/>
      <c r="I325" s="94"/>
      <c r="J325" s="94"/>
      <c r="K325" s="116"/>
    </row>
    <row r="326" spans="2:11">
      <c r="B326" s="93"/>
      <c r="C326" s="116"/>
      <c r="D326" s="116"/>
      <c r="E326" s="116"/>
      <c r="F326" s="116"/>
      <c r="G326" s="116"/>
      <c r="H326" s="116"/>
      <c r="I326" s="94"/>
      <c r="J326" s="94"/>
      <c r="K326" s="116"/>
    </row>
    <row r="327" spans="2:11">
      <c r="B327" s="93"/>
      <c r="C327" s="116"/>
      <c r="D327" s="116"/>
      <c r="E327" s="116"/>
      <c r="F327" s="116"/>
      <c r="G327" s="116"/>
      <c r="H327" s="116"/>
      <c r="I327" s="94"/>
      <c r="J327" s="94"/>
      <c r="K327" s="116"/>
    </row>
    <row r="328" spans="2:11">
      <c r="B328" s="93"/>
      <c r="C328" s="116"/>
      <c r="D328" s="116"/>
      <c r="E328" s="116"/>
      <c r="F328" s="116"/>
      <c r="G328" s="116"/>
      <c r="H328" s="116"/>
      <c r="I328" s="94"/>
      <c r="J328" s="94"/>
      <c r="K328" s="116"/>
    </row>
    <row r="329" spans="2:11">
      <c r="B329" s="93"/>
      <c r="C329" s="116"/>
      <c r="D329" s="116"/>
      <c r="E329" s="116"/>
      <c r="F329" s="116"/>
      <c r="G329" s="116"/>
      <c r="H329" s="116"/>
      <c r="I329" s="94"/>
      <c r="J329" s="94"/>
      <c r="K329" s="116"/>
    </row>
    <row r="330" spans="2:11">
      <c r="B330" s="93"/>
      <c r="C330" s="116"/>
      <c r="D330" s="116"/>
      <c r="E330" s="116"/>
      <c r="F330" s="116"/>
      <c r="G330" s="116"/>
      <c r="H330" s="116"/>
      <c r="I330" s="94"/>
      <c r="J330" s="94"/>
      <c r="K330" s="116"/>
    </row>
    <row r="331" spans="2:11">
      <c r="B331" s="93"/>
      <c r="C331" s="116"/>
      <c r="D331" s="116"/>
      <c r="E331" s="116"/>
      <c r="F331" s="116"/>
      <c r="G331" s="116"/>
      <c r="H331" s="116"/>
      <c r="I331" s="94"/>
      <c r="J331" s="94"/>
      <c r="K331" s="116"/>
    </row>
    <row r="332" spans="2:11">
      <c r="B332" s="93"/>
      <c r="C332" s="116"/>
      <c r="D332" s="116"/>
      <c r="E332" s="116"/>
      <c r="F332" s="116"/>
      <c r="G332" s="116"/>
      <c r="H332" s="116"/>
      <c r="I332" s="94"/>
      <c r="J332" s="94"/>
      <c r="K332" s="116"/>
    </row>
    <row r="333" spans="2:11">
      <c r="B333" s="93"/>
      <c r="C333" s="116"/>
      <c r="D333" s="116"/>
      <c r="E333" s="116"/>
      <c r="F333" s="116"/>
      <c r="G333" s="116"/>
      <c r="H333" s="116"/>
      <c r="I333" s="94"/>
      <c r="J333" s="94"/>
      <c r="K333" s="116"/>
    </row>
    <row r="334" spans="2:11">
      <c r="B334" s="93"/>
      <c r="C334" s="116"/>
      <c r="D334" s="116"/>
      <c r="E334" s="116"/>
      <c r="F334" s="116"/>
      <c r="G334" s="116"/>
      <c r="H334" s="116"/>
      <c r="I334" s="94"/>
      <c r="J334" s="94"/>
      <c r="K334" s="116"/>
    </row>
    <row r="335" spans="2:11">
      <c r="B335" s="93"/>
      <c r="C335" s="116"/>
      <c r="D335" s="116"/>
      <c r="E335" s="116"/>
      <c r="F335" s="116"/>
      <c r="G335" s="116"/>
      <c r="H335" s="116"/>
      <c r="I335" s="94"/>
      <c r="J335" s="94"/>
      <c r="K335" s="116"/>
    </row>
    <row r="336" spans="2:11">
      <c r="B336" s="93"/>
      <c r="C336" s="116"/>
      <c r="D336" s="116"/>
      <c r="E336" s="116"/>
      <c r="F336" s="116"/>
      <c r="G336" s="116"/>
      <c r="H336" s="116"/>
      <c r="I336" s="94"/>
      <c r="J336" s="94"/>
      <c r="K336" s="116"/>
    </row>
    <row r="337" spans="2:11">
      <c r="B337" s="93"/>
      <c r="C337" s="116"/>
      <c r="D337" s="116"/>
      <c r="E337" s="116"/>
      <c r="F337" s="116"/>
      <c r="G337" s="116"/>
      <c r="H337" s="116"/>
      <c r="I337" s="94"/>
      <c r="J337" s="94"/>
      <c r="K337" s="116"/>
    </row>
    <row r="338" spans="2:11">
      <c r="B338" s="93"/>
      <c r="C338" s="116"/>
      <c r="D338" s="116"/>
      <c r="E338" s="116"/>
      <c r="F338" s="116"/>
      <c r="G338" s="116"/>
      <c r="H338" s="116"/>
      <c r="I338" s="94"/>
      <c r="J338" s="94"/>
      <c r="K338" s="116"/>
    </row>
    <row r="339" spans="2:11">
      <c r="B339" s="93"/>
      <c r="C339" s="116"/>
      <c r="D339" s="116"/>
      <c r="E339" s="116"/>
      <c r="F339" s="116"/>
      <c r="G339" s="116"/>
      <c r="H339" s="116"/>
      <c r="I339" s="94"/>
      <c r="J339" s="94"/>
      <c r="K339" s="116"/>
    </row>
    <row r="340" spans="2:11">
      <c r="B340" s="93"/>
      <c r="C340" s="116"/>
      <c r="D340" s="116"/>
      <c r="E340" s="116"/>
      <c r="F340" s="116"/>
      <c r="G340" s="116"/>
      <c r="H340" s="116"/>
      <c r="I340" s="94"/>
      <c r="J340" s="94"/>
      <c r="K340" s="116"/>
    </row>
    <row r="341" spans="2:11">
      <c r="B341" s="93"/>
      <c r="C341" s="116"/>
      <c r="D341" s="116"/>
      <c r="E341" s="116"/>
      <c r="F341" s="116"/>
      <c r="G341" s="116"/>
      <c r="H341" s="116"/>
      <c r="I341" s="94"/>
      <c r="J341" s="94"/>
      <c r="K341" s="116"/>
    </row>
    <row r="342" spans="2:11">
      <c r="B342" s="93"/>
      <c r="C342" s="116"/>
      <c r="D342" s="116"/>
      <c r="E342" s="116"/>
      <c r="F342" s="116"/>
      <c r="G342" s="116"/>
      <c r="H342" s="116"/>
      <c r="I342" s="94"/>
      <c r="J342" s="94"/>
      <c r="K342" s="116"/>
    </row>
    <row r="343" spans="2:11">
      <c r="B343" s="93"/>
      <c r="C343" s="116"/>
      <c r="D343" s="116"/>
      <c r="E343" s="116"/>
      <c r="F343" s="116"/>
      <c r="G343" s="116"/>
      <c r="H343" s="116"/>
      <c r="I343" s="94"/>
      <c r="J343" s="94"/>
      <c r="K343" s="116"/>
    </row>
    <row r="344" spans="2:11">
      <c r="B344" s="93"/>
      <c r="C344" s="116"/>
      <c r="D344" s="116"/>
      <c r="E344" s="116"/>
      <c r="F344" s="116"/>
      <c r="G344" s="116"/>
      <c r="H344" s="116"/>
      <c r="I344" s="94"/>
      <c r="J344" s="94"/>
      <c r="K344" s="116"/>
    </row>
    <row r="345" spans="2:11">
      <c r="B345" s="93"/>
      <c r="C345" s="116"/>
      <c r="D345" s="116"/>
      <c r="E345" s="116"/>
      <c r="F345" s="116"/>
      <c r="G345" s="116"/>
      <c r="H345" s="116"/>
      <c r="I345" s="94"/>
      <c r="J345" s="94"/>
      <c r="K345" s="116"/>
    </row>
    <row r="346" spans="2:11">
      <c r="B346" s="93"/>
      <c r="C346" s="116"/>
      <c r="D346" s="116"/>
      <c r="E346" s="116"/>
      <c r="F346" s="116"/>
      <c r="G346" s="116"/>
      <c r="H346" s="116"/>
      <c r="I346" s="94"/>
      <c r="J346" s="94"/>
      <c r="K346" s="116"/>
    </row>
    <row r="347" spans="2:11">
      <c r="B347" s="93"/>
      <c r="C347" s="116"/>
      <c r="D347" s="116"/>
      <c r="E347" s="116"/>
      <c r="F347" s="116"/>
      <c r="G347" s="116"/>
      <c r="H347" s="116"/>
      <c r="I347" s="94"/>
      <c r="J347" s="94"/>
      <c r="K347" s="116"/>
    </row>
    <row r="348" spans="2:11">
      <c r="B348" s="93"/>
      <c r="C348" s="116"/>
      <c r="D348" s="116"/>
      <c r="E348" s="116"/>
      <c r="F348" s="116"/>
      <c r="G348" s="116"/>
      <c r="H348" s="116"/>
      <c r="I348" s="94"/>
      <c r="J348" s="94"/>
      <c r="K348" s="116"/>
    </row>
    <row r="349" spans="2:11">
      <c r="B349" s="93"/>
      <c r="C349" s="116"/>
      <c r="D349" s="116"/>
      <c r="E349" s="116"/>
      <c r="F349" s="116"/>
      <c r="G349" s="116"/>
      <c r="H349" s="116"/>
      <c r="I349" s="94"/>
      <c r="J349" s="94"/>
      <c r="K349" s="116"/>
    </row>
    <row r="350" spans="2:11">
      <c r="B350" s="93"/>
      <c r="C350" s="116"/>
      <c r="D350" s="116"/>
      <c r="E350" s="116"/>
      <c r="F350" s="116"/>
      <c r="G350" s="116"/>
      <c r="H350" s="116"/>
      <c r="I350" s="94"/>
      <c r="J350" s="94"/>
      <c r="K350" s="116"/>
    </row>
    <row r="351" spans="2:11">
      <c r="B351" s="93"/>
      <c r="C351" s="116"/>
      <c r="D351" s="116"/>
      <c r="E351" s="116"/>
      <c r="F351" s="116"/>
      <c r="G351" s="116"/>
      <c r="H351" s="116"/>
      <c r="I351" s="94"/>
      <c r="J351" s="94"/>
      <c r="K351" s="116"/>
    </row>
    <row r="352" spans="2:11">
      <c r="B352" s="93"/>
      <c r="C352" s="116"/>
      <c r="D352" s="116"/>
      <c r="E352" s="116"/>
      <c r="F352" s="116"/>
      <c r="G352" s="116"/>
      <c r="H352" s="116"/>
      <c r="I352" s="94"/>
      <c r="J352" s="94"/>
      <c r="K352" s="116"/>
    </row>
    <row r="353" spans="2:11">
      <c r="B353" s="93"/>
      <c r="C353" s="116"/>
      <c r="D353" s="116"/>
      <c r="E353" s="116"/>
      <c r="F353" s="116"/>
      <c r="G353" s="116"/>
      <c r="H353" s="116"/>
      <c r="I353" s="94"/>
      <c r="J353" s="94"/>
      <c r="K353" s="116"/>
    </row>
    <row r="354" spans="2:11">
      <c r="B354" s="93"/>
      <c r="C354" s="116"/>
      <c r="D354" s="116"/>
      <c r="E354" s="116"/>
      <c r="F354" s="116"/>
      <c r="G354" s="116"/>
      <c r="H354" s="116"/>
      <c r="I354" s="94"/>
      <c r="J354" s="94"/>
      <c r="K354" s="116"/>
    </row>
    <row r="355" spans="2:11">
      <c r="B355" s="93"/>
      <c r="C355" s="116"/>
      <c r="D355" s="116"/>
      <c r="E355" s="116"/>
      <c r="F355" s="116"/>
      <c r="G355" s="116"/>
      <c r="H355" s="116"/>
      <c r="I355" s="94"/>
      <c r="J355" s="94"/>
      <c r="K355" s="116"/>
    </row>
    <row r="356" spans="2:11">
      <c r="B356" s="93"/>
      <c r="C356" s="116"/>
      <c r="D356" s="116"/>
      <c r="E356" s="116"/>
      <c r="F356" s="116"/>
      <c r="G356" s="116"/>
      <c r="H356" s="116"/>
      <c r="I356" s="94"/>
      <c r="J356" s="94"/>
      <c r="K356" s="116"/>
    </row>
    <row r="357" spans="2:11">
      <c r="B357" s="93"/>
      <c r="C357" s="116"/>
      <c r="D357" s="116"/>
      <c r="E357" s="116"/>
      <c r="F357" s="116"/>
      <c r="G357" s="116"/>
      <c r="H357" s="116"/>
      <c r="I357" s="94"/>
      <c r="J357" s="94"/>
      <c r="K357" s="116"/>
    </row>
    <row r="358" spans="2:11">
      <c r="B358" s="93"/>
      <c r="C358" s="116"/>
      <c r="D358" s="116"/>
      <c r="E358" s="116"/>
      <c r="F358" s="116"/>
      <c r="G358" s="116"/>
      <c r="H358" s="116"/>
      <c r="I358" s="94"/>
      <c r="J358" s="94"/>
      <c r="K358" s="116"/>
    </row>
    <row r="359" spans="2:11">
      <c r="B359" s="93"/>
      <c r="C359" s="116"/>
      <c r="D359" s="116"/>
      <c r="E359" s="116"/>
      <c r="F359" s="116"/>
      <c r="G359" s="116"/>
      <c r="H359" s="116"/>
      <c r="I359" s="94"/>
      <c r="J359" s="94"/>
      <c r="K359" s="116"/>
    </row>
    <row r="360" spans="2:11">
      <c r="B360" s="93"/>
      <c r="C360" s="116"/>
      <c r="D360" s="116"/>
      <c r="E360" s="116"/>
      <c r="F360" s="116"/>
      <c r="G360" s="116"/>
      <c r="H360" s="116"/>
      <c r="I360" s="94"/>
      <c r="J360" s="94"/>
      <c r="K360" s="116"/>
    </row>
    <row r="361" spans="2:11">
      <c r="B361" s="93"/>
      <c r="C361" s="116"/>
      <c r="D361" s="116"/>
      <c r="E361" s="116"/>
      <c r="F361" s="116"/>
      <c r="G361" s="116"/>
      <c r="H361" s="116"/>
      <c r="I361" s="94"/>
      <c r="J361" s="94"/>
      <c r="K361" s="116"/>
    </row>
    <row r="362" spans="2:11">
      <c r="B362" s="93"/>
      <c r="C362" s="116"/>
      <c r="D362" s="116"/>
      <c r="E362" s="116"/>
      <c r="F362" s="116"/>
      <c r="G362" s="116"/>
      <c r="H362" s="116"/>
      <c r="I362" s="94"/>
      <c r="J362" s="94"/>
      <c r="K362" s="116"/>
    </row>
    <row r="363" spans="2:11">
      <c r="B363" s="93"/>
      <c r="C363" s="116"/>
      <c r="D363" s="116"/>
      <c r="E363" s="116"/>
      <c r="F363" s="116"/>
      <c r="G363" s="116"/>
      <c r="H363" s="116"/>
      <c r="I363" s="94"/>
      <c r="J363" s="94"/>
      <c r="K363" s="116"/>
    </row>
    <row r="364" spans="2:11">
      <c r="B364" s="93"/>
      <c r="C364" s="116"/>
      <c r="D364" s="116"/>
      <c r="E364" s="116"/>
      <c r="F364" s="116"/>
      <c r="G364" s="116"/>
      <c r="H364" s="116"/>
      <c r="I364" s="94"/>
      <c r="J364" s="94"/>
      <c r="K364" s="116"/>
    </row>
    <row r="365" spans="2:11">
      <c r="B365" s="93"/>
      <c r="C365" s="116"/>
      <c r="D365" s="116"/>
      <c r="E365" s="116"/>
      <c r="F365" s="116"/>
      <c r="G365" s="116"/>
      <c r="H365" s="116"/>
      <c r="I365" s="94"/>
      <c r="J365" s="94"/>
      <c r="K365" s="116"/>
    </row>
    <row r="366" spans="2:11">
      <c r="B366" s="93"/>
      <c r="C366" s="116"/>
      <c r="D366" s="116"/>
      <c r="E366" s="116"/>
      <c r="F366" s="116"/>
      <c r="G366" s="116"/>
      <c r="H366" s="116"/>
      <c r="I366" s="94"/>
      <c r="J366" s="94"/>
      <c r="K366" s="116"/>
    </row>
    <row r="367" spans="2:11">
      <c r="B367" s="93"/>
      <c r="C367" s="116"/>
      <c r="D367" s="116"/>
      <c r="E367" s="116"/>
      <c r="F367" s="116"/>
      <c r="G367" s="116"/>
      <c r="H367" s="116"/>
      <c r="I367" s="94"/>
      <c r="J367" s="94"/>
      <c r="K367" s="116"/>
    </row>
    <row r="368" spans="2:11">
      <c r="B368" s="93"/>
      <c r="C368" s="116"/>
      <c r="D368" s="116"/>
      <c r="E368" s="116"/>
      <c r="F368" s="116"/>
      <c r="G368" s="116"/>
      <c r="H368" s="116"/>
      <c r="I368" s="94"/>
      <c r="J368" s="94"/>
      <c r="K368" s="116"/>
    </row>
    <row r="369" spans="2:11">
      <c r="B369" s="93"/>
      <c r="C369" s="116"/>
      <c r="D369" s="116"/>
      <c r="E369" s="116"/>
      <c r="F369" s="116"/>
      <c r="G369" s="116"/>
      <c r="H369" s="116"/>
      <c r="I369" s="94"/>
      <c r="J369" s="94"/>
      <c r="K369" s="116"/>
    </row>
    <row r="370" spans="2:11">
      <c r="B370" s="93"/>
      <c r="C370" s="116"/>
      <c r="D370" s="116"/>
      <c r="E370" s="116"/>
      <c r="F370" s="116"/>
      <c r="G370" s="116"/>
      <c r="H370" s="116"/>
      <c r="I370" s="94"/>
      <c r="J370" s="94"/>
      <c r="K370" s="116"/>
    </row>
    <row r="371" spans="2:11">
      <c r="B371" s="93"/>
      <c r="C371" s="116"/>
      <c r="D371" s="116"/>
      <c r="E371" s="116"/>
      <c r="F371" s="116"/>
      <c r="G371" s="116"/>
      <c r="H371" s="116"/>
      <c r="I371" s="94"/>
      <c r="J371" s="94"/>
      <c r="K371" s="116"/>
    </row>
    <row r="372" spans="2:11">
      <c r="B372" s="93"/>
      <c r="C372" s="116"/>
      <c r="D372" s="116"/>
      <c r="E372" s="116"/>
      <c r="F372" s="116"/>
      <c r="G372" s="116"/>
      <c r="H372" s="116"/>
      <c r="I372" s="94"/>
      <c r="J372" s="94"/>
      <c r="K372" s="116"/>
    </row>
    <row r="373" spans="2:11">
      <c r="B373" s="93"/>
      <c r="C373" s="116"/>
      <c r="D373" s="116"/>
      <c r="E373" s="116"/>
      <c r="F373" s="116"/>
      <c r="G373" s="116"/>
      <c r="H373" s="116"/>
      <c r="I373" s="94"/>
      <c r="J373" s="94"/>
      <c r="K373" s="116"/>
    </row>
    <row r="374" spans="2:11">
      <c r="B374" s="93"/>
      <c r="C374" s="116"/>
      <c r="D374" s="116"/>
      <c r="E374" s="116"/>
      <c r="F374" s="116"/>
      <c r="G374" s="116"/>
      <c r="H374" s="116"/>
      <c r="I374" s="94"/>
      <c r="J374" s="94"/>
      <c r="K374" s="116"/>
    </row>
    <row r="375" spans="2:11">
      <c r="B375" s="93"/>
      <c r="C375" s="116"/>
      <c r="D375" s="116"/>
      <c r="E375" s="116"/>
      <c r="F375" s="116"/>
      <c r="G375" s="116"/>
      <c r="H375" s="116"/>
      <c r="I375" s="94"/>
      <c r="J375" s="94"/>
      <c r="K375" s="116"/>
    </row>
    <row r="376" spans="2:11">
      <c r="B376" s="93"/>
      <c r="C376" s="116"/>
      <c r="D376" s="116"/>
      <c r="E376" s="116"/>
      <c r="F376" s="116"/>
      <c r="G376" s="116"/>
      <c r="H376" s="116"/>
      <c r="I376" s="94"/>
      <c r="J376" s="94"/>
      <c r="K376" s="116"/>
    </row>
    <row r="377" spans="2:11">
      <c r="B377" s="93"/>
      <c r="C377" s="116"/>
      <c r="D377" s="116"/>
      <c r="E377" s="116"/>
      <c r="F377" s="116"/>
      <c r="G377" s="116"/>
      <c r="H377" s="116"/>
      <c r="I377" s="94"/>
      <c r="J377" s="94"/>
      <c r="K377" s="116"/>
    </row>
    <row r="378" spans="2:11">
      <c r="B378" s="93"/>
      <c r="C378" s="116"/>
      <c r="D378" s="116"/>
      <c r="E378" s="116"/>
      <c r="F378" s="116"/>
      <c r="G378" s="116"/>
      <c r="H378" s="116"/>
      <c r="I378" s="94"/>
      <c r="J378" s="94"/>
      <c r="K378" s="116"/>
    </row>
    <row r="379" spans="2:11">
      <c r="B379" s="93"/>
      <c r="C379" s="116"/>
      <c r="D379" s="116"/>
      <c r="E379" s="116"/>
      <c r="F379" s="116"/>
      <c r="G379" s="116"/>
      <c r="H379" s="116"/>
      <c r="I379" s="94"/>
      <c r="J379" s="94"/>
      <c r="K379" s="116"/>
    </row>
    <row r="380" spans="2:11">
      <c r="B380" s="93"/>
      <c r="C380" s="116"/>
      <c r="D380" s="116"/>
      <c r="E380" s="116"/>
      <c r="F380" s="116"/>
      <c r="G380" s="116"/>
      <c r="H380" s="116"/>
      <c r="I380" s="94"/>
      <c r="J380" s="94"/>
      <c r="K380" s="116"/>
    </row>
    <row r="381" spans="2:11">
      <c r="B381" s="93"/>
      <c r="C381" s="116"/>
      <c r="D381" s="116"/>
      <c r="E381" s="116"/>
      <c r="F381" s="116"/>
      <c r="G381" s="116"/>
      <c r="H381" s="116"/>
      <c r="I381" s="94"/>
      <c r="J381" s="94"/>
      <c r="K381" s="116"/>
    </row>
    <row r="382" spans="2:11">
      <c r="B382" s="93"/>
      <c r="C382" s="116"/>
      <c r="D382" s="116"/>
      <c r="E382" s="116"/>
      <c r="F382" s="116"/>
      <c r="G382" s="116"/>
      <c r="H382" s="116"/>
      <c r="I382" s="94"/>
      <c r="J382" s="94"/>
      <c r="K382" s="116"/>
    </row>
    <row r="383" spans="2:11">
      <c r="B383" s="93"/>
      <c r="C383" s="116"/>
      <c r="D383" s="116"/>
      <c r="E383" s="116"/>
      <c r="F383" s="116"/>
      <c r="G383" s="116"/>
      <c r="H383" s="116"/>
      <c r="I383" s="94"/>
      <c r="J383" s="94"/>
      <c r="K383" s="116"/>
    </row>
    <row r="384" spans="2:11">
      <c r="B384" s="93"/>
      <c r="C384" s="116"/>
      <c r="D384" s="116"/>
      <c r="E384" s="116"/>
      <c r="F384" s="116"/>
      <c r="G384" s="116"/>
      <c r="H384" s="116"/>
      <c r="I384" s="94"/>
      <c r="J384" s="94"/>
      <c r="K384" s="116"/>
    </row>
    <row r="385" spans="2:11">
      <c r="B385" s="93"/>
      <c r="C385" s="116"/>
      <c r="D385" s="116"/>
      <c r="E385" s="116"/>
      <c r="F385" s="116"/>
      <c r="G385" s="116"/>
      <c r="H385" s="116"/>
      <c r="I385" s="94"/>
      <c r="J385" s="94"/>
      <c r="K385" s="116"/>
    </row>
    <row r="386" spans="2:11">
      <c r="B386" s="93"/>
      <c r="C386" s="116"/>
      <c r="D386" s="116"/>
      <c r="E386" s="116"/>
      <c r="F386" s="116"/>
      <c r="G386" s="116"/>
      <c r="H386" s="116"/>
      <c r="I386" s="94"/>
      <c r="J386" s="94"/>
      <c r="K386" s="116"/>
    </row>
    <row r="387" spans="2:11">
      <c r="B387" s="93"/>
      <c r="C387" s="116"/>
      <c r="D387" s="116"/>
      <c r="E387" s="116"/>
      <c r="F387" s="116"/>
      <c r="G387" s="116"/>
      <c r="H387" s="116"/>
      <c r="I387" s="94"/>
      <c r="J387" s="94"/>
      <c r="K387" s="116"/>
    </row>
    <row r="388" spans="2:11">
      <c r="B388" s="93"/>
      <c r="C388" s="116"/>
      <c r="D388" s="116"/>
      <c r="E388" s="116"/>
      <c r="F388" s="116"/>
      <c r="G388" s="116"/>
      <c r="H388" s="116"/>
      <c r="I388" s="94"/>
      <c r="J388" s="94"/>
      <c r="K388" s="116"/>
    </row>
    <row r="389" spans="2:11">
      <c r="B389" s="93"/>
      <c r="C389" s="116"/>
      <c r="D389" s="116"/>
      <c r="E389" s="116"/>
      <c r="F389" s="116"/>
      <c r="G389" s="116"/>
      <c r="H389" s="116"/>
      <c r="I389" s="94"/>
      <c r="J389" s="94"/>
      <c r="K389" s="116"/>
    </row>
    <row r="390" spans="2:11">
      <c r="B390" s="93"/>
      <c r="C390" s="116"/>
      <c r="D390" s="116"/>
      <c r="E390" s="116"/>
      <c r="F390" s="116"/>
      <c r="G390" s="116"/>
      <c r="H390" s="116"/>
      <c r="I390" s="94"/>
      <c r="J390" s="94"/>
      <c r="K390" s="116"/>
    </row>
    <row r="391" spans="2:11">
      <c r="B391" s="93"/>
      <c r="C391" s="116"/>
      <c r="D391" s="116"/>
      <c r="E391" s="116"/>
      <c r="F391" s="116"/>
      <c r="G391" s="116"/>
      <c r="H391" s="116"/>
      <c r="I391" s="94"/>
      <c r="J391" s="94"/>
      <c r="K391" s="116"/>
    </row>
    <row r="392" spans="2:11">
      <c r="B392" s="93"/>
      <c r="C392" s="116"/>
      <c r="D392" s="116"/>
      <c r="E392" s="116"/>
      <c r="F392" s="116"/>
      <c r="G392" s="116"/>
      <c r="H392" s="116"/>
      <c r="I392" s="94"/>
      <c r="J392" s="94"/>
      <c r="K392" s="116"/>
    </row>
    <row r="393" spans="2:11">
      <c r="B393" s="93"/>
      <c r="C393" s="116"/>
      <c r="D393" s="116"/>
      <c r="E393" s="116"/>
      <c r="F393" s="116"/>
      <c r="G393" s="116"/>
      <c r="H393" s="116"/>
      <c r="I393" s="94"/>
      <c r="J393" s="94"/>
      <c r="K393" s="116"/>
    </row>
    <row r="394" spans="2:11">
      <c r="B394" s="93"/>
      <c r="C394" s="116"/>
      <c r="D394" s="116"/>
      <c r="E394" s="116"/>
      <c r="F394" s="116"/>
      <c r="G394" s="116"/>
      <c r="H394" s="116"/>
      <c r="I394" s="94"/>
      <c r="J394" s="94"/>
      <c r="K394" s="116"/>
    </row>
    <row r="395" spans="2:11">
      <c r="B395" s="93"/>
      <c r="C395" s="116"/>
      <c r="D395" s="116"/>
      <c r="E395" s="116"/>
      <c r="F395" s="116"/>
      <c r="G395" s="116"/>
      <c r="H395" s="116"/>
      <c r="I395" s="94"/>
      <c r="J395" s="94"/>
      <c r="K395" s="116"/>
    </row>
    <row r="396" spans="2:11">
      <c r="B396" s="93"/>
      <c r="C396" s="116"/>
      <c r="D396" s="116"/>
      <c r="E396" s="116"/>
      <c r="F396" s="116"/>
      <c r="G396" s="116"/>
      <c r="H396" s="116"/>
      <c r="I396" s="94"/>
      <c r="J396" s="94"/>
      <c r="K396" s="116"/>
    </row>
    <row r="397" spans="2:11">
      <c r="B397" s="93"/>
      <c r="C397" s="116"/>
      <c r="D397" s="116"/>
      <c r="E397" s="116"/>
      <c r="F397" s="116"/>
      <c r="G397" s="116"/>
      <c r="H397" s="116"/>
      <c r="I397" s="94"/>
      <c r="J397" s="94"/>
      <c r="K397" s="116"/>
    </row>
    <row r="398" spans="2:11">
      <c r="B398" s="93"/>
      <c r="C398" s="116"/>
      <c r="D398" s="116"/>
      <c r="E398" s="116"/>
      <c r="F398" s="116"/>
      <c r="G398" s="116"/>
      <c r="H398" s="116"/>
      <c r="I398" s="94"/>
      <c r="J398" s="94"/>
      <c r="K398" s="116"/>
    </row>
    <row r="399" spans="2:11">
      <c r="B399" s="93"/>
      <c r="C399" s="116"/>
      <c r="D399" s="116"/>
      <c r="E399" s="116"/>
      <c r="F399" s="116"/>
      <c r="G399" s="116"/>
      <c r="H399" s="116"/>
      <c r="I399" s="94"/>
      <c r="J399" s="94"/>
      <c r="K399" s="116"/>
    </row>
    <row r="400" spans="2:11">
      <c r="B400" s="93"/>
      <c r="C400" s="116"/>
      <c r="D400" s="116"/>
      <c r="E400" s="116"/>
      <c r="F400" s="116"/>
      <c r="G400" s="116"/>
      <c r="H400" s="116"/>
      <c r="I400" s="94"/>
      <c r="J400" s="94"/>
      <c r="K400" s="116"/>
    </row>
    <row r="401" spans="2:11">
      <c r="B401" s="93"/>
      <c r="C401" s="116"/>
      <c r="D401" s="116"/>
      <c r="E401" s="116"/>
      <c r="F401" s="116"/>
      <c r="G401" s="116"/>
      <c r="H401" s="116"/>
      <c r="I401" s="94"/>
      <c r="J401" s="94"/>
      <c r="K401" s="116"/>
    </row>
    <row r="402" spans="2:11">
      <c r="B402" s="93"/>
      <c r="C402" s="116"/>
      <c r="D402" s="116"/>
      <c r="E402" s="116"/>
      <c r="F402" s="116"/>
      <c r="G402" s="116"/>
      <c r="H402" s="116"/>
      <c r="I402" s="94"/>
      <c r="J402" s="94"/>
      <c r="K402" s="116"/>
    </row>
    <row r="403" spans="2:11">
      <c r="B403" s="93"/>
      <c r="C403" s="116"/>
      <c r="D403" s="116"/>
      <c r="E403" s="116"/>
      <c r="F403" s="116"/>
      <c r="G403" s="116"/>
      <c r="H403" s="116"/>
      <c r="I403" s="94"/>
      <c r="J403" s="94"/>
      <c r="K403" s="116"/>
    </row>
    <row r="404" spans="2:11">
      <c r="B404" s="93"/>
      <c r="C404" s="116"/>
      <c r="D404" s="116"/>
      <c r="E404" s="116"/>
      <c r="F404" s="116"/>
      <c r="G404" s="116"/>
      <c r="H404" s="116"/>
      <c r="I404" s="94"/>
      <c r="J404" s="94"/>
      <c r="K404" s="116"/>
    </row>
    <row r="405" spans="2:11">
      <c r="B405" s="93"/>
      <c r="C405" s="116"/>
      <c r="D405" s="116"/>
      <c r="E405" s="116"/>
      <c r="F405" s="116"/>
      <c r="G405" s="116"/>
      <c r="H405" s="116"/>
      <c r="I405" s="94"/>
      <c r="J405" s="94"/>
      <c r="K405" s="116"/>
    </row>
    <row r="406" spans="2:11">
      <c r="B406" s="93"/>
      <c r="C406" s="116"/>
      <c r="D406" s="116"/>
      <c r="E406" s="116"/>
      <c r="F406" s="116"/>
      <c r="G406" s="116"/>
      <c r="H406" s="116"/>
      <c r="I406" s="94"/>
      <c r="J406" s="94"/>
      <c r="K406" s="116"/>
    </row>
    <row r="407" spans="2:11">
      <c r="B407" s="93"/>
      <c r="C407" s="116"/>
      <c r="D407" s="116"/>
      <c r="E407" s="116"/>
      <c r="F407" s="116"/>
      <c r="G407" s="116"/>
      <c r="H407" s="116"/>
      <c r="I407" s="94"/>
      <c r="J407" s="94"/>
      <c r="K407" s="116"/>
    </row>
    <row r="408" spans="2:11">
      <c r="B408" s="93"/>
      <c r="C408" s="116"/>
      <c r="D408" s="116"/>
      <c r="E408" s="116"/>
      <c r="F408" s="116"/>
      <c r="G408" s="116"/>
      <c r="H408" s="116"/>
      <c r="I408" s="94"/>
      <c r="J408" s="94"/>
      <c r="K408" s="116"/>
    </row>
    <row r="409" spans="2:11">
      <c r="B409" s="93"/>
      <c r="C409" s="116"/>
      <c r="D409" s="116"/>
      <c r="E409" s="116"/>
      <c r="F409" s="116"/>
      <c r="G409" s="116"/>
      <c r="H409" s="116"/>
      <c r="I409" s="94"/>
      <c r="J409" s="94"/>
      <c r="K409" s="116"/>
    </row>
    <row r="410" spans="2:11">
      <c r="B410" s="93"/>
      <c r="C410" s="116"/>
      <c r="D410" s="116"/>
      <c r="E410" s="116"/>
      <c r="F410" s="116"/>
      <c r="G410" s="116"/>
      <c r="H410" s="116"/>
      <c r="I410" s="94"/>
      <c r="J410" s="94"/>
      <c r="K410" s="116"/>
    </row>
    <row r="411" spans="2:11">
      <c r="B411" s="93"/>
      <c r="C411" s="116"/>
      <c r="D411" s="116"/>
      <c r="E411" s="116"/>
      <c r="F411" s="116"/>
      <c r="G411" s="116"/>
      <c r="H411" s="116"/>
      <c r="I411" s="94"/>
      <c r="J411" s="94"/>
      <c r="K411" s="116"/>
    </row>
    <row r="412" spans="2:11">
      <c r="B412" s="93"/>
      <c r="C412" s="116"/>
      <c r="D412" s="116"/>
      <c r="E412" s="116"/>
      <c r="F412" s="116"/>
      <c r="G412" s="116"/>
      <c r="H412" s="116"/>
      <c r="I412" s="94"/>
      <c r="J412" s="94"/>
      <c r="K412" s="116"/>
    </row>
    <row r="413" spans="2:11">
      <c r="B413" s="93"/>
      <c r="C413" s="116"/>
      <c r="D413" s="116"/>
      <c r="E413" s="116"/>
      <c r="F413" s="116"/>
      <c r="G413" s="116"/>
      <c r="H413" s="116"/>
      <c r="I413" s="94"/>
      <c r="J413" s="94"/>
      <c r="K413" s="116"/>
    </row>
    <row r="414" spans="2:11">
      <c r="B414" s="93"/>
      <c r="C414" s="116"/>
      <c r="D414" s="116"/>
      <c r="E414" s="116"/>
      <c r="F414" s="116"/>
      <c r="G414" s="116"/>
      <c r="H414" s="116"/>
      <c r="I414" s="94"/>
      <c r="J414" s="94"/>
      <c r="K414" s="116"/>
    </row>
    <row r="415" spans="2:11">
      <c r="B415" s="93"/>
      <c r="C415" s="116"/>
      <c r="D415" s="116"/>
      <c r="E415" s="116"/>
      <c r="F415" s="116"/>
      <c r="G415" s="116"/>
      <c r="H415" s="116"/>
      <c r="I415" s="94"/>
      <c r="J415" s="94"/>
      <c r="K415" s="116"/>
    </row>
    <row r="416" spans="2:11">
      <c r="B416" s="93"/>
      <c r="C416" s="116"/>
      <c r="D416" s="116"/>
      <c r="E416" s="116"/>
      <c r="F416" s="116"/>
      <c r="G416" s="116"/>
      <c r="H416" s="116"/>
      <c r="I416" s="94"/>
      <c r="J416" s="94"/>
      <c r="K416" s="116"/>
    </row>
    <row r="417" spans="2:11">
      <c r="B417" s="93"/>
      <c r="C417" s="116"/>
      <c r="D417" s="116"/>
      <c r="E417" s="116"/>
      <c r="F417" s="116"/>
      <c r="G417" s="116"/>
      <c r="H417" s="116"/>
      <c r="I417" s="94"/>
      <c r="J417" s="94"/>
      <c r="K417" s="116"/>
    </row>
    <row r="418" spans="2:11">
      <c r="B418" s="93"/>
      <c r="C418" s="116"/>
      <c r="D418" s="116"/>
      <c r="E418" s="116"/>
      <c r="F418" s="116"/>
      <c r="G418" s="116"/>
      <c r="H418" s="116"/>
      <c r="I418" s="94"/>
      <c r="J418" s="94"/>
      <c r="K418" s="116"/>
    </row>
    <row r="419" spans="2:11">
      <c r="B419" s="93"/>
      <c r="C419" s="116"/>
      <c r="D419" s="116"/>
      <c r="E419" s="116"/>
      <c r="F419" s="116"/>
      <c r="G419" s="116"/>
      <c r="H419" s="116"/>
      <c r="I419" s="94"/>
      <c r="J419" s="94"/>
      <c r="K419" s="116"/>
    </row>
    <row r="420" spans="2:11">
      <c r="B420" s="93"/>
      <c r="C420" s="116"/>
      <c r="D420" s="116"/>
      <c r="E420" s="116"/>
      <c r="F420" s="116"/>
      <c r="G420" s="116"/>
      <c r="H420" s="116"/>
      <c r="I420" s="94"/>
      <c r="J420" s="94"/>
      <c r="K420" s="116"/>
    </row>
    <row r="421" spans="2:11">
      <c r="B421" s="93"/>
      <c r="C421" s="116"/>
      <c r="D421" s="116"/>
      <c r="E421" s="116"/>
      <c r="F421" s="116"/>
      <c r="G421" s="116"/>
      <c r="H421" s="116"/>
      <c r="I421" s="94"/>
      <c r="J421" s="94"/>
      <c r="K421" s="116"/>
    </row>
    <row r="422" spans="2:11">
      <c r="B422" s="93"/>
      <c r="C422" s="116"/>
      <c r="D422" s="116"/>
      <c r="E422" s="116"/>
      <c r="F422" s="116"/>
      <c r="G422" s="116"/>
      <c r="H422" s="116"/>
      <c r="I422" s="94"/>
      <c r="J422" s="94"/>
      <c r="K422" s="116"/>
    </row>
    <row r="423" spans="2:11">
      <c r="B423" s="93"/>
      <c r="C423" s="116"/>
      <c r="D423" s="116"/>
      <c r="E423" s="116"/>
      <c r="F423" s="116"/>
      <c r="G423" s="116"/>
      <c r="H423" s="116"/>
      <c r="I423" s="94"/>
      <c r="J423" s="94"/>
      <c r="K423" s="116"/>
    </row>
    <row r="424" spans="2:11">
      <c r="B424" s="93"/>
      <c r="C424" s="116"/>
      <c r="D424" s="116"/>
      <c r="E424" s="116"/>
      <c r="F424" s="116"/>
      <c r="G424" s="116"/>
      <c r="H424" s="116"/>
      <c r="I424" s="94"/>
      <c r="J424" s="94"/>
      <c r="K424" s="116"/>
    </row>
    <row r="425" spans="2:11">
      <c r="B425" s="93"/>
      <c r="C425" s="116"/>
      <c r="D425" s="116"/>
      <c r="E425" s="116"/>
      <c r="F425" s="116"/>
      <c r="G425" s="116"/>
      <c r="H425" s="116"/>
      <c r="I425" s="94"/>
      <c r="J425" s="94"/>
      <c r="K425" s="116"/>
    </row>
    <row r="426" spans="2:11">
      <c r="B426" s="93"/>
      <c r="C426" s="116"/>
      <c r="D426" s="116"/>
      <c r="E426" s="116"/>
      <c r="F426" s="116"/>
      <c r="G426" s="116"/>
      <c r="H426" s="116"/>
      <c r="I426" s="94"/>
      <c r="J426" s="94"/>
      <c r="K426" s="116"/>
    </row>
    <row r="427" spans="2:11">
      <c r="B427" s="93"/>
      <c r="C427" s="116"/>
      <c r="D427" s="116"/>
      <c r="E427" s="116"/>
      <c r="F427" s="116"/>
      <c r="G427" s="116"/>
      <c r="H427" s="116"/>
      <c r="I427" s="94"/>
      <c r="J427" s="94"/>
      <c r="K427" s="116"/>
    </row>
    <row r="428" spans="2:11">
      <c r="B428" s="93"/>
      <c r="C428" s="116"/>
      <c r="D428" s="116"/>
      <c r="E428" s="116"/>
      <c r="F428" s="116"/>
      <c r="G428" s="116"/>
      <c r="H428" s="116"/>
      <c r="I428" s="94"/>
      <c r="J428" s="94"/>
      <c r="K428" s="116"/>
    </row>
    <row r="429" spans="2:11">
      <c r="B429" s="93"/>
      <c r="C429" s="116"/>
      <c r="D429" s="116"/>
      <c r="E429" s="116"/>
      <c r="F429" s="116"/>
      <c r="G429" s="116"/>
      <c r="H429" s="116"/>
      <c r="I429" s="94"/>
      <c r="J429" s="94"/>
      <c r="K429" s="116"/>
    </row>
    <row r="430" spans="2:11">
      <c r="B430" s="93"/>
      <c r="C430" s="116"/>
      <c r="D430" s="116"/>
      <c r="E430" s="116"/>
      <c r="F430" s="116"/>
      <c r="G430" s="116"/>
      <c r="H430" s="116"/>
      <c r="I430" s="94"/>
      <c r="J430" s="94"/>
      <c r="K430" s="116"/>
    </row>
    <row r="431" spans="2:11">
      <c r="B431" s="93"/>
      <c r="C431" s="116"/>
      <c r="D431" s="116"/>
      <c r="E431" s="116"/>
      <c r="F431" s="116"/>
      <c r="G431" s="116"/>
      <c r="H431" s="116"/>
      <c r="I431" s="94"/>
      <c r="J431" s="94"/>
      <c r="K431" s="116"/>
    </row>
    <row r="432" spans="2:11">
      <c r="B432" s="93"/>
      <c r="C432" s="116"/>
      <c r="D432" s="116"/>
      <c r="E432" s="116"/>
      <c r="F432" s="116"/>
      <c r="G432" s="116"/>
      <c r="H432" s="116"/>
      <c r="I432" s="94"/>
      <c r="J432" s="94"/>
      <c r="K432" s="116"/>
    </row>
    <row r="433" spans="2:11">
      <c r="B433" s="93"/>
      <c r="C433" s="116"/>
      <c r="D433" s="116"/>
      <c r="E433" s="116"/>
      <c r="F433" s="116"/>
      <c r="G433" s="116"/>
      <c r="H433" s="116"/>
      <c r="I433" s="94"/>
      <c r="J433" s="94"/>
      <c r="K433" s="116"/>
    </row>
    <row r="434" spans="2:11">
      <c r="B434" s="93"/>
      <c r="C434" s="116"/>
      <c r="D434" s="116"/>
      <c r="E434" s="116"/>
      <c r="F434" s="116"/>
      <c r="G434" s="116"/>
      <c r="H434" s="116"/>
      <c r="I434" s="94"/>
      <c r="J434" s="94"/>
      <c r="K434" s="116"/>
    </row>
    <row r="435" spans="2:11">
      <c r="B435" s="93"/>
      <c r="C435" s="116"/>
      <c r="D435" s="116"/>
      <c r="E435" s="116"/>
      <c r="F435" s="116"/>
      <c r="G435" s="116"/>
      <c r="H435" s="116"/>
      <c r="I435" s="94"/>
      <c r="J435" s="94"/>
      <c r="K435" s="116"/>
    </row>
    <row r="436" spans="2:11">
      <c r="B436" s="93"/>
      <c r="C436" s="116"/>
      <c r="D436" s="116"/>
      <c r="E436" s="116"/>
      <c r="F436" s="116"/>
      <c r="G436" s="116"/>
      <c r="H436" s="116"/>
      <c r="I436" s="94"/>
      <c r="J436" s="94"/>
      <c r="K436" s="116"/>
    </row>
    <row r="437" spans="2:11">
      <c r="B437" s="93"/>
      <c r="C437" s="116"/>
      <c r="D437" s="116"/>
      <c r="E437" s="116"/>
      <c r="F437" s="116"/>
      <c r="G437" s="116"/>
      <c r="H437" s="116"/>
      <c r="I437" s="94"/>
      <c r="J437" s="94"/>
      <c r="K437" s="116"/>
    </row>
    <row r="438" spans="2:11">
      <c r="B438" s="93"/>
      <c r="C438" s="116"/>
      <c r="D438" s="116"/>
      <c r="E438" s="116"/>
      <c r="F438" s="116"/>
      <c r="G438" s="116"/>
      <c r="H438" s="116"/>
      <c r="I438" s="94"/>
      <c r="J438" s="94"/>
      <c r="K438" s="116"/>
    </row>
    <row r="439" spans="2:11">
      <c r="B439" s="93"/>
      <c r="C439" s="116"/>
      <c r="D439" s="116"/>
      <c r="E439" s="116"/>
      <c r="F439" s="116"/>
      <c r="G439" s="116"/>
      <c r="H439" s="116"/>
      <c r="I439" s="94"/>
      <c r="J439" s="94"/>
      <c r="K439" s="116"/>
    </row>
    <row r="440" spans="2:11">
      <c r="B440" s="93"/>
      <c r="C440" s="116"/>
      <c r="D440" s="116"/>
      <c r="E440" s="116"/>
      <c r="F440" s="116"/>
      <c r="G440" s="116"/>
      <c r="H440" s="116"/>
      <c r="I440" s="94"/>
      <c r="J440" s="94"/>
      <c r="K440" s="116"/>
    </row>
    <row r="441" spans="2:11">
      <c r="B441" s="93"/>
      <c r="C441" s="116"/>
      <c r="D441" s="116"/>
      <c r="E441" s="116"/>
      <c r="F441" s="116"/>
      <c r="G441" s="116"/>
      <c r="H441" s="116"/>
      <c r="I441" s="94"/>
      <c r="J441" s="94"/>
      <c r="K441" s="116"/>
    </row>
    <row r="442" spans="2:11">
      <c r="B442" s="93"/>
      <c r="C442" s="116"/>
      <c r="D442" s="116"/>
      <c r="E442" s="116"/>
      <c r="F442" s="116"/>
      <c r="G442" s="116"/>
      <c r="H442" s="116"/>
      <c r="I442" s="94"/>
      <c r="J442" s="94"/>
      <c r="K442" s="116"/>
    </row>
    <row r="443" spans="2:11">
      <c r="B443" s="93"/>
      <c r="C443" s="116"/>
      <c r="D443" s="116"/>
      <c r="E443" s="116"/>
      <c r="F443" s="116"/>
      <c r="G443" s="116"/>
      <c r="H443" s="116"/>
      <c r="I443" s="94"/>
      <c r="J443" s="94"/>
      <c r="K443" s="116"/>
    </row>
    <row r="444" spans="2:11">
      <c r="B444" s="93"/>
      <c r="C444" s="116"/>
      <c r="D444" s="116"/>
      <c r="E444" s="116"/>
      <c r="F444" s="116"/>
      <c r="G444" s="116"/>
      <c r="H444" s="116"/>
      <c r="I444" s="94"/>
      <c r="J444" s="94"/>
      <c r="K444" s="116"/>
    </row>
    <row r="445" spans="2:11">
      <c r="B445" s="93"/>
      <c r="C445" s="116"/>
      <c r="D445" s="116"/>
      <c r="E445" s="116"/>
      <c r="F445" s="116"/>
      <c r="G445" s="116"/>
      <c r="H445" s="116"/>
      <c r="I445" s="94"/>
      <c r="J445" s="94"/>
      <c r="K445" s="116"/>
    </row>
    <row r="446" spans="2:11">
      <c r="B446" s="93"/>
      <c r="C446" s="116"/>
      <c r="D446" s="116"/>
      <c r="E446" s="116"/>
      <c r="F446" s="116"/>
      <c r="G446" s="116"/>
      <c r="H446" s="116"/>
      <c r="I446" s="94"/>
      <c r="J446" s="94"/>
      <c r="K446" s="116"/>
    </row>
    <row r="447" spans="2:11">
      <c r="B447" s="93"/>
      <c r="C447" s="116"/>
      <c r="D447" s="116"/>
      <c r="E447" s="116"/>
      <c r="F447" s="116"/>
      <c r="G447" s="116"/>
      <c r="H447" s="116"/>
      <c r="I447" s="94"/>
      <c r="J447" s="94"/>
      <c r="K447" s="116"/>
    </row>
    <row r="448" spans="2:11">
      <c r="B448" s="93"/>
      <c r="C448" s="116"/>
      <c r="D448" s="116"/>
      <c r="E448" s="116"/>
      <c r="F448" s="116"/>
      <c r="G448" s="116"/>
      <c r="H448" s="116"/>
      <c r="I448" s="94"/>
      <c r="J448" s="94"/>
      <c r="K448" s="116"/>
    </row>
    <row r="449" spans="2:11">
      <c r="B449" s="93"/>
      <c r="C449" s="116"/>
      <c r="D449" s="116"/>
      <c r="E449" s="116"/>
      <c r="F449" s="116"/>
      <c r="G449" s="116"/>
      <c r="H449" s="116"/>
      <c r="I449" s="94"/>
      <c r="J449" s="94"/>
      <c r="K449" s="116"/>
    </row>
    <row r="450" spans="2:11">
      <c r="B450" s="93"/>
      <c r="C450" s="116"/>
      <c r="D450" s="116"/>
      <c r="E450" s="116"/>
      <c r="F450" s="116"/>
      <c r="G450" s="116"/>
      <c r="H450" s="116"/>
      <c r="I450" s="94"/>
      <c r="J450" s="94"/>
      <c r="K450" s="116"/>
    </row>
    <row r="451" spans="2:11">
      <c r="B451" s="93"/>
      <c r="C451" s="116"/>
      <c r="D451" s="116"/>
      <c r="E451" s="116"/>
      <c r="F451" s="116"/>
      <c r="G451" s="116"/>
      <c r="H451" s="116"/>
      <c r="I451" s="94"/>
      <c r="J451" s="94"/>
      <c r="K451" s="116"/>
    </row>
    <row r="452" spans="2:11">
      <c r="B452" s="93"/>
      <c r="C452" s="116"/>
      <c r="D452" s="116"/>
      <c r="E452" s="116"/>
      <c r="F452" s="116"/>
      <c r="G452" s="116"/>
      <c r="H452" s="116"/>
      <c r="I452" s="94"/>
      <c r="J452" s="94"/>
      <c r="K452" s="116"/>
    </row>
    <row r="453" spans="2:11">
      <c r="B453" s="93"/>
      <c r="C453" s="116"/>
      <c r="D453" s="116"/>
      <c r="E453" s="116"/>
      <c r="F453" s="116"/>
      <c r="G453" s="116"/>
      <c r="H453" s="116"/>
      <c r="I453" s="94"/>
      <c r="J453" s="94"/>
      <c r="K453" s="116"/>
    </row>
    <row r="454" spans="2:11">
      <c r="B454" s="93"/>
      <c r="C454" s="116"/>
      <c r="D454" s="116"/>
      <c r="E454" s="116"/>
      <c r="F454" s="116"/>
      <c r="G454" s="116"/>
      <c r="H454" s="116"/>
      <c r="I454" s="94"/>
      <c r="J454" s="94"/>
      <c r="K454" s="116"/>
    </row>
    <row r="455" spans="2:11">
      <c r="B455" s="93"/>
      <c r="C455" s="116"/>
      <c r="D455" s="116"/>
      <c r="E455" s="116"/>
      <c r="F455" s="116"/>
      <c r="G455" s="116"/>
      <c r="H455" s="116"/>
      <c r="I455" s="94"/>
      <c r="J455" s="94"/>
      <c r="K455" s="116"/>
    </row>
    <row r="456" spans="2:11">
      <c r="B456" s="93"/>
      <c r="C456" s="116"/>
      <c r="D456" s="116"/>
      <c r="E456" s="116"/>
      <c r="F456" s="116"/>
      <c r="G456" s="116"/>
      <c r="H456" s="116"/>
      <c r="I456" s="94"/>
      <c r="J456" s="94"/>
      <c r="K456" s="116"/>
    </row>
    <row r="457" spans="2:11">
      <c r="B457" s="93"/>
      <c r="C457" s="116"/>
      <c r="D457" s="116"/>
      <c r="E457" s="116"/>
      <c r="F457" s="116"/>
      <c r="G457" s="116"/>
      <c r="H457" s="116"/>
      <c r="I457" s="94"/>
      <c r="J457" s="94"/>
      <c r="K457" s="116"/>
    </row>
    <row r="458" spans="2:11">
      <c r="B458" s="93"/>
      <c r="C458" s="116"/>
      <c r="D458" s="116"/>
      <c r="E458" s="116"/>
      <c r="F458" s="116"/>
      <c r="G458" s="116"/>
      <c r="H458" s="116"/>
      <c r="I458" s="94"/>
      <c r="J458" s="94"/>
      <c r="K458" s="116"/>
    </row>
    <row r="459" spans="2:11">
      <c r="B459" s="93"/>
      <c r="C459" s="116"/>
      <c r="D459" s="116"/>
      <c r="E459" s="116"/>
      <c r="F459" s="116"/>
      <c r="G459" s="116"/>
      <c r="H459" s="116"/>
      <c r="I459" s="94"/>
      <c r="J459" s="94"/>
      <c r="K459" s="116"/>
    </row>
    <row r="460" spans="2:11">
      <c r="B460" s="93"/>
      <c r="C460" s="116"/>
      <c r="D460" s="116"/>
      <c r="E460" s="116"/>
      <c r="F460" s="116"/>
      <c r="G460" s="116"/>
      <c r="H460" s="116"/>
      <c r="I460" s="94"/>
      <c r="J460" s="94"/>
      <c r="K460" s="116"/>
    </row>
    <row r="461" spans="2:11">
      <c r="B461" s="93"/>
      <c r="C461" s="116"/>
      <c r="D461" s="116"/>
      <c r="E461" s="116"/>
      <c r="F461" s="116"/>
      <c r="G461" s="116"/>
      <c r="H461" s="116"/>
      <c r="I461" s="94"/>
      <c r="J461" s="94"/>
      <c r="K461" s="116"/>
    </row>
    <row r="462" spans="2:11">
      <c r="B462" s="93"/>
      <c r="C462" s="116"/>
      <c r="D462" s="116"/>
      <c r="E462" s="116"/>
      <c r="F462" s="116"/>
      <c r="G462" s="116"/>
      <c r="H462" s="116"/>
      <c r="I462" s="94"/>
      <c r="J462" s="94"/>
      <c r="K462" s="116"/>
    </row>
    <row r="463" spans="2:11">
      <c r="B463" s="93"/>
      <c r="C463" s="116"/>
      <c r="D463" s="116"/>
      <c r="E463" s="116"/>
      <c r="F463" s="116"/>
      <c r="G463" s="116"/>
      <c r="H463" s="116"/>
      <c r="I463" s="94"/>
      <c r="J463" s="94"/>
      <c r="K463" s="116"/>
    </row>
    <row r="464" spans="2:11">
      <c r="B464" s="93"/>
      <c r="C464" s="116"/>
      <c r="D464" s="116"/>
      <c r="E464" s="116"/>
      <c r="F464" s="116"/>
      <c r="G464" s="116"/>
      <c r="H464" s="116"/>
      <c r="I464" s="94"/>
      <c r="J464" s="94"/>
      <c r="K464" s="116"/>
    </row>
    <row r="465" spans="2:11">
      <c r="B465" s="93"/>
      <c r="C465" s="116"/>
      <c r="D465" s="116"/>
      <c r="E465" s="116"/>
      <c r="F465" s="116"/>
      <c r="G465" s="116"/>
      <c r="H465" s="116"/>
      <c r="I465" s="94"/>
      <c r="J465" s="94"/>
      <c r="K465" s="116"/>
    </row>
    <row r="466" spans="2:11">
      <c r="B466" s="93"/>
      <c r="C466" s="116"/>
      <c r="D466" s="116"/>
      <c r="E466" s="116"/>
      <c r="F466" s="116"/>
      <c r="G466" s="116"/>
      <c r="H466" s="116"/>
      <c r="I466" s="94"/>
      <c r="J466" s="94"/>
      <c r="K466" s="116"/>
    </row>
    <row r="467" spans="2:11">
      <c r="B467" s="93"/>
      <c r="C467" s="116"/>
      <c r="D467" s="116"/>
      <c r="E467" s="116"/>
      <c r="F467" s="116"/>
      <c r="G467" s="116"/>
      <c r="H467" s="116"/>
      <c r="I467" s="94"/>
      <c r="J467" s="94"/>
      <c r="K467" s="116"/>
    </row>
    <row r="468" spans="2:11">
      <c r="B468" s="93"/>
      <c r="C468" s="116"/>
      <c r="D468" s="116"/>
      <c r="E468" s="116"/>
      <c r="F468" s="116"/>
      <c r="G468" s="116"/>
      <c r="H468" s="116"/>
      <c r="I468" s="94"/>
      <c r="J468" s="94"/>
      <c r="K468" s="116"/>
    </row>
    <row r="469" spans="2:11">
      <c r="B469" s="93"/>
      <c r="C469" s="116"/>
      <c r="D469" s="116"/>
      <c r="E469" s="116"/>
      <c r="F469" s="116"/>
      <c r="G469" s="116"/>
      <c r="H469" s="116"/>
      <c r="I469" s="94"/>
      <c r="J469" s="94"/>
      <c r="K469" s="116"/>
    </row>
    <row r="470" spans="2:11">
      <c r="B470" s="93"/>
      <c r="C470" s="116"/>
      <c r="D470" s="116"/>
      <c r="E470" s="116"/>
      <c r="F470" s="116"/>
      <c r="G470" s="116"/>
      <c r="H470" s="116"/>
      <c r="I470" s="94"/>
      <c r="J470" s="94"/>
      <c r="K470" s="116"/>
    </row>
    <row r="471" spans="2:11">
      <c r="B471" s="93"/>
      <c r="C471" s="116"/>
      <c r="D471" s="116"/>
      <c r="E471" s="116"/>
      <c r="F471" s="116"/>
      <c r="G471" s="116"/>
      <c r="H471" s="116"/>
      <c r="I471" s="94"/>
      <c r="J471" s="94"/>
      <c r="K471" s="116"/>
    </row>
    <row r="472" spans="2:11">
      <c r="B472" s="93"/>
      <c r="C472" s="116"/>
      <c r="D472" s="116"/>
      <c r="E472" s="116"/>
      <c r="F472" s="116"/>
      <c r="G472" s="116"/>
      <c r="H472" s="116"/>
      <c r="I472" s="94"/>
      <c r="J472" s="94"/>
      <c r="K472" s="116"/>
    </row>
    <row r="473" spans="2:11">
      <c r="B473" s="93"/>
      <c r="C473" s="116"/>
      <c r="D473" s="116"/>
      <c r="E473" s="116"/>
      <c r="F473" s="116"/>
      <c r="G473" s="116"/>
      <c r="H473" s="116"/>
      <c r="I473" s="94"/>
      <c r="J473" s="94"/>
      <c r="K473" s="116"/>
    </row>
    <row r="474" spans="2:11">
      <c r="B474" s="93"/>
      <c r="C474" s="116"/>
      <c r="D474" s="116"/>
      <c r="E474" s="116"/>
      <c r="F474" s="116"/>
      <c r="G474" s="116"/>
      <c r="H474" s="116"/>
      <c r="I474" s="94"/>
      <c r="J474" s="94"/>
      <c r="K474" s="116"/>
    </row>
    <row r="475" spans="2:11">
      <c r="B475" s="93"/>
      <c r="C475" s="116"/>
      <c r="D475" s="116"/>
      <c r="E475" s="116"/>
      <c r="F475" s="116"/>
      <c r="G475" s="116"/>
      <c r="H475" s="116"/>
      <c r="I475" s="94"/>
      <c r="J475" s="94"/>
      <c r="K475" s="116"/>
    </row>
    <row r="476" spans="2:11">
      <c r="B476" s="93"/>
      <c r="C476" s="116"/>
      <c r="D476" s="116"/>
      <c r="E476" s="116"/>
      <c r="F476" s="116"/>
      <c r="G476" s="116"/>
      <c r="H476" s="116"/>
      <c r="I476" s="94"/>
      <c r="J476" s="94"/>
      <c r="K476" s="116"/>
    </row>
    <row r="477" spans="2:11">
      <c r="B477" s="93"/>
      <c r="C477" s="116"/>
      <c r="D477" s="116"/>
      <c r="E477" s="116"/>
      <c r="F477" s="116"/>
      <c r="G477" s="116"/>
      <c r="H477" s="116"/>
      <c r="I477" s="94"/>
      <c r="J477" s="94"/>
      <c r="K477" s="116"/>
    </row>
    <row r="478" spans="2:11">
      <c r="B478" s="93"/>
      <c r="C478" s="116"/>
      <c r="D478" s="116"/>
      <c r="E478" s="116"/>
      <c r="F478" s="116"/>
      <c r="G478" s="116"/>
      <c r="H478" s="116"/>
      <c r="I478" s="94"/>
      <c r="J478" s="94"/>
      <c r="K478" s="116"/>
    </row>
    <row r="479" spans="2:11">
      <c r="B479" s="93"/>
      <c r="C479" s="116"/>
      <c r="D479" s="116"/>
      <c r="E479" s="116"/>
      <c r="F479" s="116"/>
      <c r="G479" s="116"/>
      <c r="H479" s="116"/>
      <c r="I479" s="94"/>
      <c r="J479" s="94"/>
      <c r="K479" s="116"/>
    </row>
    <row r="480" spans="2:11">
      <c r="B480" s="93"/>
      <c r="C480" s="116"/>
      <c r="D480" s="116"/>
      <c r="E480" s="116"/>
      <c r="F480" s="116"/>
      <c r="G480" s="116"/>
      <c r="H480" s="116"/>
      <c r="I480" s="94"/>
      <c r="J480" s="94"/>
      <c r="K480" s="116"/>
    </row>
    <row r="481" spans="2:11">
      <c r="B481" s="93"/>
      <c r="C481" s="116"/>
      <c r="D481" s="116"/>
      <c r="E481" s="116"/>
      <c r="F481" s="116"/>
      <c r="G481" s="116"/>
      <c r="H481" s="116"/>
      <c r="I481" s="94"/>
      <c r="J481" s="94"/>
      <c r="K481" s="116"/>
    </row>
    <row r="482" spans="2:11">
      <c r="B482" s="93"/>
      <c r="C482" s="116"/>
      <c r="D482" s="116"/>
      <c r="E482" s="116"/>
      <c r="F482" s="116"/>
      <c r="G482" s="116"/>
      <c r="H482" s="116"/>
      <c r="I482" s="94"/>
      <c r="J482" s="94"/>
      <c r="K482" s="116"/>
    </row>
    <row r="483" spans="2:11">
      <c r="B483" s="93"/>
      <c r="C483" s="116"/>
      <c r="D483" s="116"/>
      <c r="E483" s="116"/>
      <c r="F483" s="116"/>
      <c r="G483" s="116"/>
      <c r="H483" s="116"/>
      <c r="I483" s="94"/>
      <c r="J483" s="94"/>
      <c r="K483" s="116"/>
    </row>
    <row r="484" spans="2:11">
      <c r="B484" s="93"/>
      <c r="C484" s="116"/>
      <c r="D484" s="116"/>
      <c r="E484" s="116"/>
      <c r="F484" s="116"/>
      <c r="G484" s="116"/>
      <c r="H484" s="116"/>
      <c r="I484" s="94"/>
      <c r="J484" s="94"/>
      <c r="K484" s="116"/>
    </row>
    <row r="485" spans="2:11">
      <c r="B485" s="93"/>
      <c r="C485" s="116"/>
      <c r="D485" s="116"/>
      <c r="E485" s="116"/>
      <c r="F485" s="116"/>
      <c r="G485" s="116"/>
      <c r="H485" s="116"/>
      <c r="I485" s="94"/>
      <c r="J485" s="94"/>
      <c r="K485" s="116"/>
    </row>
    <row r="486" spans="2:11">
      <c r="B486" s="93"/>
      <c r="C486" s="116"/>
      <c r="D486" s="116"/>
      <c r="E486" s="116"/>
      <c r="F486" s="116"/>
      <c r="G486" s="116"/>
      <c r="H486" s="116"/>
      <c r="I486" s="94"/>
      <c r="J486" s="94"/>
      <c r="K486" s="116"/>
    </row>
    <row r="487" spans="2:11">
      <c r="B487" s="93"/>
      <c r="C487" s="116"/>
      <c r="D487" s="116"/>
      <c r="E487" s="116"/>
      <c r="F487" s="116"/>
      <c r="G487" s="116"/>
      <c r="H487" s="116"/>
      <c r="I487" s="94"/>
      <c r="J487" s="94"/>
      <c r="K487" s="116"/>
    </row>
    <row r="488" spans="2:11">
      <c r="B488" s="93"/>
      <c r="C488" s="116"/>
      <c r="D488" s="116"/>
      <c r="E488" s="116"/>
      <c r="F488" s="116"/>
      <c r="G488" s="116"/>
      <c r="H488" s="116"/>
      <c r="I488" s="94"/>
      <c r="J488" s="94"/>
      <c r="K488" s="116"/>
    </row>
    <row r="489" spans="2:11">
      <c r="B489" s="93"/>
      <c r="C489" s="116"/>
      <c r="D489" s="116"/>
      <c r="E489" s="116"/>
      <c r="F489" s="116"/>
      <c r="G489" s="116"/>
      <c r="H489" s="116"/>
      <c r="I489" s="94"/>
      <c r="J489" s="94"/>
      <c r="K489" s="116"/>
    </row>
    <row r="490" spans="2:11">
      <c r="B490" s="93"/>
      <c r="C490" s="116"/>
      <c r="D490" s="116"/>
      <c r="E490" s="116"/>
      <c r="F490" s="116"/>
      <c r="G490" s="116"/>
      <c r="H490" s="116"/>
      <c r="I490" s="94"/>
      <c r="J490" s="94"/>
      <c r="K490" s="116"/>
    </row>
    <row r="491" spans="2:11">
      <c r="B491" s="93"/>
      <c r="C491" s="116"/>
      <c r="D491" s="116"/>
      <c r="E491" s="116"/>
      <c r="F491" s="116"/>
      <c r="G491" s="116"/>
      <c r="H491" s="116"/>
      <c r="I491" s="94"/>
      <c r="J491" s="94"/>
      <c r="K491" s="116"/>
    </row>
    <row r="492" spans="2:11">
      <c r="B492" s="93"/>
      <c r="C492" s="116"/>
      <c r="D492" s="116"/>
      <c r="E492" s="116"/>
      <c r="F492" s="116"/>
      <c r="G492" s="116"/>
      <c r="H492" s="116"/>
      <c r="I492" s="94"/>
      <c r="J492" s="94"/>
      <c r="K492" s="116"/>
    </row>
    <row r="493" spans="2:11">
      <c r="B493" s="93"/>
      <c r="C493" s="116"/>
      <c r="D493" s="116"/>
      <c r="E493" s="116"/>
      <c r="F493" s="116"/>
      <c r="G493" s="116"/>
      <c r="H493" s="116"/>
      <c r="I493" s="94"/>
      <c r="J493" s="94"/>
      <c r="K493" s="116"/>
    </row>
    <row r="494" spans="2:11">
      <c r="B494" s="93"/>
      <c r="C494" s="116"/>
      <c r="D494" s="116"/>
      <c r="E494" s="116"/>
      <c r="F494" s="116"/>
      <c r="G494" s="116"/>
      <c r="H494" s="116"/>
      <c r="I494" s="94"/>
      <c r="J494" s="94"/>
      <c r="K494" s="116"/>
    </row>
    <row r="495" spans="2:11">
      <c r="B495" s="93"/>
      <c r="C495" s="116"/>
      <c r="D495" s="116"/>
      <c r="E495" s="116"/>
      <c r="F495" s="116"/>
      <c r="G495" s="116"/>
      <c r="H495" s="116"/>
      <c r="I495" s="94"/>
      <c r="J495" s="94"/>
      <c r="K495" s="116"/>
    </row>
    <row r="496" spans="2:11">
      <c r="B496" s="93"/>
      <c r="C496" s="116"/>
      <c r="D496" s="116"/>
      <c r="E496" s="116"/>
      <c r="F496" s="116"/>
      <c r="G496" s="116"/>
      <c r="H496" s="116"/>
      <c r="I496" s="94"/>
      <c r="J496" s="94"/>
      <c r="K496" s="116"/>
    </row>
    <row r="497" spans="2:11">
      <c r="B497" s="93"/>
      <c r="C497" s="116"/>
      <c r="D497" s="116"/>
      <c r="E497" s="116"/>
      <c r="F497" s="116"/>
      <c r="G497" s="116"/>
      <c r="H497" s="116"/>
      <c r="I497" s="94"/>
      <c r="J497" s="94"/>
      <c r="K497" s="116"/>
    </row>
    <row r="498" spans="2:11">
      <c r="B498" s="93"/>
      <c r="C498" s="116"/>
      <c r="D498" s="116"/>
      <c r="E498" s="116"/>
      <c r="F498" s="116"/>
      <c r="G498" s="116"/>
      <c r="H498" s="116"/>
      <c r="I498" s="94"/>
      <c r="J498" s="94"/>
      <c r="K498" s="116"/>
    </row>
    <row r="499" spans="2:11">
      <c r="B499" s="93"/>
      <c r="C499" s="116"/>
      <c r="D499" s="116"/>
      <c r="E499" s="116"/>
      <c r="F499" s="116"/>
      <c r="G499" s="116"/>
      <c r="H499" s="116"/>
      <c r="I499" s="94"/>
      <c r="J499" s="94"/>
      <c r="K499" s="116"/>
    </row>
    <row r="500" spans="2:11">
      <c r="B500" s="93"/>
      <c r="C500" s="116"/>
      <c r="D500" s="116"/>
      <c r="E500" s="116"/>
      <c r="F500" s="116"/>
      <c r="G500" s="116"/>
      <c r="H500" s="116"/>
      <c r="I500" s="94"/>
      <c r="J500" s="94"/>
      <c r="K500" s="116"/>
    </row>
    <row r="501" spans="2:11">
      <c r="B501" s="93"/>
      <c r="C501" s="116"/>
      <c r="D501" s="116"/>
      <c r="E501" s="116"/>
      <c r="F501" s="116"/>
      <c r="G501" s="116"/>
      <c r="H501" s="116"/>
      <c r="I501" s="94"/>
      <c r="J501" s="94"/>
      <c r="K501" s="116"/>
    </row>
    <row r="502" spans="2:11">
      <c r="B502" s="93"/>
      <c r="C502" s="116"/>
      <c r="D502" s="116"/>
      <c r="E502" s="116"/>
      <c r="F502" s="116"/>
      <c r="G502" s="116"/>
      <c r="H502" s="116"/>
      <c r="I502" s="94"/>
      <c r="J502" s="94"/>
      <c r="K502" s="116"/>
    </row>
    <row r="503" spans="2:11">
      <c r="B503" s="93"/>
      <c r="C503" s="116"/>
      <c r="D503" s="116"/>
      <c r="E503" s="116"/>
      <c r="F503" s="116"/>
      <c r="G503" s="116"/>
      <c r="H503" s="116"/>
      <c r="I503" s="94"/>
      <c r="J503" s="94"/>
      <c r="K503" s="116"/>
    </row>
    <row r="504" spans="2:11">
      <c r="B504" s="93"/>
      <c r="C504" s="116"/>
      <c r="D504" s="116"/>
      <c r="E504" s="116"/>
      <c r="F504" s="116"/>
      <c r="G504" s="116"/>
      <c r="H504" s="116"/>
      <c r="I504" s="94"/>
      <c r="J504" s="94"/>
      <c r="K504" s="116"/>
    </row>
    <row r="505" spans="2:11">
      <c r="B505" s="93"/>
      <c r="C505" s="116"/>
      <c r="D505" s="116"/>
      <c r="E505" s="116"/>
      <c r="F505" s="116"/>
      <c r="G505" s="116"/>
      <c r="H505" s="116"/>
      <c r="I505" s="94"/>
      <c r="J505" s="94"/>
      <c r="K505" s="116"/>
    </row>
    <row r="506" spans="2:11">
      <c r="B506" s="93"/>
      <c r="C506" s="116"/>
      <c r="D506" s="116"/>
      <c r="E506" s="116"/>
      <c r="F506" s="116"/>
      <c r="G506" s="116"/>
      <c r="H506" s="116"/>
      <c r="I506" s="94"/>
      <c r="J506" s="94"/>
      <c r="K506" s="116"/>
    </row>
    <row r="507" spans="2:11">
      <c r="B507" s="93"/>
      <c r="C507" s="116"/>
      <c r="D507" s="116"/>
      <c r="E507" s="116"/>
      <c r="F507" s="116"/>
      <c r="G507" s="116"/>
      <c r="H507" s="116"/>
      <c r="I507" s="94"/>
      <c r="J507" s="94"/>
      <c r="K507" s="116"/>
    </row>
    <row r="508" spans="2:11">
      <c r="B508" s="93"/>
      <c r="C508" s="116"/>
      <c r="D508" s="116"/>
      <c r="E508" s="116"/>
      <c r="F508" s="116"/>
      <c r="G508" s="116"/>
      <c r="H508" s="116"/>
      <c r="I508" s="94"/>
      <c r="J508" s="94"/>
      <c r="K508" s="116"/>
    </row>
    <row r="509" spans="2:11">
      <c r="B509" s="93"/>
      <c r="C509" s="116"/>
      <c r="D509" s="116"/>
      <c r="E509" s="116"/>
      <c r="F509" s="116"/>
      <c r="G509" s="116"/>
      <c r="H509" s="116"/>
      <c r="I509" s="94"/>
      <c r="J509" s="94"/>
      <c r="K509" s="116"/>
    </row>
    <row r="510" spans="2:11">
      <c r="B510" s="93"/>
      <c r="C510" s="116"/>
      <c r="D510" s="116"/>
      <c r="E510" s="116"/>
      <c r="F510" s="116"/>
      <c r="G510" s="116"/>
      <c r="H510" s="116"/>
      <c r="I510" s="94"/>
      <c r="J510" s="94"/>
      <c r="K510" s="116"/>
    </row>
    <row r="511" spans="2:11">
      <c r="B511" s="93"/>
      <c r="C511" s="116"/>
      <c r="D511" s="116"/>
      <c r="E511" s="116"/>
      <c r="F511" s="116"/>
      <c r="G511" s="116"/>
      <c r="H511" s="116"/>
      <c r="I511" s="94"/>
      <c r="J511" s="94"/>
      <c r="K511" s="116"/>
    </row>
    <row r="512" spans="2:11">
      <c r="B512" s="93"/>
      <c r="C512" s="116"/>
      <c r="D512" s="116"/>
      <c r="E512" s="116"/>
      <c r="F512" s="116"/>
      <c r="G512" s="116"/>
      <c r="H512" s="116"/>
      <c r="I512" s="94"/>
      <c r="J512" s="94"/>
      <c r="K512" s="116"/>
    </row>
    <row r="513" spans="2:11">
      <c r="B513" s="93"/>
      <c r="C513" s="116"/>
      <c r="D513" s="116"/>
      <c r="E513" s="116"/>
      <c r="F513" s="116"/>
      <c r="G513" s="116"/>
      <c r="H513" s="116"/>
      <c r="I513" s="94"/>
      <c r="J513" s="94"/>
      <c r="K513" s="116"/>
    </row>
    <row r="514" spans="2:11">
      <c r="B514" s="93"/>
      <c r="C514" s="116"/>
      <c r="D514" s="116"/>
      <c r="E514" s="116"/>
      <c r="F514" s="116"/>
      <c r="G514" s="116"/>
      <c r="H514" s="116"/>
      <c r="I514" s="94"/>
      <c r="J514" s="94"/>
      <c r="K514" s="116"/>
    </row>
    <row r="515" spans="2:11">
      <c r="B515" s="93"/>
      <c r="C515" s="116"/>
      <c r="D515" s="116"/>
      <c r="E515" s="116"/>
      <c r="F515" s="116"/>
      <c r="G515" s="116"/>
      <c r="H515" s="116"/>
      <c r="I515" s="94"/>
      <c r="J515" s="94"/>
      <c r="K515" s="116"/>
    </row>
    <row r="516" spans="2:11">
      <c r="B516" s="93"/>
      <c r="C516" s="116"/>
      <c r="D516" s="116"/>
      <c r="E516" s="116"/>
      <c r="F516" s="116"/>
      <c r="G516" s="116"/>
      <c r="H516" s="116"/>
      <c r="I516" s="94"/>
      <c r="J516" s="94"/>
      <c r="K516" s="116"/>
    </row>
    <row r="517" spans="2:11">
      <c r="B517" s="93"/>
      <c r="C517" s="116"/>
      <c r="D517" s="116"/>
      <c r="E517" s="116"/>
      <c r="F517" s="116"/>
      <c r="G517" s="116"/>
      <c r="H517" s="116"/>
      <c r="I517" s="94"/>
      <c r="J517" s="94"/>
      <c r="K517" s="116"/>
    </row>
    <row r="518" spans="2:11">
      <c r="B518" s="93"/>
      <c r="C518" s="116"/>
      <c r="D518" s="116"/>
      <c r="E518" s="116"/>
      <c r="F518" s="116"/>
      <c r="G518" s="116"/>
      <c r="H518" s="116"/>
      <c r="I518" s="94"/>
      <c r="J518" s="94"/>
      <c r="K518" s="116"/>
    </row>
    <row r="519" spans="2:11">
      <c r="B519" s="93"/>
      <c r="C519" s="116"/>
      <c r="D519" s="116"/>
      <c r="E519" s="116"/>
      <c r="F519" s="116"/>
      <c r="G519" s="116"/>
      <c r="H519" s="116"/>
      <c r="I519" s="94"/>
      <c r="J519" s="94"/>
      <c r="K519" s="116"/>
    </row>
    <row r="520" spans="2:11">
      <c r="B520" s="93"/>
      <c r="C520" s="116"/>
      <c r="D520" s="116"/>
      <c r="E520" s="116"/>
      <c r="F520" s="116"/>
      <c r="G520" s="116"/>
      <c r="H520" s="116"/>
      <c r="I520" s="94"/>
      <c r="J520" s="94"/>
      <c r="K520" s="116"/>
    </row>
    <row r="521" spans="2:11">
      <c r="B521" s="93"/>
      <c r="C521" s="116"/>
      <c r="D521" s="116"/>
      <c r="E521" s="116"/>
      <c r="F521" s="116"/>
      <c r="G521" s="116"/>
      <c r="H521" s="116"/>
      <c r="I521" s="94"/>
      <c r="J521" s="94"/>
      <c r="K521" s="116"/>
    </row>
    <row r="522" spans="2:11">
      <c r="B522" s="93"/>
      <c r="C522" s="116"/>
      <c r="D522" s="116"/>
      <c r="E522" s="116"/>
      <c r="F522" s="116"/>
      <c r="G522" s="116"/>
      <c r="H522" s="116"/>
      <c r="I522" s="94"/>
      <c r="J522" s="94"/>
      <c r="K522" s="116"/>
    </row>
    <row r="523" spans="2:11">
      <c r="B523" s="93"/>
      <c r="C523" s="116"/>
      <c r="D523" s="116"/>
      <c r="E523" s="116"/>
      <c r="F523" s="116"/>
      <c r="G523" s="116"/>
      <c r="H523" s="116"/>
      <c r="I523" s="94"/>
      <c r="J523" s="94"/>
      <c r="K523" s="116"/>
    </row>
    <row r="524" spans="2:11">
      <c r="B524" s="93"/>
      <c r="C524" s="116"/>
      <c r="D524" s="116"/>
      <c r="E524" s="116"/>
      <c r="F524" s="116"/>
      <c r="G524" s="116"/>
      <c r="H524" s="116"/>
      <c r="I524" s="94"/>
      <c r="J524" s="94"/>
      <c r="K524" s="116"/>
    </row>
    <row r="525" spans="2:11">
      <c r="B525" s="93"/>
      <c r="C525" s="116"/>
      <c r="D525" s="116"/>
      <c r="E525" s="116"/>
      <c r="F525" s="116"/>
      <c r="G525" s="116"/>
      <c r="H525" s="116"/>
      <c r="I525" s="94"/>
      <c r="J525" s="94"/>
      <c r="K525" s="116"/>
    </row>
    <row r="526" spans="2:11">
      <c r="B526" s="93"/>
      <c r="C526" s="116"/>
      <c r="D526" s="116"/>
      <c r="E526" s="116"/>
      <c r="F526" s="116"/>
      <c r="G526" s="116"/>
      <c r="H526" s="116"/>
      <c r="I526" s="94"/>
      <c r="J526" s="94"/>
      <c r="K526" s="116"/>
    </row>
    <row r="527" spans="2:11">
      <c r="B527" s="93"/>
      <c r="C527" s="116"/>
      <c r="D527" s="116"/>
      <c r="E527" s="116"/>
      <c r="F527" s="116"/>
      <c r="G527" s="116"/>
      <c r="H527" s="116"/>
      <c r="I527" s="94"/>
      <c r="J527" s="94"/>
      <c r="K527" s="116"/>
    </row>
    <row r="528" spans="2:11">
      <c r="B528" s="93"/>
      <c r="C528" s="116"/>
      <c r="D528" s="116"/>
      <c r="E528" s="116"/>
      <c r="F528" s="116"/>
      <c r="G528" s="116"/>
      <c r="H528" s="116"/>
      <c r="I528" s="94"/>
      <c r="J528" s="94"/>
      <c r="K528" s="116"/>
    </row>
    <row r="529" spans="2:11">
      <c r="B529" s="93"/>
      <c r="C529" s="116"/>
      <c r="D529" s="116"/>
      <c r="E529" s="116"/>
      <c r="F529" s="116"/>
      <c r="G529" s="116"/>
      <c r="H529" s="116"/>
      <c r="I529" s="94"/>
      <c r="J529" s="94"/>
      <c r="K529" s="116"/>
    </row>
    <row r="530" spans="2:11">
      <c r="B530" s="93"/>
      <c r="C530" s="116"/>
      <c r="D530" s="116"/>
      <c r="E530" s="116"/>
      <c r="F530" s="116"/>
      <c r="G530" s="116"/>
      <c r="H530" s="116"/>
      <c r="I530" s="94"/>
      <c r="J530" s="94"/>
      <c r="K530" s="116"/>
    </row>
    <row r="531" spans="2:11">
      <c r="B531" s="93"/>
      <c r="C531" s="116"/>
      <c r="D531" s="116"/>
      <c r="E531" s="116"/>
      <c r="F531" s="116"/>
      <c r="G531" s="116"/>
      <c r="H531" s="116"/>
      <c r="I531" s="94"/>
      <c r="J531" s="94"/>
      <c r="K531" s="116"/>
    </row>
    <row r="532" spans="2:11">
      <c r="B532" s="93"/>
      <c r="C532" s="116"/>
      <c r="D532" s="116"/>
      <c r="E532" s="116"/>
      <c r="F532" s="116"/>
      <c r="G532" s="116"/>
      <c r="H532" s="116"/>
      <c r="I532" s="94"/>
      <c r="J532" s="94"/>
      <c r="K532" s="116"/>
    </row>
    <row r="533" spans="2:11">
      <c r="B533" s="93"/>
      <c r="C533" s="116"/>
      <c r="D533" s="116"/>
      <c r="E533" s="116"/>
      <c r="F533" s="116"/>
      <c r="G533" s="116"/>
      <c r="H533" s="116"/>
      <c r="I533" s="94"/>
      <c r="J533" s="94"/>
      <c r="K533" s="116"/>
    </row>
    <row r="534" spans="2:11">
      <c r="B534" s="93"/>
      <c r="C534" s="116"/>
      <c r="D534" s="116"/>
      <c r="E534" s="116"/>
      <c r="F534" s="116"/>
      <c r="G534" s="116"/>
      <c r="H534" s="116"/>
      <c r="I534" s="94"/>
      <c r="J534" s="94"/>
      <c r="K534" s="116"/>
    </row>
    <row r="535" spans="2:11">
      <c r="B535" s="93"/>
      <c r="C535" s="116"/>
      <c r="D535" s="116"/>
      <c r="E535" s="116"/>
      <c r="F535" s="116"/>
      <c r="G535" s="116"/>
      <c r="H535" s="116"/>
      <c r="I535" s="94"/>
      <c r="J535" s="94"/>
      <c r="K535" s="116"/>
    </row>
    <row r="536" spans="2:11">
      <c r="B536" s="93"/>
      <c r="C536" s="116"/>
      <c r="D536" s="116"/>
      <c r="E536" s="116"/>
      <c r="F536" s="116"/>
      <c r="G536" s="116"/>
      <c r="H536" s="116"/>
      <c r="I536" s="94"/>
      <c r="J536" s="94"/>
      <c r="K536" s="116"/>
    </row>
    <row r="537" spans="2:11">
      <c r="B537" s="93"/>
      <c r="C537" s="116"/>
      <c r="D537" s="116"/>
      <c r="E537" s="116"/>
      <c r="F537" s="116"/>
      <c r="G537" s="116"/>
      <c r="H537" s="116"/>
      <c r="I537" s="94"/>
      <c r="J537" s="94"/>
      <c r="K537" s="116"/>
    </row>
    <row r="538" spans="2:11">
      <c r="B538" s="93"/>
      <c r="C538" s="116"/>
      <c r="D538" s="116"/>
      <c r="E538" s="116"/>
      <c r="F538" s="116"/>
      <c r="G538" s="116"/>
      <c r="H538" s="116"/>
      <c r="I538" s="94"/>
      <c r="J538" s="94"/>
      <c r="K538" s="116"/>
    </row>
    <row r="539" spans="2:11">
      <c r="B539" s="93"/>
      <c r="C539" s="116"/>
      <c r="D539" s="116"/>
      <c r="E539" s="116"/>
      <c r="F539" s="116"/>
      <c r="G539" s="116"/>
      <c r="H539" s="116"/>
      <c r="I539" s="94"/>
      <c r="J539" s="94"/>
      <c r="K539" s="116"/>
    </row>
    <row r="540" spans="2:11">
      <c r="B540" s="93"/>
      <c r="C540" s="116"/>
      <c r="D540" s="116"/>
      <c r="E540" s="116"/>
      <c r="F540" s="116"/>
      <c r="G540" s="116"/>
      <c r="H540" s="116"/>
      <c r="I540" s="94"/>
      <c r="J540" s="94"/>
      <c r="K540" s="116"/>
    </row>
    <row r="541" spans="2:11">
      <c r="B541" s="93"/>
      <c r="C541" s="116"/>
      <c r="D541" s="116"/>
      <c r="E541" s="116"/>
      <c r="F541" s="116"/>
      <c r="G541" s="116"/>
      <c r="H541" s="116"/>
      <c r="I541" s="94"/>
      <c r="J541" s="94"/>
      <c r="K541" s="116"/>
    </row>
    <row r="542" spans="2:11">
      <c r="B542" s="93"/>
      <c r="C542" s="116"/>
      <c r="D542" s="116"/>
      <c r="E542" s="116"/>
      <c r="F542" s="116"/>
      <c r="G542" s="116"/>
      <c r="H542" s="116"/>
      <c r="I542" s="94"/>
      <c r="J542" s="94"/>
      <c r="K542" s="116"/>
    </row>
    <row r="543" spans="2:11">
      <c r="B543" s="93"/>
      <c r="C543" s="116"/>
      <c r="D543" s="116"/>
      <c r="E543" s="116"/>
      <c r="F543" s="116"/>
      <c r="G543" s="116"/>
      <c r="H543" s="116"/>
      <c r="I543" s="94"/>
      <c r="J543" s="94"/>
      <c r="K543" s="116"/>
    </row>
    <row r="544" spans="2:11">
      <c r="B544" s="93"/>
      <c r="C544" s="116"/>
      <c r="D544" s="116"/>
      <c r="E544" s="116"/>
      <c r="F544" s="116"/>
      <c r="G544" s="116"/>
      <c r="H544" s="116"/>
      <c r="I544" s="94"/>
      <c r="J544" s="94"/>
      <c r="K544" s="116"/>
    </row>
    <row r="545" spans="2:11">
      <c r="B545" s="93"/>
      <c r="C545" s="116"/>
      <c r="D545" s="116"/>
      <c r="E545" s="116"/>
      <c r="F545" s="116"/>
      <c r="G545" s="116"/>
      <c r="H545" s="116"/>
      <c r="I545" s="94"/>
      <c r="J545" s="94"/>
      <c r="K545" s="116"/>
    </row>
    <row r="546" spans="2:11">
      <c r="B546" s="93"/>
      <c r="C546" s="116"/>
      <c r="D546" s="116"/>
      <c r="E546" s="116"/>
      <c r="F546" s="116"/>
      <c r="G546" s="116"/>
      <c r="H546" s="116"/>
      <c r="I546" s="94"/>
      <c r="J546" s="94"/>
      <c r="K546" s="116"/>
    </row>
    <row r="547" spans="2:11">
      <c r="B547" s="93"/>
      <c r="C547" s="116"/>
      <c r="D547" s="116"/>
      <c r="E547" s="116"/>
      <c r="F547" s="116"/>
      <c r="G547" s="116"/>
      <c r="H547" s="116"/>
      <c r="I547" s="94"/>
      <c r="J547" s="94"/>
      <c r="K547" s="116"/>
    </row>
    <row r="548" spans="2:11">
      <c r="B548" s="93"/>
      <c r="C548" s="116"/>
      <c r="D548" s="116"/>
      <c r="E548" s="116"/>
      <c r="F548" s="116"/>
      <c r="G548" s="116"/>
      <c r="H548" s="116"/>
      <c r="I548" s="94"/>
      <c r="J548" s="94"/>
      <c r="K548" s="116"/>
    </row>
    <row r="549" spans="2:11">
      <c r="B549" s="93"/>
      <c r="C549" s="116"/>
      <c r="D549" s="116"/>
      <c r="E549" s="116"/>
      <c r="F549" s="116"/>
      <c r="G549" s="116"/>
      <c r="H549" s="116"/>
      <c r="I549" s="94"/>
      <c r="J549" s="94"/>
      <c r="K549" s="116"/>
    </row>
    <row r="550" spans="2:11">
      <c r="B550" s="93"/>
      <c r="C550" s="116"/>
      <c r="D550" s="116"/>
      <c r="E550" s="116"/>
      <c r="F550" s="116"/>
      <c r="G550" s="116"/>
      <c r="H550" s="116"/>
      <c r="I550" s="94"/>
      <c r="J550" s="94"/>
      <c r="K550" s="116"/>
    </row>
    <row r="551" spans="2:11">
      <c r="B551" s="93"/>
      <c r="C551" s="116"/>
      <c r="D551" s="116"/>
      <c r="E551" s="116"/>
      <c r="F551" s="116"/>
      <c r="G551" s="116"/>
      <c r="H551" s="116"/>
      <c r="I551" s="94"/>
      <c r="J551" s="94"/>
      <c r="K551" s="116"/>
    </row>
    <row r="552" spans="2:11">
      <c r="B552" s="93"/>
      <c r="C552" s="116"/>
      <c r="D552" s="116"/>
      <c r="E552" s="116"/>
      <c r="F552" s="116"/>
      <c r="G552" s="116"/>
      <c r="H552" s="116"/>
      <c r="I552" s="94"/>
      <c r="J552" s="94"/>
      <c r="K552" s="116"/>
    </row>
    <row r="553" spans="2:11">
      <c r="B553" s="93"/>
      <c r="C553" s="116"/>
      <c r="D553" s="116"/>
      <c r="E553" s="116"/>
      <c r="F553" s="116"/>
      <c r="G553" s="116"/>
      <c r="H553" s="116"/>
      <c r="I553" s="94"/>
      <c r="J553" s="94"/>
      <c r="K553" s="116"/>
    </row>
    <row r="554" spans="2:11">
      <c r="B554" s="93"/>
      <c r="C554" s="116"/>
      <c r="D554" s="116"/>
      <c r="E554" s="116"/>
      <c r="F554" s="116"/>
      <c r="G554" s="116"/>
      <c r="H554" s="116"/>
      <c r="I554" s="94"/>
      <c r="J554" s="94"/>
      <c r="K554" s="116"/>
    </row>
    <row r="555" spans="2:11">
      <c r="B555" s="93"/>
      <c r="C555" s="116"/>
      <c r="D555" s="116"/>
      <c r="E555" s="116"/>
      <c r="F555" s="116"/>
      <c r="G555" s="116"/>
      <c r="H555" s="116"/>
      <c r="I555" s="94"/>
      <c r="J555" s="94"/>
      <c r="K555" s="116"/>
    </row>
    <row r="556" spans="2:11">
      <c r="B556" s="93"/>
      <c r="C556" s="116"/>
      <c r="D556" s="116"/>
      <c r="E556" s="116"/>
      <c r="F556" s="116"/>
      <c r="G556" s="116"/>
      <c r="H556" s="116"/>
      <c r="I556" s="94"/>
      <c r="J556" s="94"/>
      <c r="K556" s="116"/>
    </row>
    <row r="557" spans="2:11">
      <c r="B557" s="93"/>
      <c r="C557" s="116"/>
      <c r="D557" s="116"/>
      <c r="E557" s="116"/>
      <c r="F557" s="116"/>
      <c r="G557" s="116"/>
      <c r="H557" s="116"/>
      <c r="I557" s="94"/>
      <c r="J557" s="94"/>
      <c r="K557" s="116"/>
    </row>
    <row r="558" spans="2:11">
      <c r="B558" s="93"/>
      <c r="C558" s="116"/>
      <c r="D558" s="116"/>
      <c r="E558" s="116"/>
      <c r="F558" s="116"/>
      <c r="G558" s="116"/>
      <c r="H558" s="116"/>
      <c r="I558" s="94"/>
      <c r="J558" s="94"/>
      <c r="K558" s="116"/>
    </row>
    <row r="559" spans="2:11">
      <c r="B559" s="93"/>
      <c r="C559" s="116"/>
      <c r="D559" s="116"/>
      <c r="E559" s="116"/>
      <c r="F559" s="116"/>
      <c r="G559" s="116"/>
      <c r="H559" s="116"/>
      <c r="I559" s="94"/>
      <c r="J559" s="94"/>
      <c r="K559" s="116"/>
    </row>
    <row r="560" spans="2:11">
      <c r="B560" s="93"/>
      <c r="C560" s="116"/>
      <c r="D560" s="116"/>
      <c r="E560" s="116"/>
      <c r="F560" s="116"/>
      <c r="G560" s="116"/>
      <c r="H560" s="116"/>
      <c r="I560" s="94"/>
      <c r="J560" s="94"/>
      <c r="K560" s="116"/>
    </row>
    <row r="561" spans="2:11">
      <c r="B561" s="93"/>
      <c r="C561" s="116"/>
      <c r="D561" s="116"/>
      <c r="E561" s="116"/>
      <c r="F561" s="116"/>
      <c r="G561" s="116"/>
      <c r="H561" s="116"/>
      <c r="I561" s="94"/>
      <c r="J561" s="94"/>
      <c r="K561" s="116"/>
    </row>
    <row r="562" spans="2:11">
      <c r="B562" s="93"/>
      <c r="C562" s="116"/>
      <c r="D562" s="116"/>
      <c r="E562" s="116"/>
      <c r="F562" s="116"/>
      <c r="G562" s="116"/>
      <c r="H562" s="116"/>
      <c r="I562" s="94"/>
      <c r="J562" s="94"/>
      <c r="K562" s="116"/>
    </row>
    <row r="563" spans="2:11">
      <c r="B563" s="93"/>
      <c r="C563" s="116"/>
      <c r="D563" s="116"/>
      <c r="E563" s="116"/>
      <c r="F563" s="116"/>
      <c r="G563" s="116"/>
      <c r="H563" s="116"/>
      <c r="I563" s="94"/>
      <c r="J563" s="94"/>
      <c r="K563" s="116"/>
    </row>
    <row r="564" spans="2:11">
      <c r="B564" s="93"/>
      <c r="C564" s="116"/>
      <c r="D564" s="116"/>
      <c r="E564" s="116"/>
      <c r="F564" s="116"/>
      <c r="G564" s="116"/>
      <c r="H564" s="116"/>
      <c r="I564" s="94"/>
      <c r="J564" s="94"/>
      <c r="K564" s="116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140</v>
      </c>
      <c r="C1" s="46" t="s" vm="1">
        <v>221</v>
      </c>
    </row>
    <row r="2" spans="2:35">
      <c r="B2" s="46" t="s">
        <v>139</v>
      </c>
      <c r="C2" s="46" t="s">
        <v>222</v>
      </c>
    </row>
    <row r="3" spans="2:35">
      <c r="B3" s="46" t="s">
        <v>141</v>
      </c>
      <c r="C3" s="46" t="s">
        <v>223</v>
      </c>
      <c r="E3" s="2"/>
    </row>
    <row r="4" spans="2:35">
      <c r="B4" s="46" t="s">
        <v>142</v>
      </c>
      <c r="C4" s="46">
        <v>2208</v>
      </c>
    </row>
    <row r="6" spans="2:35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35" ht="26.25" customHeight="1">
      <c r="B7" s="138" t="s">
        <v>91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35" s="3" customFormat="1" ht="63">
      <c r="B8" s="21" t="s">
        <v>110</v>
      </c>
      <c r="C8" s="29" t="s">
        <v>43</v>
      </c>
      <c r="D8" s="12" t="s">
        <v>50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198</v>
      </c>
      <c r="M8" s="29" t="s">
        <v>197</v>
      </c>
      <c r="N8" s="29" t="s">
        <v>60</v>
      </c>
      <c r="O8" s="29" t="s">
        <v>57</v>
      </c>
      <c r="P8" s="29" t="s">
        <v>143</v>
      </c>
      <c r="Q8" s="30" t="s">
        <v>145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205</v>
      </c>
      <c r="M9" s="31"/>
      <c r="N9" s="31" t="s">
        <v>201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35" s="4" customFormat="1" ht="18" customHeight="1">
      <c r="B11" s="104" t="s">
        <v>2582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12" t="s">
        <v>213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2" t="s">
        <v>106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2" t="s">
        <v>196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2" t="s">
        <v>204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7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222</v>
      </c>
    </row>
    <row r="3" spans="2:16">
      <c r="B3" s="46" t="s">
        <v>141</v>
      </c>
      <c r="C3" s="46" t="s">
        <v>223</v>
      </c>
    </row>
    <row r="4" spans="2:16">
      <c r="B4" s="46" t="s">
        <v>142</v>
      </c>
      <c r="C4" s="46">
        <v>2208</v>
      </c>
    </row>
    <row r="6" spans="2:16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ht="26.25" customHeight="1">
      <c r="B7" s="138" t="s">
        <v>83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16" s="3" customFormat="1" ht="63">
      <c r="B8" s="21" t="s">
        <v>110</v>
      </c>
      <c r="C8" s="29" t="s">
        <v>43</v>
      </c>
      <c r="D8" s="29" t="s">
        <v>14</v>
      </c>
      <c r="E8" s="29" t="s">
        <v>64</v>
      </c>
      <c r="F8" s="29" t="s">
        <v>98</v>
      </c>
      <c r="G8" s="29" t="s">
        <v>17</v>
      </c>
      <c r="H8" s="29" t="s">
        <v>97</v>
      </c>
      <c r="I8" s="29" t="s">
        <v>16</v>
      </c>
      <c r="J8" s="29" t="s">
        <v>18</v>
      </c>
      <c r="K8" s="29" t="s">
        <v>198</v>
      </c>
      <c r="L8" s="29" t="s">
        <v>197</v>
      </c>
      <c r="M8" s="29" t="s">
        <v>105</v>
      </c>
      <c r="N8" s="29" t="s">
        <v>57</v>
      </c>
      <c r="O8" s="29" t="s">
        <v>143</v>
      </c>
      <c r="P8" s="30" t="s">
        <v>145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205</v>
      </c>
      <c r="L9" s="31"/>
      <c r="M9" s="31" t="s">
        <v>201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4" t="s">
        <v>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12" t="s">
        <v>106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196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1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33.7109375" style="2" customWidth="1"/>
    <col min="4" max="4" width="9.140625" style="2" bestFit="1" customWidth="1"/>
    <col min="5" max="5" width="11.285156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140</v>
      </c>
      <c r="C1" s="46" t="s" vm="1">
        <v>221</v>
      </c>
    </row>
    <row r="2" spans="2:19">
      <c r="B2" s="46" t="s">
        <v>139</v>
      </c>
      <c r="C2" s="46" t="s">
        <v>222</v>
      </c>
    </row>
    <row r="3" spans="2:19">
      <c r="B3" s="46" t="s">
        <v>141</v>
      </c>
      <c r="C3" s="46" t="s">
        <v>223</v>
      </c>
    </row>
    <row r="4" spans="2:19">
      <c r="B4" s="46" t="s">
        <v>142</v>
      </c>
      <c r="C4" s="46">
        <v>2208</v>
      </c>
    </row>
    <row r="6" spans="2:19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19" ht="26.25" customHeight="1">
      <c r="B7" s="138" t="s">
        <v>84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19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29" t="s">
        <v>198</v>
      </c>
      <c r="O8" s="29" t="s">
        <v>197</v>
      </c>
      <c r="P8" s="29" t="s">
        <v>105</v>
      </c>
      <c r="Q8" s="29" t="s">
        <v>57</v>
      </c>
      <c r="R8" s="29" t="s">
        <v>143</v>
      </c>
      <c r="S8" s="30" t="s">
        <v>145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205</v>
      </c>
      <c r="O9" s="31"/>
      <c r="P9" s="31" t="s">
        <v>201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</row>
    <row r="11" spans="2:19" s="4" customFormat="1" ht="18" customHeight="1">
      <c r="B11" s="117" t="s">
        <v>44</v>
      </c>
      <c r="C11" s="118"/>
      <c r="D11" s="119"/>
      <c r="E11" s="118"/>
      <c r="F11" s="119"/>
      <c r="G11" s="118"/>
      <c r="H11" s="118"/>
      <c r="I11" s="120"/>
      <c r="J11" s="121"/>
      <c r="K11" s="119"/>
      <c r="L11" s="87"/>
      <c r="M11" s="87"/>
      <c r="N11" s="90"/>
      <c r="O11" s="98"/>
      <c r="P11" s="107">
        <f>P12</f>
        <v>1.2263412100000002</v>
      </c>
      <c r="Q11" s="87"/>
      <c r="R11" s="108">
        <v>0</v>
      </c>
      <c r="S11" s="108">
        <v>0</v>
      </c>
    </row>
    <row r="12" spans="2:19" ht="20.25" customHeight="1">
      <c r="B12" s="122" t="s">
        <v>192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89"/>
      <c r="M12" s="89"/>
      <c r="N12" s="90"/>
      <c r="O12" s="98"/>
      <c r="P12" s="90">
        <v>1.2263412100000002</v>
      </c>
      <c r="Q12" s="91"/>
      <c r="R12" s="108">
        <v>0</v>
      </c>
      <c r="S12" s="108">
        <v>0</v>
      </c>
    </row>
    <row r="13" spans="2:19">
      <c r="B13" s="123" t="s">
        <v>59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87"/>
      <c r="M13" s="87"/>
      <c r="N13" s="90"/>
      <c r="O13" s="98"/>
      <c r="P13" s="90">
        <f>P14</f>
        <v>1.2263412100000002</v>
      </c>
      <c r="Q13" s="87"/>
      <c r="R13" s="108">
        <v>0</v>
      </c>
      <c r="S13" s="108">
        <v>0</v>
      </c>
    </row>
    <row r="14" spans="2:19">
      <c r="B14" s="124" t="s">
        <v>2591</v>
      </c>
      <c r="C14" s="87">
        <v>1199157</v>
      </c>
      <c r="D14" s="88" t="s">
        <v>26</v>
      </c>
      <c r="E14" s="87">
        <v>520043027</v>
      </c>
      <c r="F14" s="88" t="s">
        <v>639</v>
      </c>
      <c r="G14" s="87" t="s">
        <v>590</v>
      </c>
      <c r="H14" s="87" t="s">
        <v>263</v>
      </c>
      <c r="I14" s="97">
        <v>45169</v>
      </c>
      <c r="J14" s="90">
        <v>1</v>
      </c>
      <c r="K14" s="88" t="s">
        <v>126</v>
      </c>
      <c r="L14" s="89">
        <v>6.2649999999999997E-2</v>
      </c>
      <c r="M14" s="89">
        <v>6.2649999999999997E-2</v>
      </c>
      <c r="N14" s="90">
        <v>1224.6360000000002</v>
      </c>
      <c r="O14" s="98">
        <v>100.139242</v>
      </c>
      <c r="P14" s="90">
        <v>1.2263412100000002</v>
      </c>
      <c r="Q14" s="87"/>
      <c r="R14" s="108">
        <v>0</v>
      </c>
      <c r="S14" s="108">
        <v>0</v>
      </c>
    </row>
    <row r="15" spans="2:19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112" t="s">
        <v>213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112" t="s">
        <v>106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2" t="s">
        <v>196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2" t="s">
        <v>204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B389" s="41"/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3"/>
      <c r="D391" s="1"/>
      <c r="E391" s="1"/>
      <c r="F391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A1:B1048576 C5:C1048576 D1:XFD1048576" xr:uid="{00000000-0002-0000-0D00-000000000000}"/>
    <dataValidation type="list" allowBlank="1" showInputMessage="1" showErrorMessage="1" sqref="H14" xr:uid="{FCCC3FF6-CF0F-42A2-88A2-92FCA3E82968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70" zoomScaleNormal="70" workbookViewId="0">
      <selection activeCell="F15" sqref="F14:F15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2.28515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2.42578125" style="1" bestFit="1" customWidth="1"/>
    <col min="10" max="10" width="6.85546875" style="1" bestFit="1" customWidth="1"/>
    <col min="11" max="11" width="12" style="1" bestFit="1" customWidth="1"/>
    <col min="12" max="12" width="7.42578125" style="1" bestFit="1" customWidth="1"/>
    <col min="13" max="13" width="7.5703125" style="1" bestFit="1" customWidth="1"/>
    <col min="14" max="14" width="12.42578125" style="1" bestFit="1" customWidth="1"/>
    <col min="15" max="15" width="13" style="1" bestFit="1" customWidth="1"/>
    <col min="16" max="16" width="12.42578125" style="1" customWidth="1"/>
    <col min="17" max="17" width="11.28515625" style="1" customWidth="1"/>
    <col min="18" max="18" width="12.140625" style="1" customWidth="1"/>
    <col min="19" max="19" width="9.28515625" style="1" bestFit="1" customWidth="1"/>
    <col min="20" max="16384" width="9.140625" style="1"/>
  </cols>
  <sheetData>
    <row r="1" spans="2:30">
      <c r="B1" s="46" t="s">
        <v>140</v>
      </c>
      <c r="C1" s="46" t="s" vm="1">
        <v>221</v>
      </c>
    </row>
    <row r="2" spans="2:30">
      <c r="B2" s="46" t="s">
        <v>139</v>
      </c>
      <c r="C2" s="46" t="s">
        <v>222</v>
      </c>
    </row>
    <row r="3" spans="2:30">
      <c r="B3" s="46" t="s">
        <v>141</v>
      </c>
      <c r="C3" s="46" t="s">
        <v>223</v>
      </c>
    </row>
    <row r="4" spans="2:30">
      <c r="B4" s="46" t="s">
        <v>142</v>
      </c>
      <c r="C4" s="46">
        <v>2208</v>
      </c>
    </row>
    <row r="6" spans="2:30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30" ht="26.25" customHeight="1">
      <c r="B7" s="138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30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58" t="s">
        <v>198</v>
      </c>
      <c r="O8" s="29" t="s">
        <v>197</v>
      </c>
      <c r="P8" s="29" t="s">
        <v>105</v>
      </c>
      <c r="Q8" s="29" t="s">
        <v>57</v>
      </c>
      <c r="R8" s="29" t="s">
        <v>143</v>
      </c>
      <c r="S8" s="30" t="s">
        <v>145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205</v>
      </c>
      <c r="O9" s="31"/>
      <c r="P9" s="31" t="s">
        <v>201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  <c r="AA10" s="1"/>
    </row>
    <row r="11" spans="2:30" s="4" customFormat="1" ht="18" customHeight="1">
      <c r="B11" s="125" t="s">
        <v>51</v>
      </c>
      <c r="C11" s="74"/>
      <c r="D11" s="75"/>
      <c r="E11" s="74"/>
      <c r="F11" s="75"/>
      <c r="G11" s="74"/>
      <c r="H11" s="74"/>
      <c r="I11" s="113"/>
      <c r="J11" s="114">
        <v>5.977753425772133</v>
      </c>
      <c r="K11" s="75"/>
      <c r="L11" s="76"/>
      <c r="M11" s="78">
        <v>3.5251012247850128E-2</v>
      </c>
      <c r="N11" s="77"/>
      <c r="O11" s="114"/>
      <c r="P11" s="77">
        <f>P12+P38</f>
        <v>1012.384860732</v>
      </c>
      <c r="Q11" s="78"/>
      <c r="R11" s="78">
        <f>IFERROR(P11/$P$11,0)</f>
        <v>1</v>
      </c>
      <c r="S11" s="78">
        <f>P11/'סכום נכסי הקרן'!$C$42</f>
        <v>1.0908899962974231E-2</v>
      </c>
      <c r="AA11" s="1"/>
      <c r="AD11" s="1"/>
    </row>
    <row r="12" spans="2:30" ht="17.25" customHeight="1">
      <c r="B12" s="126" t="s">
        <v>192</v>
      </c>
      <c r="C12" s="80"/>
      <c r="D12" s="81"/>
      <c r="E12" s="80"/>
      <c r="F12" s="81"/>
      <c r="G12" s="80"/>
      <c r="H12" s="80"/>
      <c r="I12" s="99"/>
      <c r="J12" s="100">
        <v>5.974250142630888</v>
      </c>
      <c r="K12" s="81"/>
      <c r="L12" s="82"/>
      <c r="M12" s="84">
        <v>3.5229985245812265E-2</v>
      </c>
      <c r="N12" s="83"/>
      <c r="O12" s="100"/>
      <c r="P12" s="83">
        <f>P13+P26+P35</f>
        <v>1011.764364562</v>
      </c>
      <c r="Q12" s="84"/>
      <c r="R12" s="84">
        <f t="shared" ref="R12:R41" si="0">IFERROR(P12/$P$11,0)</f>
        <v>0.99938709457828978</v>
      </c>
      <c r="S12" s="84">
        <f>P12/'סכום נכסי הקרן'!$C$42</f>
        <v>1.0902213839042029E-2</v>
      </c>
    </row>
    <row r="13" spans="2:30">
      <c r="B13" s="127" t="s">
        <v>58</v>
      </c>
      <c r="C13" s="80"/>
      <c r="D13" s="81"/>
      <c r="E13" s="80"/>
      <c r="F13" s="81"/>
      <c r="G13" s="80"/>
      <c r="H13" s="80"/>
      <c r="I13" s="99"/>
      <c r="J13" s="100">
        <v>6.4764085343786775</v>
      </c>
      <c r="K13" s="81"/>
      <c r="L13" s="82"/>
      <c r="M13" s="84">
        <v>3.1258598558166394E-2</v>
      </c>
      <c r="N13" s="83"/>
      <c r="O13" s="100"/>
      <c r="P13" s="83">
        <f>SUM(P14:P24)</f>
        <v>882.79494535799995</v>
      </c>
      <c r="Q13" s="84"/>
      <c r="R13" s="84">
        <f t="shared" si="0"/>
        <v>0.87199540372393491</v>
      </c>
      <c r="S13" s="84">
        <f>P13/'סכום נכסי הקרן'!$C$42</f>
        <v>9.5125106273977345E-3</v>
      </c>
    </row>
    <row r="14" spans="2:30">
      <c r="B14" s="128" t="s">
        <v>1657</v>
      </c>
      <c r="C14" s="87" t="s">
        <v>1658</v>
      </c>
      <c r="D14" s="88" t="s">
        <v>26</v>
      </c>
      <c r="E14" s="87" t="s">
        <v>261</v>
      </c>
      <c r="F14" s="88" t="s">
        <v>123</v>
      </c>
      <c r="G14" s="87" t="s">
        <v>262</v>
      </c>
      <c r="H14" s="87" t="s">
        <v>263</v>
      </c>
      <c r="I14" s="97">
        <v>39076</v>
      </c>
      <c r="J14" s="98">
        <v>5.7300000000127849</v>
      </c>
      <c r="K14" s="88" t="s">
        <v>127</v>
      </c>
      <c r="L14" s="89">
        <v>4.9000000000000002E-2</v>
      </c>
      <c r="M14" s="91">
        <v>2.7900000000071472E-2</v>
      </c>
      <c r="N14" s="90">
        <v>127209.93571300001</v>
      </c>
      <c r="O14" s="98">
        <v>156.19</v>
      </c>
      <c r="P14" s="90">
        <v>198.68919120200002</v>
      </c>
      <c r="Q14" s="91">
        <v>7.8686476923118265E-5</v>
      </c>
      <c r="R14" s="91">
        <f t="shared" si="0"/>
        <v>0.19625855631458056</v>
      </c>
      <c r="S14" s="91">
        <f>P14/'סכום נכסי הקרן'!$C$42</f>
        <v>2.140964957713504E-3</v>
      </c>
    </row>
    <row r="15" spans="2:30">
      <c r="B15" s="128" t="s">
        <v>1659</v>
      </c>
      <c r="C15" s="87" t="s">
        <v>1660</v>
      </c>
      <c r="D15" s="88" t="s">
        <v>26</v>
      </c>
      <c r="E15" s="87" t="s">
        <v>261</v>
      </c>
      <c r="F15" s="88" t="s">
        <v>123</v>
      </c>
      <c r="G15" s="87" t="s">
        <v>262</v>
      </c>
      <c r="H15" s="87" t="s">
        <v>263</v>
      </c>
      <c r="I15" s="97">
        <v>40738</v>
      </c>
      <c r="J15" s="98">
        <v>10.039999999990096</v>
      </c>
      <c r="K15" s="88" t="s">
        <v>127</v>
      </c>
      <c r="L15" s="89">
        <v>4.0999999999999995E-2</v>
      </c>
      <c r="M15" s="91">
        <v>2.8399999999968211E-2</v>
      </c>
      <c r="N15" s="90">
        <v>249654.57078900002</v>
      </c>
      <c r="O15" s="98">
        <v>131.04</v>
      </c>
      <c r="P15" s="90">
        <v>327.14736705600006</v>
      </c>
      <c r="Q15" s="91">
        <v>6.8751063742889865E-5</v>
      </c>
      <c r="R15" s="91">
        <f t="shared" si="0"/>
        <v>0.32314525803898109</v>
      </c>
      <c r="S15" s="91">
        <f>P15/'סכום נכסי הקרן'!$C$42</f>
        <v>3.5251592934567393E-3</v>
      </c>
    </row>
    <row r="16" spans="2:30">
      <c r="B16" s="128" t="s">
        <v>1661</v>
      </c>
      <c r="C16" s="87" t="s">
        <v>1662</v>
      </c>
      <c r="D16" s="88" t="s">
        <v>26</v>
      </c>
      <c r="E16" s="87" t="s">
        <v>1663</v>
      </c>
      <c r="F16" s="88" t="s">
        <v>639</v>
      </c>
      <c r="G16" s="87" t="s">
        <v>251</v>
      </c>
      <c r="H16" s="87" t="s">
        <v>125</v>
      </c>
      <c r="I16" s="97">
        <v>42795</v>
      </c>
      <c r="J16" s="98">
        <v>5.5200000000150338</v>
      </c>
      <c r="K16" s="88" t="s">
        <v>127</v>
      </c>
      <c r="L16" s="89">
        <v>2.1400000000000002E-2</v>
      </c>
      <c r="M16" s="91">
        <v>2.2900000000072893E-2</v>
      </c>
      <c r="N16" s="90">
        <v>78307.510740000012</v>
      </c>
      <c r="O16" s="98">
        <v>112.13</v>
      </c>
      <c r="P16" s="90">
        <v>87.806213384000003</v>
      </c>
      <c r="Q16" s="91">
        <v>2.0079620685933548E-4</v>
      </c>
      <c r="R16" s="91">
        <f t="shared" si="0"/>
        <v>8.6732049035691969E-2</v>
      </c>
      <c r="S16" s="91">
        <f>P16/'סכום נכסי הקרן'!$C$42</f>
        <v>9.4615124651413929E-4</v>
      </c>
    </row>
    <row r="17" spans="2:19">
      <c r="B17" s="128" t="s">
        <v>1664</v>
      </c>
      <c r="C17" s="87" t="s">
        <v>1665</v>
      </c>
      <c r="D17" s="88" t="s">
        <v>26</v>
      </c>
      <c r="E17" s="87" t="s">
        <v>249</v>
      </c>
      <c r="F17" s="88" t="s">
        <v>250</v>
      </c>
      <c r="G17" s="87" t="s">
        <v>298</v>
      </c>
      <c r="H17" s="87" t="s">
        <v>263</v>
      </c>
      <c r="I17" s="97">
        <v>36489</v>
      </c>
      <c r="J17" s="98">
        <v>2.8299999928865556</v>
      </c>
      <c r="K17" s="88" t="s">
        <v>127</v>
      </c>
      <c r="L17" s="89">
        <v>6.0499999999999998E-2</v>
      </c>
      <c r="M17" s="91">
        <v>2.049999988144259E-2</v>
      </c>
      <c r="N17" s="90">
        <v>49.041993000000005</v>
      </c>
      <c r="O17" s="98">
        <v>171.99</v>
      </c>
      <c r="P17" s="90">
        <v>8.434731999999999E-2</v>
      </c>
      <c r="Q17" s="91"/>
      <c r="R17" s="91">
        <f t="shared" si="0"/>
        <v>8.3315469513257115E-5</v>
      </c>
      <c r="S17" s="91">
        <f>P17/'סכום נכסי הקרן'!$C$42</f>
        <v>9.0888012228835118E-7</v>
      </c>
    </row>
    <row r="18" spans="2:19">
      <c r="B18" s="128" t="s">
        <v>1666</v>
      </c>
      <c r="C18" s="87" t="s">
        <v>1667</v>
      </c>
      <c r="D18" s="88" t="s">
        <v>26</v>
      </c>
      <c r="E18" s="87" t="s">
        <v>294</v>
      </c>
      <c r="F18" s="88" t="s">
        <v>123</v>
      </c>
      <c r="G18" s="87" t="s">
        <v>279</v>
      </c>
      <c r="H18" s="87" t="s">
        <v>125</v>
      </c>
      <c r="I18" s="97">
        <v>39084</v>
      </c>
      <c r="J18" s="98">
        <v>1.6699999999807085</v>
      </c>
      <c r="K18" s="88" t="s">
        <v>127</v>
      </c>
      <c r="L18" s="89">
        <v>5.5999999999999994E-2</v>
      </c>
      <c r="M18" s="91">
        <v>2.7699999999658682E-2</v>
      </c>
      <c r="N18" s="90">
        <v>23593.198875999999</v>
      </c>
      <c r="O18" s="98">
        <v>142.81</v>
      </c>
      <c r="P18" s="90">
        <v>33.693445895000004</v>
      </c>
      <c r="Q18" s="91">
        <v>5.4738244863795869E-5</v>
      </c>
      <c r="R18" s="91">
        <f t="shared" si="0"/>
        <v>3.3281262098919691E-2</v>
      </c>
      <c r="S18" s="91">
        <f>P18/'סכום נכסי הקרן'!$C$42</f>
        <v>3.6306195887864074E-4</v>
      </c>
    </row>
    <row r="19" spans="2:19">
      <c r="B19" s="128" t="s">
        <v>1668</v>
      </c>
      <c r="C19" s="87" t="s">
        <v>1669</v>
      </c>
      <c r="D19" s="88" t="s">
        <v>26</v>
      </c>
      <c r="E19" s="87" t="s">
        <v>1670</v>
      </c>
      <c r="F19" s="88" t="s">
        <v>123</v>
      </c>
      <c r="G19" s="87" t="s">
        <v>419</v>
      </c>
      <c r="H19" s="87" t="s">
        <v>263</v>
      </c>
      <c r="I19" s="97">
        <v>45152</v>
      </c>
      <c r="J19" s="98">
        <v>3.6499999999808965</v>
      </c>
      <c r="K19" s="88" t="s">
        <v>127</v>
      </c>
      <c r="L19" s="89">
        <v>3.6400000000000002E-2</v>
      </c>
      <c r="M19" s="91">
        <v>3.7199999999742973E-2</v>
      </c>
      <c r="N19" s="90">
        <v>56984.160000000011</v>
      </c>
      <c r="O19" s="98">
        <v>101.05</v>
      </c>
      <c r="P19" s="90">
        <v>57.58249493400001</v>
      </c>
      <c r="Q19" s="91">
        <v>1.1529606953678565E-4</v>
      </c>
      <c r="R19" s="91">
        <f t="shared" si="0"/>
        <v>5.6878067983321345E-2</v>
      </c>
      <c r="S19" s="91">
        <f>P19/'סכום נכסי הקרן'!$C$42</f>
        <v>6.2047715371730009E-4</v>
      </c>
    </row>
    <row r="20" spans="2:19">
      <c r="B20" s="128" t="s">
        <v>1671</v>
      </c>
      <c r="C20" s="87" t="s">
        <v>1672</v>
      </c>
      <c r="D20" s="88" t="s">
        <v>26</v>
      </c>
      <c r="E20" s="87" t="s">
        <v>1673</v>
      </c>
      <c r="F20" s="88" t="s">
        <v>250</v>
      </c>
      <c r="G20" s="87" t="s">
        <v>423</v>
      </c>
      <c r="H20" s="87" t="s">
        <v>125</v>
      </c>
      <c r="I20" s="97">
        <v>44381</v>
      </c>
      <c r="J20" s="98">
        <v>2.730000000019206</v>
      </c>
      <c r="K20" s="88" t="s">
        <v>127</v>
      </c>
      <c r="L20" s="89">
        <v>8.5000000000000006E-3</v>
      </c>
      <c r="M20" s="91">
        <v>4.3800000000171035E-2</v>
      </c>
      <c r="N20" s="90">
        <v>71230.200000000012</v>
      </c>
      <c r="O20" s="98">
        <v>100.14</v>
      </c>
      <c r="P20" s="90">
        <v>71.329919231000019</v>
      </c>
      <c r="Q20" s="91">
        <v>2.2259437500000002E-4</v>
      </c>
      <c r="R20" s="91">
        <f t="shared" si="0"/>
        <v>7.0457315194762268E-2</v>
      </c>
      <c r="S20" s="91">
        <f>P20/'סכום נכסי הקרן'!$C$42</f>
        <v>7.6861180311940582E-4</v>
      </c>
    </row>
    <row r="21" spans="2:19">
      <c r="B21" s="128" t="s">
        <v>1700</v>
      </c>
      <c r="C21" s="87">
        <v>9555</v>
      </c>
      <c r="D21" s="88" t="s">
        <v>26</v>
      </c>
      <c r="E21" s="87" t="s">
        <v>1701</v>
      </c>
      <c r="F21" s="88" t="s">
        <v>561</v>
      </c>
      <c r="G21" s="87" t="s">
        <v>618</v>
      </c>
      <c r="H21" s="87"/>
      <c r="I21" s="97">
        <v>45046</v>
      </c>
      <c r="J21" s="98">
        <v>0</v>
      </c>
      <c r="K21" s="88" t="s">
        <v>127</v>
      </c>
      <c r="L21" s="89">
        <v>0</v>
      </c>
      <c r="M21" s="89">
        <v>0</v>
      </c>
      <c r="N21" s="90">
        <v>30335.159160000003</v>
      </c>
      <c r="O21" s="98">
        <v>59</v>
      </c>
      <c r="P21" s="90">
        <v>17.897743904000002</v>
      </c>
      <c r="Q21" s="91">
        <v>5.2360961056361968E-5</v>
      </c>
      <c r="R21" s="91">
        <f>IFERROR(P21/$P$11,0)</f>
        <v>1.7678794496254244E-2</v>
      </c>
      <c r="S21" s="91">
        <f>P21/'סכום נכסי הקרן'!$C$42</f>
        <v>1.9285620062561699E-4</v>
      </c>
    </row>
    <row r="22" spans="2:19">
      <c r="B22" s="128" t="s">
        <v>1702</v>
      </c>
      <c r="C22" s="87">
        <v>9556</v>
      </c>
      <c r="D22" s="88" t="s">
        <v>26</v>
      </c>
      <c r="E22" s="87" t="s">
        <v>1701</v>
      </c>
      <c r="F22" s="88" t="s">
        <v>561</v>
      </c>
      <c r="G22" s="87" t="s">
        <v>618</v>
      </c>
      <c r="H22" s="87"/>
      <c r="I22" s="97">
        <v>45046</v>
      </c>
      <c r="J22" s="98">
        <v>0</v>
      </c>
      <c r="K22" s="88" t="s">
        <v>127</v>
      </c>
      <c r="L22" s="89">
        <v>0</v>
      </c>
      <c r="M22" s="89">
        <v>0</v>
      </c>
      <c r="N22" s="90">
        <v>66.808225000000007</v>
      </c>
      <c r="O22" s="98">
        <v>29.41732</v>
      </c>
      <c r="P22" s="90">
        <v>1.9653191000000004E-2</v>
      </c>
      <c r="Q22" s="91">
        <v>0</v>
      </c>
      <c r="R22" s="91">
        <f>IFERROR(P22/$P$11,0)</f>
        <v>1.9412766589367861E-5</v>
      </c>
      <c r="S22" s="91">
        <f>P22/'סכום נכסי הקרן'!$C$42</f>
        <v>2.1177192872798244E-7</v>
      </c>
    </row>
    <row r="23" spans="2:19">
      <c r="B23" s="128" t="s">
        <v>1674</v>
      </c>
      <c r="C23" s="87" t="s">
        <v>1675</v>
      </c>
      <c r="D23" s="88" t="s">
        <v>26</v>
      </c>
      <c r="E23" s="87" t="s">
        <v>1676</v>
      </c>
      <c r="F23" s="88" t="s">
        <v>509</v>
      </c>
      <c r="G23" s="87" t="s">
        <v>618</v>
      </c>
      <c r="H23" s="87"/>
      <c r="I23" s="97">
        <v>39104</v>
      </c>
      <c r="J23" s="98">
        <v>2.6599999997616259</v>
      </c>
      <c r="K23" s="88" t="s">
        <v>127</v>
      </c>
      <c r="L23" s="89">
        <v>5.5999999999999994E-2</v>
      </c>
      <c r="M23" s="91">
        <v>0</v>
      </c>
      <c r="N23" s="90">
        <v>30179.636751000002</v>
      </c>
      <c r="O23" s="98">
        <v>13.344352000000001</v>
      </c>
      <c r="P23" s="90">
        <v>4.0272768560000003</v>
      </c>
      <c r="Q23" s="91">
        <v>8.0268906176067707E-5</v>
      </c>
      <c r="R23" s="91">
        <f t="shared" si="0"/>
        <v>3.9780097591424835E-3</v>
      </c>
      <c r="S23" s="91">
        <f>P23/'סכום נכסי הקרן'!$C$42</f>
        <v>4.3395710514220573E-5</v>
      </c>
    </row>
    <row r="24" spans="2:19">
      <c r="B24" s="128" t="s">
        <v>1677</v>
      </c>
      <c r="C24" s="87" t="s">
        <v>1678</v>
      </c>
      <c r="D24" s="88" t="s">
        <v>26</v>
      </c>
      <c r="E24" s="87" t="s">
        <v>1679</v>
      </c>
      <c r="F24" s="88" t="s">
        <v>124</v>
      </c>
      <c r="G24" s="87" t="s">
        <v>618</v>
      </c>
      <c r="H24" s="87"/>
      <c r="I24" s="97">
        <v>45132</v>
      </c>
      <c r="J24" s="98">
        <v>2.6199999999917183</v>
      </c>
      <c r="K24" s="88" t="s">
        <v>127</v>
      </c>
      <c r="L24" s="89">
        <v>4.2500000000000003E-2</v>
      </c>
      <c r="M24" s="91">
        <v>4.569999999982844E-2</v>
      </c>
      <c r="N24" s="90">
        <v>84214.123483000003</v>
      </c>
      <c r="O24" s="98">
        <v>100.36</v>
      </c>
      <c r="P24" s="90">
        <v>84.517292385000005</v>
      </c>
      <c r="Q24" s="91">
        <v>3.6528307723982493E-4</v>
      </c>
      <c r="R24" s="91">
        <f t="shared" si="0"/>
        <v>8.3483362566178818E-2</v>
      </c>
      <c r="S24" s="91">
        <f>P24/'סכום נכסי הקרן'!$C$42</f>
        <v>9.1071165080715245E-4</v>
      </c>
    </row>
    <row r="25" spans="2:19">
      <c r="B25" s="129"/>
      <c r="C25" s="87"/>
      <c r="D25" s="87"/>
      <c r="E25" s="87"/>
      <c r="F25" s="87"/>
      <c r="G25" s="87"/>
      <c r="H25" s="87"/>
      <c r="I25" s="87"/>
      <c r="J25" s="98"/>
      <c r="K25" s="87"/>
      <c r="L25" s="87"/>
      <c r="M25" s="91"/>
      <c r="N25" s="90"/>
      <c r="O25" s="98"/>
      <c r="P25" s="87"/>
      <c r="Q25" s="87"/>
      <c r="R25" s="91"/>
      <c r="S25" s="87"/>
    </row>
    <row r="26" spans="2:19">
      <c r="B26" s="127" t="s">
        <v>59</v>
      </c>
      <c r="C26" s="80"/>
      <c r="D26" s="81"/>
      <c r="E26" s="80"/>
      <c r="F26" s="81"/>
      <c r="G26" s="80"/>
      <c r="H26" s="80"/>
      <c r="I26" s="99"/>
      <c r="J26" s="100">
        <v>2.606833647134406</v>
      </c>
      <c r="K26" s="81"/>
      <c r="L26" s="82"/>
      <c r="M26" s="84">
        <v>6.1738362162403672E-2</v>
      </c>
      <c r="N26" s="83"/>
      <c r="O26" s="100"/>
      <c r="P26" s="83">
        <f>SUM(P27:P33)</f>
        <v>128.95203080700003</v>
      </c>
      <c r="Q26" s="84"/>
      <c r="R26" s="84">
        <f t="shared" si="0"/>
        <v>0.12737451517574244</v>
      </c>
      <c r="S26" s="84">
        <f>P26/'סכום נכסי הקרן'!$C$42</f>
        <v>1.3895158438845174E-3</v>
      </c>
    </row>
    <row r="27" spans="2:19">
      <c r="B27" s="128" t="s">
        <v>1680</v>
      </c>
      <c r="C27" s="87" t="s">
        <v>1681</v>
      </c>
      <c r="D27" s="88" t="s">
        <v>26</v>
      </c>
      <c r="E27" s="87" t="s">
        <v>249</v>
      </c>
      <c r="F27" s="88" t="s">
        <v>250</v>
      </c>
      <c r="G27" s="87" t="s">
        <v>262</v>
      </c>
      <c r="H27" s="87" t="s">
        <v>263</v>
      </c>
      <c r="I27" s="97">
        <v>45141</v>
      </c>
      <c r="J27" s="98">
        <v>2.9</v>
      </c>
      <c r="K27" s="88" t="s">
        <v>127</v>
      </c>
      <c r="L27" s="89">
        <v>7.0499999999999993E-2</v>
      </c>
      <c r="M27" s="91">
        <v>6.8099999999999994E-2</v>
      </c>
      <c r="N27" s="90">
        <v>19349.979842000004</v>
      </c>
      <c r="O27" s="98">
        <v>100.13</v>
      </c>
      <c r="P27" s="90">
        <v>19.375137390000003</v>
      </c>
      <c r="Q27" s="91">
        <v>4.0219680418451402E-5</v>
      </c>
      <c r="R27" s="91">
        <f t="shared" si="0"/>
        <v>1.9138114507155808E-2</v>
      </c>
      <c r="S27" s="91">
        <f>P27/'סכום נכסי הקרן'!$C$42</f>
        <v>2.0877577663850862E-4</v>
      </c>
    </row>
    <row r="28" spans="2:19">
      <c r="B28" s="128" t="s">
        <v>1682</v>
      </c>
      <c r="C28" s="87" t="s">
        <v>1683</v>
      </c>
      <c r="D28" s="88" t="s">
        <v>26</v>
      </c>
      <c r="E28" s="87" t="s">
        <v>1663</v>
      </c>
      <c r="F28" s="88" t="s">
        <v>639</v>
      </c>
      <c r="G28" s="87" t="s">
        <v>251</v>
      </c>
      <c r="H28" s="87" t="s">
        <v>125</v>
      </c>
      <c r="I28" s="97">
        <v>42795</v>
      </c>
      <c r="J28" s="98">
        <v>5.0899999997959871</v>
      </c>
      <c r="K28" s="88" t="s">
        <v>127</v>
      </c>
      <c r="L28" s="89">
        <v>3.7400000000000003E-2</v>
      </c>
      <c r="M28" s="91">
        <v>5.3899999997751698E-2</v>
      </c>
      <c r="N28" s="90">
        <v>10394.071529000003</v>
      </c>
      <c r="O28" s="98">
        <v>92.43</v>
      </c>
      <c r="P28" s="90">
        <v>9.6072405440000015</v>
      </c>
      <c r="Q28" s="91">
        <v>1.6704520121074768E-5</v>
      </c>
      <c r="R28" s="91">
        <f t="shared" si="0"/>
        <v>9.489711785154049E-3</v>
      </c>
      <c r="S28" s="91">
        <f>P28/'סכום נכסי הקרן'!$C$42</f>
        <v>1.0352231654170314E-4</v>
      </c>
    </row>
    <row r="29" spans="2:19">
      <c r="B29" s="128" t="s">
        <v>1684</v>
      </c>
      <c r="C29" s="87" t="s">
        <v>1685</v>
      </c>
      <c r="D29" s="88" t="s">
        <v>26</v>
      </c>
      <c r="E29" s="87" t="s">
        <v>1663</v>
      </c>
      <c r="F29" s="88" t="s">
        <v>639</v>
      </c>
      <c r="G29" s="87" t="s">
        <v>251</v>
      </c>
      <c r="H29" s="87" t="s">
        <v>125</v>
      </c>
      <c r="I29" s="97">
        <v>42795</v>
      </c>
      <c r="J29" s="98">
        <v>1.4199999999847623</v>
      </c>
      <c r="K29" s="88" t="s">
        <v>127</v>
      </c>
      <c r="L29" s="89">
        <v>2.5000000000000001E-2</v>
      </c>
      <c r="M29" s="91">
        <v>5.18999999992341E-2</v>
      </c>
      <c r="N29" s="90">
        <v>25842.581761000001</v>
      </c>
      <c r="O29" s="98">
        <v>96.5</v>
      </c>
      <c r="P29" s="90">
        <v>24.938091689000004</v>
      </c>
      <c r="Q29" s="91">
        <v>6.3332591678375466E-5</v>
      </c>
      <c r="R29" s="91">
        <f t="shared" si="0"/>
        <v>2.4633015226016554E-2</v>
      </c>
      <c r="S29" s="91">
        <f>P29/'סכום נכסי הקרן'!$C$42</f>
        <v>2.6871909888703566E-4</v>
      </c>
    </row>
    <row r="30" spans="2:19">
      <c r="B30" s="128" t="s">
        <v>1686</v>
      </c>
      <c r="C30" s="87" t="s">
        <v>1687</v>
      </c>
      <c r="D30" s="88" t="s">
        <v>26</v>
      </c>
      <c r="E30" s="87" t="s">
        <v>1688</v>
      </c>
      <c r="F30" s="88" t="s">
        <v>267</v>
      </c>
      <c r="G30" s="87" t="s">
        <v>312</v>
      </c>
      <c r="H30" s="87" t="s">
        <v>125</v>
      </c>
      <c r="I30" s="97">
        <v>42598</v>
      </c>
      <c r="J30" s="98">
        <v>2.4700000000354736</v>
      </c>
      <c r="K30" s="88" t="s">
        <v>127</v>
      </c>
      <c r="L30" s="89">
        <v>3.1E-2</v>
      </c>
      <c r="M30" s="91">
        <v>5.5600000000738427E-2</v>
      </c>
      <c r="N30" s="90">
        <v>29265.394455000005</v>
      </c>
      <c r="O30" s="98">
        <v>94.4</v>
      </c>
      <c r="P30" s="90">
        <v>27.626532366000003</v>
      </c>
      <c r="Q30" s="91">
        <v>4.1503485989852188E-5</v>
      </c>
      <c r="R30" s="91">
        <f t="shared" si="0"/>
        <v>2.7288567260897966E-2</v>
      </c>
      <c r="S30" s="91">
        <f>P30/'סכום נכסי הקרן'!$C$42</f>
        <v>2.9768825038202967E-4</v>
      </c>
    </row>
    <row r="31" spans="2:19">
      <c r="B31" s="128" t="s">
        <v>1689</v>
      </c>
      <c r="C31" s="87" t="s">
        <v>1690</v>
      </c>
      <c r="D31" s="88" t="s">
        <v>26</v>
      </c>
      <c r="E31" s="87" t="s">
        <v>841</v>
      </c>
      <c r="F31" s="88" t="s">
        <v>628</v>
      </c>
      <c r="G31" s="87" t="s">
        <v>419</v>
      </c>
      <c r="H31" s="87" t="s">
        <v>263</v>
      </c>
      <c r="I31" s="97">
        <v>44007</v>
      </c>
      <c r="J31" s="98">
        <v>3.6799999999426007</v>
      </c>
      <c r="K31" s="88" t="s">
        <v>127</v>
      </c>
      <c r="L31" s="89">
        <v>3.3500000000000002E-2</v>
      </c>
      <c r="M31" s="91">
        <v>6.8399999998517189E-2</v>
      </c>
      <c r="N31" s="90">
        <v>18749.978033000003</v>
      </c>
      <c r="O31" s="98">
        <v>89.2</v>
      </c>
      <c r="P31" s="90">
        <v>16.724980197000004</v>
      </c>
      <c r="Q31" s="91">
        <v>2.3437472541250005E-5</v>
      </c>
      <c r="R31" s="91">
        <f t="shared" si="0"/>
        <v>1.65203776209248E-2</v>
      </c>
      <c r="S31" s="91">
        <f>P31/'סכום נכסי הקרן'!$C$42</f>
        <v>1.8021914681722688E-4</v>
      </c>
    </row>
    <row r="32" spans="2:19">
      <c r="B32" s="128" t="s">
        <v>1691</v>
      </c>
      <c r="C32" s="87" t="s">
        <v>1692</v>
      </c>
      <c r="D32" s="88" t="s">
        <v>26</v>
      </c>
      <c r="E32" s="87" t="s">
        <v>1693</v>
      </c>
      <c r="F32" s="88" t="s">
        <v>267</v>
      </c>
      <c r="G32" s="87" t="s">
        <v>496</v>
      </c>
      <c r="H32" s="87" t="s">
        <v>263</v>
      </c>
      <c r="I32" s="97">
        <v>43310</v>
      </c>
      <c r="J32" s="98">
        <v>1.1800000000067661</v>
      </c>
      <c r="K32" s="88" t="s">
        <v>127</v>
      </c>
      <c r="L32" s="89">
        <v>3.5499999999999997E-2</v>
      </c>
      <c r="M32" s="91">
        <v>6.1499999999492523E-2</v>
      </c>
      <c r="N32" s="90">
        <v>21115.332000000002</v>
      </c>
      <c r="O32" s="98">
        <v>97.99</v>
      </c>
      <c r="P32" s="90">
        <v>20.690913827000003</v>
      </c>
      <c r="Q32" s="91">
        <v>7.8554062500000001E-5</v>
      </c>
      <c r="R32" s="91">
        <f t="shared" si="0"/>
        <v>2.0437794587366248E-2</v>
      </c>
      <c r="S32" s="91">
        <f>P32/'סכום נכסי הקרן'!$C$42</f>
        <v>2.2295385661739463E-4</v>
      </c>
    </row>
    <row r="33" spans="2:19">
      <c r="B33" s="128" t="s">
        <v>1694</v>
      </c>
      <c r="C33" s="87" t="s">
        <v>1695</v>
      </c>
      <c r="D33" s="88" t="s">
        <v>26</v>
      </c>
      <c r="E33" s="87" t="s">
        <v>1696</v>
      </c>
      <c r="F33" s="88" t="s">
        <v>124</v>
      </c>
      <c r="G33" s="87" t="s">
        <v>513</v>
      </c>
      <c r="H33" s="87" t="s">
        <v>125</v>
      </c>
      <c r="I33" s="97">
        <v>45122</v>
      </c>
      <c r="J33" s="98">
        <v>4.1499999997897721</v>
      </c>
      <c r="K33" s="88" t="s">
        <v>127</v>
      </c>
      <c r="L33" s="89">
        <v>7.3300000000000004E-2</v>
      </c>
      <c r="M33" s="91">
        <v>7.8699999996215894E-2</v>
      </c>
      <c r="N33" s="90">
        <v>0.20109800000000003</v>
      </c>
      <c r="O33" s="98">
        <v>4967287</v>
      </c>
      <c r="P33" s="90">
        <v>9.9891347940000017</v>
      </c>
      <c r="Q33" s="91">
        <v>4.0219600000000004E-5</v>
      </c>
      <c r="R33" s="91">
        <f t="shared" si="0"/>
        <v>9.8669341882270008E-3</v>
      </c>
      <c r="S33" s="91">
        <f>P33/'סכום נכסי הקרן'!$C$42</f>
        <v>1.0763739800061871E-4</v>
      </c>
    </row>
    <row r="34" spans="2:19">
      <c r="B34" s="129"/>
      <c r="C34" s="87"/>
      <c r="D34" s="87"/>
      <c r="E34" s="87"/>
      <c r="F34" s="87"/>
      <c r="G34" s="87"/>
      <c r="H34" s="87"/>
      <c r="I34" s="87"/>
      <c r="J34" s="98"/>
      <c r="K34" s="87"/>
      <c r="L34" s="87"/>
      <c r="M34" s="91"/>
      <c r="N34" s="90"/>
      <c r="O34" s="98"/>
      <c r="P34" s="87"/>
      <c r="Q34" s="87"/>
      <c r="R34" s="91"/>
      <c r="S34" s="87"/>
    </row>
    <row r="35" spans="2:19">
      <c r="B35" s="127" t="s">
        <v>46</v>
      </c>
      <c r="C35" s="80"/>
      <c r="D35" s="81"/>
      <c r="E35" s="80"/>
      <c r="F35" s="81"/>
      <c r="G35" s="80"/>
      <c r="H35" s="80"/>
      <c r="I35" s="99"/>
      <c r="J35" s="100">
        <v>1.929999987922981</v>
      </c>
      <c r="K35" s="81"/>
      <c r="L35" s="82"/>
      <c r="M35" s="84">
        <v>6.1700000293299029E-2</v>
      </c>
      <c r="N35" s="83"/>
      <c r="O35" s="100"/>
      <c r="P35" s="83">
        <f>P36</f>
        <v>1.7388397000000003E-2</v>
      </c>
      <c r="Q35" s="84"/>
      <c r="R35" s="84">
        <f t="shared" si="0"/>
        <v>1.7175678612407744E-5</v>
      </c>
      <c r="S35" s="84">
        <f>P35/'סכום נכסי הקרן'!$C$42</f>
        <v>1.8736775977895213E-7</v>
      </c>
    </row>
    <row r="36" spans="2:19">
      <c r="B36" s="128" t="s">
        <v>1697</v>
      </c>
      <c r="C36" s="87" t="s">
        <v>1698</v>
      </c>
      <c r="D36" s="88" t="s">
        <v>26</v>
      </c>
      <c r="E36" s="87" t="s">
        <v>1699</v>
      </c>
      <c r="F36" s="88" t="s">
        <v>509</v>
      </c>
      <c r="G36" s="87" t="s">
        <v>279</v>
      </c>
      <c r="H36" s="87" t="s">
        <v>125</v>
      </c>
      <c r="I36" s="97">
        <v>38118</v>
      </c>
      <c r="J36" s="98">
        <v>1.929999987922981</v>
      </c>
      <c r="K36" s="88" t="s">
        <v>126</v>
      </c>
      <c r="L36" s="89">
        <v>7.9699999999999993E-2</v>
      </c>
      <c r="M36" s="91">
        <v>6.1700000293299029E-2</v>
      </c>
      <c r="N36" s="90">
        <v>4.3076690000000006</v>
      </c>
      <c r="O36" s="98">
        <v>105.56</v>
      </c>
      <c r="P36" s="90">
        <v>1.7388397000000003E-2</v>
      </c>
      <c r="Q36" s="91">
        <v>9.4956436049035254E-8</v>
      </c>
      <c r="R36" s="91">
        <f t="shared" si="0"/>
        <v>1.7175678612407744E-5</v>
      </c>
      <c r="S36" s="91">
        <f>P36/'סכום נכסי הקרן'!$C$42</f>
        <v>1.8736775977895213E-7</v>
      </c>
    </row>
    <row r="37" spans="2:19">
      <c r="B37" s="129"/>
      <c r="C37" s="87"/>
      <c r="D37" s="87"/>
      <c r="E37" s="87"/>
      <c r="F37" s="87"/>
      <c r="G37" s="87"/>
      <c r="H37" s="87"/>
      <c r="I37" s="87"/>
      <c r="J37" s="98"/>
      <c r="K37" s="87"/>
      <c r="L37" s="87"/>
      <c r="M37" s="91"/>
      <c r="N37" s="90"/>
      <c r="O37" s="98"/>
      <c r="P37" s="87"/>
      <c r="Q37" s="87"/>
      <c r="R37" s="91"/>
      <c r="S37" s="87"/>
    </row>
    <row r="38" spans="2:19">
      <c r="B38" s="126" t="s">
        <v>191</v>
      </c>
      <c r="C38" s="80"/>
      <c r="D38" s="81"/>
      <c r="E38" s="80"/>
      <c r="F38" s="81"/>
      <c r="G38" s="80"/>
      <c r="H38" s="80"/>
      <c r="I38" s="99"/>
      <c r="J38" s="100">
        <v>11.588952163878789</v>
      </c>
      <c r="K38" s="81"/>
      <c r="L38" s="82"/>
      <c r="M38" s="84">
        <v>6.8793428233408782E-2</v>
      </c>
      <c r="N38" s="83"/>
      <c r="O38" s="100"/>
      <c r="P38" s="83">
        <v>0.62049617000000012</v>
      </c>
      <c r="Q38" s="84"/>
      <c r="R38" s="84">
        <f t="shared" si="0"/>
        <v>6.1290542171023115E-4</v>
      </c>
      <c r="S38" s="84">
        <f>P38/'סכום נכסי הקרן'!$C$42</f>
        <v>6.6861239322014467E-6</v>
      </c>
    </row>
    <row r="39" spans="2:19">
      <c r="B39" s="127" t="s">
        <v>65</v>
      </c>
      <c r="C39" s="80"/>
      <c r="D39" s="81"/>
      <c r="E39" s="80"/>
      <c r="F39" s="81"/>
      <c r="G39" s="80"/>
      <c r="H39" s="80"/>
      <c r="I39" s="99"/>
      <c r="J39" s="100">
        <v>11.588952163878789</v>
      </c>
      <c r="K39" s="81"/>
      <c r="L39" s="82"/>
      <c r="M39" s="84">
        <v>6.8793428233408782E-2</v>
      </c>
      <c r="N39" s="83"/>
      <c r="O39" s="100"/>
      <c r="P39" s="83">
        <v>0.62049617000000012</v>
      </c>
      <c r="Q39" s="84"/>
      <c r="R39" s="84">
        <f t="shared" si="0"/>
        <v>6.1290542171023115E-4</v>
      </c>
      <c r="S39" s="84">
        <f>P39/'סכום נכסי הקרן'!$C$42</f>
        <v>6.6861239322014467E-6</v>
      </c>
    </row>
    <row r="40" spans="2:19">
      <c r="B40" s="128" t="s">
        <v>1703</v>
      </c>
      <c r="C40" s="87">
        <v>4824</v>
      </c>
      <c r="D40" s="88" t="s">
        <v>26</v>
      </c>
      <c r="E40" s="87"/>
      <c r="F40" s="88" t="s">
        <v>1407</v>
      </c>
      <c r="G40" s="87" t="s">
        <v>1704</v>
      </c>
      <c r="H40" s="87" t="s">
        <v>1705</v>
      </c>
      <c r="I40" s="97">
        <v>42206</v>
      </c>
      <c r="J40" s="98">
        <v>13.660000017931775</v>
      </c>
      <c r="K40" s="88" t="s">
        <v>134</v>
      </c>
      <c r="L40" s="89">
        <v>4.555E-2</v>
      </c>
      <c r="M40" s="91">
        <v>7.1900000087751256E-2</v>
      </c>
      <c r="N40" s="90">
        <v>159.00412500000002</v>
      </c>
      <c r="O40" s="98">
        <v>69.59</v>
      </c>
      <c r="P40" s="90">
        <v>0.31452539600000007</v>
      </c>
      <c r="Q40" s="91">
        <v>9.5452683111316567E-7</v>
      </c>
      <c r="R40" s="91">
        <f t="shared" si="0"/>
        <v>3.1067769600247086E-4</v>
      </c>
      <c r="S40" s="91">
        <f>P40/'סכום נכסי הקרן'!$C$42</f>
        <v>3.3891519064182737E-6</v>
      </c>
    </row>
    <row r="41" spans="2:19">
      <c r="B41" s="128" t="s">
        <v>1706</v>
      </c>
      <c r="C41" s="87">
        <v>5168</v>
      </c>
      <c r="D41" s="88" t="s">
        <v>26</v>
      </c>
      <c r="E41" s="87"/>
      <c r="F41" s="88" t="s">
        <v>1407</v>
      </c>
      <c r="G41" s="87" t="s">
        <v>1707</v>
      </c>
      <c r="H41" s="87" t="s">
        <v>1708</v>
      </c>
      <c r="I41" s="97">
        <v>42408</v>
      </c>
      <c r="J41" s="98">
        <v>9.4599999835278386</v>
      </c>
      <c r="K41" s="88" t="s">
        <v>134</v>
      </c>
      <c r="L41" s="89">
        <v>3.9510000000000003E-2</v>
      </c>
      <c r="M41" s="91">
        <v>6.5599999887570967E-2</v>
      </c>
      <c r="N41" s="90">
        <v>136.47956500000001</v>
      </c>
      <c r="O41" s="98">
        <v>78.87</v>
      </c>
      <c r="P41" s="90">
        <v>0.30597077400000006</v>
      </c>
      <c r="Q41" s="91">
        <v>3.4591459319168566E-7</v>
      </c>
      <c r="R41" s="91">
        <f t="shared" si="0"/>
        <v>3.0222772570776034E-4</v>
      </c>
      <c r="S41" s="91">
        <f>P41/'סכום נכסי הקרן'!$C$42</f>
        <v>3.296972025783173E-6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2" t="s">
        <v>213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2" t="s">
        <v>106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2" t="s">
        <v>196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2" t="s">
        <v>204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5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5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6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2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6.7109375" style="2" customWidth="1"/>
    <col min="4" max="4" width="6.5703125" style="2" bestFit="1" customWidth="1"/>
    <col min="5" max="5" width="11.28515625" style="2" bestFit="1" customWidth="1"/>
    <col min="6" max="6" width="21" style="1" bestFit="1" customWidth="1"/>
    <col min="7" max="7" width="12" style="1" bestFit="1" customWidth="1"/>
    <col min="8" max="8" width="10.140625" style="1" bestFit="1" customWidth="1"/>
    <col min="9" max="9" width="7.425781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140</v>
      </c>
      <c r="C1" s="46" t="s" vm="1">
        <v>221</v>
      </c>
    </row>
    <row r="2" spans="2:49">
      <c r="B2" s="46" t="s">
        <v>139</v>
      </c>
      <c r="C2" s="46" t="s">
        <v>222</v>
      </c>
    </row>
    <row r="3" spans="2:49">
      <c r="B3" s="46" t="s">
        <v>141</v>
      </c>
      <c r="C3" s="46" t="s">
        <v>223</v>
      </c>
    </row>
    <row r="4" spans="2:49">
      <c r="B4" s="46" t="s">
        <v>142</v>
      </c>
      <c r="C4" s="46">
        <v>2208</v>
      </c>
    </row>
    <row r="6" spans="2:49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49" ht="26.25" customHeight="1">
      <c r="B7" s="138" t="s">
        <v>86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49" s="3" customFormat="1" ht="63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63</v>
      </c>
      <c r="G8" s="29" t="s">
        <v>97</v>
      </c>
      <c r="H8" s="29" t="s">
        <v>198</v>
      </c>
      <c r="I8" s="29" t="s">
        <v>197</v>
      </c>
      <c r="J8" s="29" t="s">
        <v>105</v>
      </c>
      <c r="K8" s="29" t="s">
        <v>57</v>
      </c>
      <c r="L8" s="29" t="s">
        <v>143</v>
      </c>
      <c r="M8" s="30" t="s">
        <v>145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205</v>
      </c>
      <c r="I9" s="31"/>
      <c r="J9" s="31" t="s">
        <v>201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7" t="s">
        <v>28</v>
      </c>
      <c r="C11" s="87"/>
      <c r="D11" s="88"/>
      <c r="E11" s="87"/>
      <c r="F11" s="88"/>
      <c r="G11" s="88"/>
      <c r="H11" s="90"/>
      <c r="I11" s="90"/>
      <c r="J11" s="90">
        <f>J12+J15</f>
        <v>203.43034639700002</v>
      </c>
      <c r="K11" s="91"/>
      <c r="L11" s="91">
        <f>IFERROR(J11/$J$11,0)</f>
        <v>1</v>
      </c>
      <c r="M11" s="91">
        <f>J11/'סכום נכסי הקרן'!$C$42</f>
        <v>2.192053026823698E-3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192</v>
      </c>
      <c r="C12" s="80"/>
      <c r="D12" s="80"/>
      <c r="E12" s="80"/>
      <c r="F12" s="80"/>
      <c r="G12" s="80"/>
      <c r="H12" s="83"/>
      <c r="I12" s="83"/>
      <c r="J12" s="83">
        <f>J13</f>
        <v>0</v>
      </c>
      <c r="K12" s="80"/>
      <c r="L12" s="91">
        <f t="shared" ref="L12:L13" si="0">IFERROR(J12/$J$11,0)</f>
        <v>0</v>
      </c>
      <c r="M12" s="91">
        <f>J12/'סכום נכסי הקרן'!$C$42</f>
        <v>0</v>
      </c>
    </row>
    <row r="13" spans="2:49">
      <c r="B13" s="86" t="s">
        <v>1709</v>
      </c>
      <c r="C13" s="87">
        <v>5992</v>
      </c>
      <c r="D13" s="88" t="s">
        <v>26</v>
      </c>
      <c r="E13" s="87" t="s">
        <v>1676</v>
      </c>
      <c r="F13" s="88" t="s">
        <v>509</v>
      </c>
      <c r="G13" s="88" t="s">
        <v>127</v>
      </c>
      <c r="H13" s="90">
        <v>221.00000000000003</v>
      </c>
      <c r="I13" s="90">
        <v>0</v>
      </c>
      <c r="J13" s="90">
        <v>0</v>
      </c>
      <c r="K13" s="91">
        <v>8.0952380952380965E-6</v>
      </c>
      <c r="L13" s="91">
        <f t="shared" si="0"/>
        <v>0</v>
      </c>
      <c r="M13" s="91">
        <f>J13/'סכום נכסי הקרן'!$C$42</f>
        <v>0</v>
      </c>
    </row>
    <row r="14" spans="2:49">
      <c r="B14" s="92"/>
      <c r="C14" s="87"/>
      <c r="D14" s="87"/>
      <c r="E14" s="87"/>
      <c r="F14" s="87"/>
      <c r="G14" s="87"/>
      <c r="H14" s="90"/>
      <c r="I14" s="90"/>
      <c r="J14" s="87"/>
      <c r="K14" s="87"/>
      <c r="L14" s="91"/>
      <c r="M14" s="87"/>
    </row>
    <row r="15" spans="2:49">
      <c r="B15" s="109" t="s">
        <v>191</v>
      </c>
      <c r="C15" s="87"/>
      <c r="D15" s="88"/>
      <c r="E15" s="87"/>
      <c r="F15" s="88"/>
      <c r="G15" s="88"/>
      <c r="H15" s="90"/>
      <c r="I15" s="90"/>
      <c r="J15" s="90">
        <v>203.43034639700002</v>
      </c>
      <c r="K15" s="91"/>
      <c r="L15" s="91">
        <f t="shared" ref="L15:L20" si="1">IFERROR(J15/$J$11,0)</f>
        <v>1</v>
      </c>
      <c r="M15" s="91">
        <f>J15/'סכום נכסי הקרן'!$C$42</f>
        <v>2.192053026823698E-3</v>
      </c>
    </row>
    <row r="16" spans="2:49">
      <c r="B16" s="85" t="s">
        <v>61</v>
      </c>
      <c r="C16" s="80"/>
      <c r="D16" s="81"/>
      <c r="E16" s="80"/>
      <c r="F16" s="81"/>
      <c r="G16" s="81"/>
      <c r="H16" s="83"/>
      <c r="I16" s="83"/>
      <c r="J16" s="83">
        <v>203.43034639700002</v>
      </c>
      <c r="K16" s="84"/>
      <c r="L16" s="84">
        <f t="shared" si="1"/>
        <v>1</v>
      </c>
      <c r="M16" s="84">
        <f>J16/'סכום נכסי הקרן'!$C$42</f>
        <v>2.192053026823698E-3</v>
      </c>
    </row>
    <row r="17" spans="2:13">
      <c r="B17" s="86" t="s">
        <v>1710</v>
      </c>
      <c r="C17" s="87">
        <v>9720</v>
      </c>
      <c r="D17" s="88" t="s">
        <v>26</v>
      </c>
      <c r="E17" s="87"/>
      <c r="F17" s="88" t="s">
        <v>1431</v>
      </c>
      <c r="G17" s="88" t="s">
        <v>126</v>
      </c>
      <c r="H17" s="90">
        <v>4.8526140000000009</v>
      </c>
      <c r="I17" s="90">
        <v>100</v>
      </c>
      <c r="J17" s="90">
        <v>1.8556397000000006E-2</v>
      </c>
      <c r="K17" s="91">
        <v>1.3587319205434932E-6</v>
      </c>
      <c r="L17" s="91">
        <f t="shared" si="1"/>
        <v>9.1217447783265712E-5</v>
      </c>
      <c r="M17" s="91">
        <f>J17/'סכום נכסי הקרן'!$C$42</f>
        <v>1.9995348251244023E-7</v>
      </c>
    </row>
    <row r="18" spans="2:13">
      <c r="B18" s="86" t="s">
        <v>1711</v>
      </c>
      <c r="C18" s="87">
        <v>5691</v>
      </c>
      <c r="D18" s="88" t="s">
        <v>26</v>
      </c>
      <c r="E18" s="87"/>
      <c r="F18" s="88" t="s">
        <v>1423</v>
      </c>
      <c r="G18" s="88" t="s">
        <v>126</v>
      </c>
      <c r="H18" s="90">
        <v>37968.030000000006</v>
      </c>
      <c r="I18" s="90">
        <v>81.126099999999994</v>
      </c>
      <c r="J18" s="90">
        <v>117.78677000000002</v>
      </c>
      <c r="K18" s="91">
        <v>3.9144234094550792E-4</v>
      </c>
      <c r="L18" s="91">
        <f t="shared" si="1"/>
        <v>0.57900294664069363</v>
      </c>
      <c r="M18" s="91">
        <f>J18/'סכום נכסי הקרן'!$C$42</f>
        <v>1.2692051617235725E-3</v>
      </c>
    </row>
    <row r="19" spans="2:13">
      <c r="B19" s="86" t="s">
        <v>1712</v>
      </c>
      <c r="C19" s="87">
        <v>4811</v>
      </c>
      <c r="D19" s="88" t="s">
        <v>26</v>
      </c>
      <c r="E19" s="87"/>
      <c r="F19" s="88" t="s">
        <v>1423</v>
      </c>
      <c r="G19" s="88" t="s">
        <v>126</v>
      </c>
      <c r="H19" s="90">
        <v>829.5100000000001</v>
      </c>
      <c r="I19" s="90">
        <v>18.508700000000001</v>
      </c>
      <c r="J19" s="90">
        <v>0.58710000000000007</v>
      </c>
      <c r="K19" s="91">
        <v>4.8116813346292048E-5</v>
      </c>
      <c r="L19" s="91">
        <f t="shared" si="1"/>
        <v>2.8860000997798919E-3</v>
      </c>
      <c r="M19" s="91">
        <f>J19/'סכום נכסי הקרן'!$C$42</f>
        <v>6.3262652541360075E-6</v>
      </c>
    </row>
    <row r="20" spans="2:13">
      <c r="B20" s="86" t="s">
        <v>1713</v>
      </c>
      <c r="C20" s="87">
        <v>5356</v>
      </c>
      <c r="D20" s="88" t="s">
        <v>26</v>
      </c>
      <c r="E20" s="87"/>
      <c r="F20" s="88" t="s">
        <v>1423</v>
      </c>
      <c r="G20" s="88" t="s">
        <v>126</v>
      </c>
      <c r="H20" s="90">
        <v>10105.070000000002</v>
      </c>
      <c r="I20" s="90">
        <v>220.06729999999999</v>
      </c>
      <c r="J20" s="90">
        <v>85.037920000000014</v>
      </c>
      <c r="K20" s="91">
        <v>4.2628149249826828E-4</v>
      </c>
      <c r="L20" s="91">
        <f t="shared" si="1"/>
        <v>0.41801983581174329</v>
      </c>
      <c r="M20" s="91">
        <f>J20/'סכום נכסי הקרן'!$C$42</f>
        <v>9.1632164636347717E-4</v>
      </c>
    </row>
    <row r="21" spans="2:13">
      <c r="B21" s="92"/>
      <c r="C21" s="87"/>
      <c r="D21" s="87"/>
      <c r="E21" s="87"/>
      <c r="F21" s="87"/>
      <c r="G21" s="87"/>
      <c r="H21" s="90"/>
      <c r="I21" s="90"/>
      <c r="J21" s="87"/>
      <c r="K21" s="87"/>
      <c r="L21" s="91"/>
      <c r="M21" s="87"/>
    </row>
    <row r="22" spans="2:1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112" t="s">
        <v>213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112" t="s">
        <v>106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112" t="s">
        <v>196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112" t="s">
        <v>204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2:1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47" style="2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3.1406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222</v>
      </c>
    </row>
    <row r="3" spans="2:11">
      <c r="B3" s="46" t="s">
        <v>141</v>
      </c>
      <c r="C3" s="46" t="s">
        <v>223</v>
      </c>
    </row>
    <row r="4" spans="2:11">
      <c r="B4" s="46" t="s">
        <v>142</v>
      </c>
      <c r="C4" s="46">
        <v>2208</v>
      </c>
    </row>
    <row r="6" spans="2:11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ht="26.25" customHeight="1">
      <c r="B7" s="138" t="s">
        <v>92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1" s="3" customFormat="1" ht="63">
      <c r="B8" s="21" t="s">
        <v>110</v>
      </c>
      <c r="C8" s="29" t="s">
        <v>43</v>
      </c>
      <c r="D8" s="29" t="s">
        <v>97</v>
      </c>
      <c r="E8" s="29" t="s">
        <v>98</v>
      </c>
      <c r="F8" s="29" t="s">
        <v>198</v>
      </c>
      <c r="G8" s="29" t="s">
        <v>197</v>
      </c>
      <c r="H8" s="29" t="s">
        <v>105</v>
      </c>
      <c r="I8" s="29" t="s">
        <v>57</v>
      </c>
      <c r="J8" s="29" t="s">
        <v>143</v>
      </c>
      <c r="K8" s="30" t="s">
        <v>145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205</v>
      </c>
      <c r="G9" s="31"/>
      <c r="H9" s="31" t="s">
        <v>201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1714</v>
      </c>
      <c r="C11" s="74"/>
      <c r="D11" s="75"/>
      <c r="E11" s="113"/>
      <c r="F11" s="77"/>
      <c r="G11" s="114"/>
      <c r="H11" s="77">
        <f>H12+H23</f>
        <v>4033.6382545040005</v>
      </c>
      <c r="I11" s="78"/>
      <c r="J11" s="78">
        <f>IFERROR(H11/$H$11,0)</f>
        <v>1</v>
      </c>
      <c r="K11" s="78">
        <f>H11/'סכום נכסי הקרן'!$C$42</f>
        <v>4.3464257430118322E-2</v>
      </c>
    </row>
    <row r="12" spans="2:11" ht="21" customHeight="1">
      <c r="B12" s="79" t="s">
        <v>1715</v>
      </c>
      <c r="C12" s="80"/>
      <c r="D12" s="81"/>
      <c r="E12" s="99"/>
      <c r="F12" s="83"/>
      <c r="G12" s="100"/>
      <c r="H12" s="83">
        <f>H13+H16+H19</f>
        <v>403.03472009300003</v>
      </c>
      <c r="I12" s="84"/>
      <c r="J12" s="84">
        <f t="shared" ref="J12:J75" si="0">IFERROR(H12/$H$11,0)</f>
        <v>9.9918409798639599E-2</v>
      </c>
      <c r="K12" s="84">
        <f>H12/'סכום נכסי הקרן'!$C$42</f>
        <v>4.3428794854961286E-3</v>
      </c>
    </row>
    <row r="13" spans="2:11">
      <c r="B13" s="85" t="s">
        <v>186</v>
      </c>
      <c r="C13" s="80"/>
      <c r="D13" s="81"/>
      <c r="E13" s="99"/>
      <c r="F13" s="83"/>
      <c r="G13" s="100"/>
      <c r="H13" s="83">
        <v>82.907570000000021</v>
      </c>
      <c r="I13" s="84"/>
      <c r="J13" s="84">
        <f t="shared" si="0"/>
        <v>2.0554041976229426E-2</v>
      </c>
      <c r="K13" s="84">
        <f>H13/'סכום נכסי הקרן'!$C$42</f>
        <v>8.9336617168429377E-4</v>
      </c>
    </row>
    <row r="14" spans="2:11">
      <c r="B14" s="86" t="s">
        <v>1716</v>
      </c>
      <c r="C14" s="87">
        <v>5277</v>
      </c>
      <c r="D14" s="88" t="s">
        <v>126</v>
      </c>
      <c r="E14" s="97">
        <v>42481</v>
      </c>
      <c r="F14" s="90">
        <v>19642.419999999998</v>
      </c>
      <c r="G14" s="98">
        <v>110.3777</v>
      </c>
      <c r="H14" s="90">
        <v>82.907570000000021</v>
      </c>
      <c r="I14" s="91">
        <v>8.1459433040078209E-5</v>
      </c>
      <c r="J14" s="91">
        <f t="shared" si="0"/>
        <v>2.0554041976229426E-2</v>
      </c>
      <c r="K14" s="91">
        <f>H14/'סכום נכסי הקרן'!$C$42</f>
        <v>8.9336617168429377E-4</v>
      </c>
    </row>
    <row r="15" spans="2:11">
      <c r="B15" s="92"/>
      <c r="C15" s="87"/>
      <c r="D15" s="87"/>
      <c r="E15" s="87"/>
      <c r="F15" s="90"/>
      <c r="G15" s="98"/>
      <c r="H15" s="87"/>
      <c r="I15" s="87"/>
      <c r="J15" s="91"/>
      <c r="K15" s="87"/>
    </row>
    <row r="16" spans="2:11">
      <c r="B16" s="92" t="s">
        <v>188</v>
      </c>
      <c r="C16" s="87"/>
      <c r="D16" s="88"/>
      <c r="E16" s="97"/>
      <c r="F16" s="90"/>
      <c r="G16" s="98"/>
      <c r="H16" s="90">
        <v>0.72465009300000005</v>
      </c>
      <c r="I16" s="91"/>
      <c r="J16" s="91">
        <f t="shared" si="0"/>
        <v>1.7965173059107333E-4</v>
      </c>
      <c r="K16" s="91">
        <f>H16/'סכום נכסי הקרן'!$C$42</f>
        <v>7.8084290661766757E-6</v>
      </c>
    </row>
    <row r="17" spans="2:11">
      <c r="B17" s="86" t="s">
        <v>1717</v>
      </c>
      <c r="C17" s="130">
        <v>992880</v>
      </c>
      <c r="D17" s="88" t="s">
        <v>127</v>
      </c>
      <c r="E17" s="97">
        <v>45158</v>
      </c>
      <c r="F17" s="90">
        <v>0.40463500000000008</v>
      </c>
      <c r="G17" s="98">
        <v>179087.5435</v>
      </c>
      <c r="H17" s="90">
        <v>0.72465009300000005</v>
      </c>
      <c r="I17" s="91">
        <v>8.1459433040078209E-5</v>
      </c>
      <c r="J17" s="91">
        <f t="shared" si="0"/>
        <v>1.7965173059107333E-4</v>
      </c>
      <c r="K17" s="91">
        <f>H17/'סכום נכסי הקרן'!$C$42</f>
        <v>7.8084290661766757E-6</v>
      </c>
    </row>
    <row r="18" spans="2:11">
      <c r="B18" s="92"/>
      <c r="C18" s="87"/>
      <c r="D18" s="87"/>
      <c r="E18" s="87"/>
      <c r="F18" s="90"/>
      <c r="G18" s="98"/>
      <c r="H18" s="87"/>
      <c r="I18" s="87"/>
      <c r="J18" s="91"/>
      <c r="K18" s="87"/>
    </row>
    <row r="19" spans="2:11">
      <c r="B19" s="85" t="s">
        <v>190</v>
      </c>
      <c r="C19" s="80"/>
      <c r="D19" s="81"/>
      <c r="E19" s="99"/>
      <c r="F19" s="83"/>
      <c r="G19" s="100"/>
      <c r="H19" s="83">
        <f>SUM(H20:H21)</f>
        <v>319.40250000000003</v>
      </c>
      <c r="I19" s="84"/>
      <c r="J19" s="84">
        <f t="shared" si="0"/>
        <v>7.9184716091819096E-2</v>
      </c>
      <c r="K19" s="84">
        <f>H19/'סכום נכסי הקרן'!$C$42</f>
        <v>3.4417048847456581E-3</v>
      </c>
    </row>
    <row r="20" spans="2:11">
      <c r="B20" s="86" t="s">
        <v>1718</v>
      </c>
      <c r="C20" s="87">
        <v>5322</v>
      </c>
      <c r="D20" s="88" t="s">
        <v>128</v>
      </c>
      <c r="E20" s="97">
        <v>42527</v>
      </c>
      <c r="F20" s="90">
        <v>18146.560000000005</v>
      </c>
      <c r="G20" s="98">
        <v>236.17859999999999</v>
      </c>
      <c r="H20" s="90">
        <v>173.70894000000004</v>
      </c>
      <c r="I20" s="91">
        <v>1.9667272E-4</v>
      </c>
      <c r="J20" s="91">
        <f t="shared" si="0"/>
        <v>4.3065076499122078E-2</v>
      </c>
      <c r="K20" s="91">
        <f>H20/'סכום נכסי הקרן'!$C$42</f>
        <v>1.8717915712055809E-3</v>
      </c>
    </row>
    <row r="21" spans="2:11">
      <c r="B21" s="86" t="s">
        <v>1719</v>
      </c>
      <c r="C21" s="87">
        <v>5310</v>
      </c>
      <c r="D21" s="88" t="s">
        <v>126</v>
      </c>
      <c r="E21" s="97">
        <v>42979</v>
      </c>
      <c r="F21" s="90">
        <v>31647.020000000004</v>
      </c>
      <c r="G21" s="98">
        <v>120.38979999999999</v>
      </c>
      <c r="H21" s="90">
        <v>145.69356000000002</v>
      </c>
      <c r="I21" s="91">
        <v>8.3821377331420364E-5</v>
      </c>
      <c r="J21" s="91">
        <f t="shared" si="0"/>
        <v>3.6119639592697025E-2</v>
      </c>
      <c r="K21" s="91">
        <f>H21/'סכום נכסי הקרן'!$C$42</f>
        <v>1.5699133135400776E-3</v>
      </c>
    </row>
    <row r="22" spans="2:11" ht="16.5" customHeight="1">
      <c r="B22" s="92"/>
      <c r="C22" s="87"/>
      <c r="D22" s="87"/>
      <c r="E22" s="87"/>
      <c r="F22" s="90"/>
      <c r="G22" s="98"/>
      <c r="H22" s="87"/>
      <c r="I22" s="87"/>
      <c r="J22" s="91"/>
      <c r="K22" s="87"/>
    </row>
    <row r="23" spans="2:11" ht="16.5" customHeight="1">
      <c r="B23" s="79" t="s">
        <v>1720</v>
      </c>
      <c r="C23" s="80"/>
      <c r="D23" s="81"/>
      <c r="E23" s="99"/>
      <c r="F23" s="83"/>
      <c r="G23" s="100"/>
      <c r="H23" s="83">
        <f>H24+H29+H34</f>
        <v>3630.6035344110005</v>
      </c>
      <c r="I23" s="84"/>
      <c r="J23" s="84">
        <f t="shared" si="0"/>
        <v>0.90008159020136036</v>
      </c>
      <c r="K23" s="84">
        <f>H23/'סכום נכסי הקרן'!$C$42</f>
        <v>3.9121377944622199E-2</v>
      </c>
    </row>
    <row r="24" spans="2:11" ht="16.5" customHeight="1">
      <c r="B24" s="85" t="s">
        <v>1721</v>
      </c>
      <c r="C24" s="87"/>
      <c r="D24" s="88"/>
      <c r="E24" s="97"/>
      <c r="F24" s="90"/>
      <c r="G24" s="98"/>
      <c r="H24" s="90">
        <v>1.171038698</v>
      </c>
      <c r="I24" s="91"/>
      <c r="J24" s="91">
        <f t="shared" si="0"/>
        <v>2.9031822491578334E-4</v>
      </c>
      <c r="K24" s="91">
        <f>H24/'סכום נכסי הקרן'!$C$42</f>
        <v>1.2618466064394597E-5</v>
      </c>
    </row>
    <row r="25" spans="2:11">
      <c r="B25" s="86" t="s">
        <v>1722</v>
      </c>
      <c r="C25" s="87" t="s">
        <v>1723</v>
      </c>
      <c r="D25" s="88" t="s">
        <v>126</v>
      </c>
      <c r="E25" s="97">
        <v>44616</v>
      </c>
      <c r="F25" s="90">
        <v>0.17391600000000002</v>
      </c>
      <c r="G25" s="98">
        <v>98026.36</v>
      </c>
      <c r="H25" s="90">
        <v>0.65192899700000007</v>
      </c>
      <c r="I25" s="91">
        <v>2.3118049539007096E-7</v>
      </c>
      <c r="J25" s="91">
        <f t="shared" si="0"/>
        <v>1.6162306976141196E-4</v>
      </c>
      <c r="K25" s="91">
        <f>H25/'סכום נכסי הקרן'!$C$42</f>
        <v>7.0248267107559826E-6</v>
      </c>
    </row>
    <row r="26" spans="2:11">
      <c r="B26" s="86" t="s">
        <v>1724</v>
      </c>
      <c r="C26" s="87">
        <v>9628</v>
      </c>
      <c r="D26" s="88" t="s">
        <v>126</v>
      </c>
      <c r="E26" s="97">
        <v>45103</v>
      </c>
      <c r="F26" s="90">
        <v>5.8709000000000004E-2</v>
      </c>
      <c r="G26" s="98">
        <v>126473.8</v>
      </c>
      <c r="H26" s="90">
        <v>0.28393954700000007</v>
      </c>
      <c r="I26" s="91">
        <v>1.9286115426260482E-6</v>
      </c>
      <c r="J26" s="91">
        <f t="shared" si="0"/>
        <v>7.039291306872905E-5</v>
      </c>
      <c r="K26" s="91">
        <f>H26/'סכום נכסי הקרן'!$C$42</f>
        <v>3.0595756948751795E-6</v>
      </c>
    </row>
    <row r="27" spans="2:11">
      <c r="B27" s="86" t="s">
        <v>1725</v>
      </c>
      <c r="C27" s="87">
        <v>9768</v>
      </c>
      <c r="D27" s="88" t="s">
        <v>126</v>
      </c>
      <c r="E27" s="97">
        <v>45103</v>
      </c>
      <c r="F27" s="90">
        <v>4.8670000000000012E-2</v>
      </c>
      <c r="G27" s="98">
        <v>126356.95</v>
      </c>
      <c r="H27" s="90">
        <v>0.23517015400000002</v>
      </c>
      <c r="I27" s="91">
        <v>1.5973536560074361E-6</v>
      </c>
      <c r="J27" s="91">
        <f t="shared" si="0"/>
        <v>5.8302242085642336E-5</v>
      </c>
      <c r="K27" s="91">
        <f>H27/'סכום נכסי הקרן'!$C$42</f>
        <v>2.5340636587634373E-6</v>
      </c>
    </row>
    <row r="28" spans="2:11">
      <c r="B28" s="92"/>
      <c r="C28" s="87"/>
      <c r="D28" s="87"/>
      <c r="E28" s="87"/>
      <c r="F28" s="90"/>
      <c r="G28" s="98"/>
      <c r="H28" s="87"/>
      <c r="I28" s="87"/>
      <c r="J28" s="91"/>
      <c r="K28" s="87"/>
    </row>
    <row r="29" spans="2:11">
      <c r="B29" s="85" t="s">
        <v>189</v>
      </c>
      <c r="C29" s="80"/>
      <c r="D29" s="81"/>
      <c r="E29" s="99"/>
      <c r="F29" s="83"/>
      <c r="G29" s="100"/>
      <c r="H29" s="83">
        <f>SUM(H30:H32)</f>
        <v>321.04366000000005</v>
      </c>
      <c r="I29" s="84"/>
      <c r="J29" s="84">
        <f t="shared" si="0"/>
        <v>7.9591584506002622E-2</v>
      </c>
      <c r="K29" s="84">
        <f>H29/'סכום נכסי הקרן'!$C$42</f>
        <v>3.4593891182399146E-3</v>
      </c>
    </row>
    <row r="30" spans="2:11">
      <c r="B30" s="86" t="s">
        <v>1726</v>
      </c>
      <c r="C30" s="87">
        <v>5343</v>
      </c>
      <c r="D30" s="88" t="s">
        <v>126</v>
      </c>
      <c r="E30" s="97">
        <v>43382</v>
      </c>
      <c r="F30" s="90">
        <v>17179.460000000003</v>
      </c>
      <c r="G30" s="98">
        <v>177.60820000000001</v>
      </c>
      <c r="H30" s="90">
        <v>116.67838000000002</v>
      </c>
      <c r="I30" s="91">
        <v>1.3430578202715837E-4</v>
      </c>
      <c r="J30" s="91">
        <f t="shared" si="0"/>
        <v>2.8926337127459505E-2</v>
      </c>
      <c r="K30" s="91">
        <f>H30/'סכום נכסי הקרן'!$C$42</f>
        <v>1.2572617634182893E-3</v>
      </c>
    </row>
    <row r="31" spans="2:11">
      <c r="B31" s="86" t="s">
        <v>1727</v>
      </c>
      <c r="C31" s="87">
        <v>5299</v>
      </c>
      <c r="D31" s="88" t="s">
        <v>126</v>
      </c>
      <c r="E31" s="97">
        <v>42831</v>
      </c>
      <c r="F31" s="90">
        <v>37375.55000000001</v>
      </c>
      <c r="G31" s="98">
        <v>142.0685</v>
      </c>
      <c r="H31" s="90">
        <v>203.05012000000002</v>
      </c>
      <c r="I31" s="91">
        <v>5.0439999999999998E-5</v>
      </c>
      <c r="J31" s="91">
        <f t="shared" si="0"/>
        <v>5.0339199300599713E-2</v>
      </c>
      <c r="K31" s="91">
        <f>H31/'סכום נכסי הקרן'!$C$42</f>
        <v>2.1879559172272981E-3</v>
      </c>
    </row>
    <row r="32" spans="2:11">
      <c r="B32" s="86" t="s">
        <v>1728</v>
      </c>
      <c r="C32" s="130">
        <v>53431</v>
      </c>
      <c r="D32" s="88" t="s">
        <v>126</v>
      </c>
      <c r="E32" s="97">
        <v>43382</v>
      </c>
      <c r="F32" s="90">
        <v>130.76000000000002</v>
      </c>
      <c r="G32" s="98">
        <v>263.0086</v>
      </c>
      <c r="H32" s="90">
        <v>1.3151600000000003</v>
      </c>
      <c r="I32" s="91">
        <v>1.3430570435016045E-4</v>
      </c>
      <c r="J32" s="91">
        <f t="shared" si="0"/>
        <v>3.260480779434E-4</v>
      </c>
      <c r="K32" s="91">
        <f>H32/'סכום נכסי הקרן'!$C$42</f>
        <v>1.4171437594327223E-5</v>
      </c>
    </row>
    <row r="33" spans="2:11">
      <c r="B33" s="92"/>
      <c r="C33" s="87"/>
      <c r="D33" s="87"/>
      <c r="E33" s="87"/>
      <c r="F33" s="90"/>
      <c r="G33" s="98"/>
      <c r="H33" s="87"/>
      <c r="I33" s="87"/>
      <c r="J33" s="91"/>
      <c r="K33" s="87"/>
    </row>
    <row r="34" spans="2:11">
      <c r="B34" s="85" t="s">
        <v>190</v>
      </c>
      <c r="C34" s="80"/>
      <c r="D34" s="81"/>
      <c r="E34" s="99"/>
      <c r="F34" s="83"/>
      <c r="G34" s="100"/>
      <c r="H34" s="83">
        <f>SUM(H35:H94)</f>
        <v>3308.3888357130004</v>
      </c>
      <c r="I34" s="84"/>
      <c r="J34" s="84">
        <f t="shared" si="0"/>
        <v>0.82019968747044203</v>
      </c>
      <c r="K34" s="84">
        <f>H34/'סכום נכסי הקרן'!$C$42</f>
        <v>3.5649370360317886E-2</v>
      </c>
    </row>
    <row r="35" spans="2:11">
      <c r="B35" s="86" t="s">
        <v>1729</v>
      </c>
      <c r="C35" s="87">
        <v>5238</v>
      </c>
      <c r="D35" s="88" t="s">
        <v>128</v>
      </c>
      <c r="E35" s="97">
        <v>43221</v>
      </c>
      <c r="F35" s="90">
        <v>3442.5799270000007</v>
      </c>
      <c r="G35" s="98">
        <v>92.749899999999997</v>
      </c>
      <c r="H35" s="90">
        <v>12.941505496000003</v>
      </c>
      <c r="I35" s="91">
        <v>7.1730397855146623E-7</v>
      </c>
      <c r="J35" s="91">
        <f t="shared" si="0"/>
        <v>3.208395170674859E-3</v>
      </c>
      <c r="K35" s="91">
        <f>H35/'סכום נכסי הקרן'!$C$42</f>
        <v>1.394505136357605E-4</v>
      </c>
    </row>
    <row r="36" spans="2:11">
      <c r="B36" s="86" t="s">
        <v>1730</v>
      </c>
      <c r="C36" s="87">
        <v>7070</v>
      </c>
      <c r="D36" s="88" t="s">
        <v>128</v>
      </c>
      <c r="E36" s="97">
        <v>44075</v>
      </c>
      <c r="F36" s="90">
        <v>8347.1966750000011</v>
      </c>
      <c r="G36" s="98">
        <v>101.9179</v>
      </c>
      <c r="H36" s="90">
        <v>34.48088721100001</v>
      </c>
      <c r="I36" s="91">
        <v>1.1428366856024762E-6</v>
      </c>
      <c r="J36" s="91">
        <f t="shared" si="0"/>
        <v>8.5483340437130934E-3</v>
      </c>
      <c r="K36" s="91">
        <f>H36/'סכום נכסי הקרן'!$C$42</f>
        <v>3.7154699147459025E-4</v>
      </c>
    </row>
    <row r="37" spans="2:11">
      <c r="B37" s="86" t="s">
        <v>1731</v>
      </c>
      <c r="C37" s="87">
        <v>5339</v>
      </c>
      <c r="D37" s="88" t="s">
        <v>126</v>
      </c>
      <c r="E37" s="97">
        <v>42916</v>
      </c>
      <c r="F37" s="90">
        <v>4916.6463740000008</v>
      </c>
      <c r="G37" s="98">
        <v>77.658199999999994</v>
      </c>
      <c r="H37" s="90">
        <v>14.600716781000001</v>
      </c>
      <c r="I37" s="91">
        <v>3.3478128704661403E-6</v>
      </c>
      <c r="J37" s="91">
        <f t="shared" si="0"/>
        <v>3.6197387717395568E-3</v>
      </c>
      <c r="K37" s="91">
        <f>H37/'סכום נכסי הקרן'!$C$42</f>
        <v>1.573292578046684E-4</v>
      </c>
    </row>
    <row r="38" spans="2:11">
      <c r="B38" s="86" t="s">
        <v>1732</v>
      </c>
      <c r="C38" s="130">
        <v>60831</v>
      </c>
      <c r="D38" s="88" t="s">
        <v>126</v>
      </c>
      <c r="E38" s="97">
        <v>42555</v>
      </c>
      <c r="F38" s="90">
        <v>4597.3100670000003</v>
      </c>
      <c r="G38" s="98">
        <v>100</v>
      </c>
      <c r="H38" s="90">
        <v>17.580113689999997</v>
      </c>
      <c r="I38" s="91">
        <v>3.1395199999999999E-6</v>
      </c>
      <c r="J38" s="91">
        <f t="shared" si="0"/>
        <v>4.3583763790344529E-3</v>
      </c>
      <c r="K38" s="91">
        <f>H38/'סכום נכסי הקרן'!$C$42</f>
        <v>1.8943359291570042E-4</v>
      </c>
    </row>
    <row r="39" spans="2:11">
      <c r="B39" s="86" t="s">
        <v>1733</v>
      </c>
      <c r="C39" s="87">
        <v>8400</v>
      </c>
      <c r="D39" s="88" t="s">
        <v>126</v>
      </c>
      <c r="E39" s="97">
        <v>44544</v>
      </c>
      <c r="F39" s="90">
        <v>722.92595800000015</v>
      </c>
      <c r="G39" s="98">
        <v>112.6778</v>
      </c>
      <c r="H39" s="90">
        <v>3.1149426980000001</v>
      </c>
      <c r="I39" s="91">
        <v>1.8510677001260405E-6</v>
      </c>
      <c r="J39" s="91">
        <f t="shared" si="0"/>
        <v>7.7224146080076073E-4</v>
      </c>
      <c r="K39" s="91">
        <f>H39/'סכום נכסי הקרן'!$C$42</f>
        <v>3.3564901650454893E-5</v>
      </c>
    </row>
    <row r="40" spans="2:11">
      <c r="B40" s="86" t="s">
        <v>1734</v>
      </c>
      <c r="C40" s="87">
        <v>5291</v>
      </c>
      <c r="D40" s="88" t="s">
        <v>126</v>
      </c>
      <c r="E40" s="97">
        <v>42787</v>
      </c>
      <c r="F40" s="90">
        <v>49827.27</v>
      </c>
      <c r="G40" s="98">
        <v>63.126199999999997</v>
      </c>
      <c r="H40" s="90">
        <v>120.28036000000002</v>
      </c>
      <c r="I40" s="91">
        <v>1.8785220079056081E-5</v>
      </c>
      <c r="J40" s="91">
        <f t="shared" si="0"/>
        <v>2.9819322510067376E-2</v>
      </c>
      <c r="K40" s="91">
        <f>H40/'סכום נכסי הקרן'!$C$42</f>
        <v>1.2960747099692905E-3</v>
      </c>
    </row>
    <row r="41" spans="2:11">
      <c r="B41" s="86" t="s">
        <v>1735</v>
      </c>
      <c r="C41" s="87">
        <v>5281</v>
      </c>
      <c r="D41" s="88" t="s">
        <v>126</v>
      </c>
      <c r="E41" s="97">
        <v>42603</v>
      </c>
      <c r="F41" s="90">
        <v>63547.060000000012</v>
      </c>
      <c r="G41" s="98">
        <v>25.8505</v>
      </c>
      <c r="H41" s="90">
        <v>62.817730000000012</v>
      </c>
      <c r="I41" s="91">
        <v>1.9080385294117646E-5</v>
      </c>
      <c r="J41" s="91">
        <f t="shared" si="0"/>
        <v>1.5573466443069631E-2</v>
      </c>
      <c r="K41" s="91">
        <f>H41/'סכום נכסי הקרן'!$C$42</f>
        <v>6.768891545608876E-4</v>
      </c>
    </row>
    <row r="42" spans="2:11">
      <c r="B42" s="86" t="s">
        <v>1736</v>
      </c>
      <c r="C42" s="87">
        <v>5302</v>
      </c>
      <c r="D42" s="88" t="s">
        <v>126</v>
      </c>
      <c r="E42" s="97">
        <v>42948</v>
      </c>
      <c r="F42" s="90">
        <v>50512.94000000001</v>
      </c>
      <c r="G42" s="98">
        <v>112.2777</v>
      </c>
      <c r="H42" s="90">
        <v>216.87724000000006</v>
      </c>
      <c r="I42" s="91">
        <v>2.5635302127659575E-6</v>
      </c>
      <c r="J42" s="91">
        <f t="shared" si="0"/>
        <v>5.3767151716650044E-2</v>
      </c>
      <c r="K42" s="91">
        <f>H42/'סכום נכסי הקרן'!$C$42</f>
        <v>2.336949323496706E-3</v>
      </c>
    </row>
    <row r="43" spans="2:11">
      <c r="B43" s="86" t="s">
        <v>1737</v>
      </c>
      <c r="C43" s="87">
        <v>8314</v>
      </c>
      <c r="D43" s="88" t="s">
        <v>126</v>
      </c>
      <c r="E43" s="97">
        <v>44264</v>
      </c>
      <c r="F43" s="90">
        <v>938.39372500000013</v>
      </c>
      <c r="G43" s="98">
        <v>102.0946</v>
      </c>
      <c r="H43" s="90">
        <v>3.6635805970000006</v>
      </c>
      <c r="I43" s="91">
        <v>1.6652763307846461E-6</v>
      </c>
      <c r="J43" s="91">
        <f t="shared" si="0"/>
        <v>9.082571033506066E-4</v>
      </c>
      <c r="K43" s="91">
        <f>H43/'סכום נכסי הקרן'!$C$42</f>
        <v>3.9476720552764353E-5</v>
      </c>
    </row>
    <row r="44" spans="2:11">
      <c r="B44" s="86" t="s">
        <v>1738</v>
      </c>
      <c r="C44" s="87">
        <v>9730</v>
      </c>
      <c r="D44" s="88" t="s">
        <v>129</v>
      </c>
      <c r="E44" s="97">
        <v>45146</v>
      </c>
      <c r="F44" s="90">
        <v>591.90611500000011</v>
      </c>
      <c r="G44" s="98">
        <v>100</v>
      </c>
      <c r="H44" s="90">
        <v>2.768877614</v>
      </c>
      <c r="I44" s="91">
        <v>2.3676244564674662E-6</v>
      </c>
      <c r="J44" s="91">
        <f t="shared" si="0"/>
        <v>6.8644668641473826E-4</v>
      </c>
      <c r="K44" s="91">
        <f>H44/'סכום נכסי הקרן'!$C$42</f>
        <v>2.9835895490381891E-5</v>
      </c>
    </row>
    <row r="45" spans="2:11">
      <c r="B45" s="86" t="s">
        <v>1739</v>
      </c>
      <c r="C45" s="87">
        <v>9011</v>
      </c>
      <c r="D45" s="88" t="s">
        <v>129</v>
      </c>
      <c r="E45" s="97">
        <v>44644</v>
      </c>
      <c r="F45" s="90">
        <v>3045.1292540000009</v>
      </c>
      <c r="G45" s="98">
        <v>104.8567</v>
      </c>
      <c r="H45" s="90">
        <v>14.936637833000002</v>
      </c>
      <c r="I45" s="91">
        <v>3.7099528520177285E-6</v>
      </c>
      <c r="J45" s="91">
        <f t="shared" si="0"/>
        <v>3.7030186869934614E-3</v>
      </c>
      <c r="K45" s="91">
        <f>H45/'סכום נכסי הקרן'!$C$42</f>
        <v>1.6094895748002257E-4</v>
      </c>
    </row>
    <row r="46" spans="2:11">
      <c r="B46" s="86" t="s">
        <v>1740</v>
      </c>
      <c r="C46" s="87">
        <v>5290</v>
      </c>
      <c r="D46" s="88" t="s">
        <v>126</v>
      </c>
      <c r="E46" s="97">
        <v>42359</v>
      </c>
      <c r="F46" s="90">
        <v>62486.000000000007</v>
      </c>
      <c r="G46" s="98">
        <v>53.7121</v>
      </c>
      <c r="H46" s="90">
        <v>128.34315000000004</v>
      </c>
      <c r="I46" s="91">
        <v>1.3092745747330096E-5</v>
      </c>
      <c r="J46" s="91">
        <f t="shared" si="0"/>
        <v>3.1818210236550293E-2</v>
      </c>
      <c r="K46" s="91">
        <f>H46/'סכום נכסי הקרן'!$C$42</f>
        <v>1.3829548806870479E-3</v>
      </c>
    </row>
    <row r="47" spans="2:11">
      <c r="B47" s="86" t="s">
        <v>1741</v>
      </c>
      <c r="C47" s="87">
        <v>5332</v>
      </c>
      <c r="D47" s="88" t="s">
        <v>126</v>
      </c>
      <c r="E47" s="97">
        <v>43318</v>
      </c>
      <c r="F47" s="90">
        <v>44575.320000000007</v>
      </c>
      <c r="G47" s="98">
        <v>111.2307</v>
      </c>
      <c r="H47" s="90">
        <v>189.59943000000004</v>
      </c>
      <c r="I47" s="91">
        <v>2.0738255555555555E-5</v>
      </c>
      <c r="J47" s="91">
        <f t="shared" si="0"/>
        <v>4.7004569581392541E-2</v>
      </c>
      <c r="K47" s="91">
        <f>H47/'סכום נכסי הקרן'!$C$42</f>
        <v>2.0430187126775543E-3</v>
      </c>
    </row>
    <row r="48" spans="2:11">
      <c r="B48" s="86" t="s">
        <v>1742</v>
      </c>
      <c r="C48" s="87">
        <v>5294</v>
      </c>
      <c r="D48" s="88" t="s">
        <v>129</v>
      </c>
      <c r="E48" s="97">
        <v>42646</v>
      </c>
      <c r="F48" s="90">
        <v>51355.380000000012</v>
      </c>
      <c r="G48" s="98">
        <v>40.646500000000003</v>
      </c>
      <c r="H48" s="90">
        <v>97.647280000000009</v>
      </c>
      <c r="I48" s="91">
        <v>8.559231666666666E-5</v>
      </c>
      <c r="J48" s="91">
        <f t="shared" si="0"/>
        <v>2.4208239271572281E-2</v>
      </c>
      <c r="K48" s="91">
        <f>H48/'סכום נכסי הקרן'!$C$42</f>
        <v>1.0521931436295177E-3</v>
      </c>
    </row>
    <row r="49" spans="2:11">
      <c r="B49" s="86" t="s">
        <v>1743</v>
      </c>
      <c r="C49" s="87">
        <v>9317</v>
      </c>
      <c r="D49" s="88" t="s">
        <v>128</v>
      </c>
      <c r="E49" s="97">
        <v>44545</v>
      </c>
      <c r="F49" s="90">
        <v>2571.5511140000003</v>
      </c>
      <c r="G49" s="98">
        <v>107.0371</v>
      </c>
      <c r="H49" s="90">
        <v>11.156213434000001</v>
      </c>
      <c r="I49" s="91">
        <v>7.1107547380123009E-7</v>
      </c>
      <c r="J49" s="91">
        <f t="shared" si="0"/>
        <v>2.7657942358968019E-3</v>
      </c>
      <c r="K49" s="91">
        <f>H49/'סכום נכסי הקרן'!$C$42</f>
        <v>1.20213192667756E-4</v>
      </c>
    </row>
    <row r="50" spans="2:11">
      <c r="B50" s="86" t="s">
        <v>1744</v>
      </c>
      <c r="C50" s="130">
        <v>60833</v>
      </c>
      <c r="D50" s="88" t="s">
        <v>126</v>
      </c>
      <c r="E50" s="97">
        <v>42555</v>
      </c>
      <c r="F50" s="90">
        <v>31270.772089999999</v>
      </c>
      <c r="G50" s="98">
        <v>100</v>
      </c>
      <c r="H50" s="90">
        <v>119.5794325</v>
      </c>
      <c r="I50" s="91">
        <v>1.066461E-5</v>
      </c>
      <c r="J50" s="91">
        <f t="shared" si="0"/>
        <v>2.9645551969484724E-2</v>
      </c>
      <c r="K50" s="91">
        <f>H50/'סכום נכסי הקרן'!$C$42</f>
        <v>1.2885219024596354E-3</v>
      </c>
    </row>
    <row r="51" spans="2:11">
      <c r="B51" s="86" t="s">
        <v>1745</v>
      </c>
      <c r="C51" s="130">
        <v>60834</v>
      </c>
      <c r="D51" s="88" t="s">
        <v>126</v>
      </c>
      <c r="E51" s="97">
        <v>42555</v>
      </c>
      <c r="F51" s="90">
        <v>3210.8457979999998</v>
      </c>
      <c r="G51" s="98">
        <v>100</v>
      </c>
      <c r="H51" s="90">
        <v>12.27827433</v>
      </c>
      <c r="I51" s="91">
        <v>1.11105E-5</v>
      </c>
      <c r="J51" s="91">
        <f t="shared" si="0"/>
        <v>3.043970122082702E-3</v>
      </c>
      <c r="K51" s="91">
        <f>H51/'סכום נכסי הקרן'!$C$42</f>
        <v>1.3230390099579128E-4</v>
      </c>
    </row>
    <row r="52" spans="2:11">
      <c r="B52" s="86" t="s">
        <v>1746</v>
      </c>
      <c r="C52" s="130">
        <v>62171</v>
      </c>
      <c r="D52" s="88" t="s">
        <v>126</v>
      </c>
      <c r="E52" s="97">
        <v>42549</v>
      </c>
      <c r="F52" s="90">
        <v>3950.8652339999999</v>
      </c>
      <c r="G52" s="98">
        <v>100</v>
      </c>
      <c r="H52" s="90">
        <v>15.10810865</v>
      </c>
      <c r="I52" s="91">
        <v>8.3850200000000005E-7</v>
      </c>
      <c r="J52" s="91">
        <f t="shared" si="0"/>
        <v>3.7455288989115807E-3</v>
      </c>
      <c r="K52" s="91">
        <f>H52/'סכום נכסי הקרן'!$C$42</f>
        <v>1.6279663227424058E-4</v>
      </c>
    </row>
    <row r="53" spans="2:11">
      <c r="B53" s="86" t="s">
        <v>1747</v>
      </c>
      <c r="C53" s="130">
        <v>62172</v>
      </c>
      <c r="D53" s="88" t="s">
        <v>126</v>
      </c>
      <c r="E53" s="97">
        <v>42549</v>
      </c>
      <c r="F53" s="90">
        <v>10811.66418</v>
      </c>
      <c r="G53" s="98">
        <v>100</v>
      </c>
      <c r="H53" s="90">
        <v>41.343803809999997</v>
      </c>
      <c r="I53" s="91">
        <v>3.7900899999999997E-6</v>
      </c>
      <c r="J53" s="91">
        <f t="shared" si="0"/>
        <v>1.0249754985796035E-2</v>
      </c>
      <c r="K53" s="91">
        <f>H53/'סכום נכסי הקרן'!$C$42</f>
        <v>4.4549798929827768E-4</v>
      </c>
    </row>
    <row r="54" spans="2:11">
      <c r="B54" s="86" t="s">
        <v>1748</v>
      </c>
      <c r="C54" s="130">
        <v>62173</v>
      </c>
      <c r="D54" s="88" t="s">
        <v>126</v>
      </c>
      <c r="E54" s="97">
        <v>42549</v>
      </c>
      <c r="F54" s="90">
        <v>27065.970369999999</v>
      </c>
      <c r="G54" s="98">
        <v>100</v>
      </c>
      <c r="H54" s="90">
        <v>103.50027069999999</v>
      </c>
      <c r="I54" s="91">
        <v>2.436605E-5</v>
      </c>
      <c r="J54" s="91">
        <f t="shared" si="0"/>
        <v>2.5659284291155895E-2</v>
      </c>
      <c r="K54" s="91">
        <f>H54/'סכום נכסי הקרן'!$C$42</f>
        <v>1.1152617379033909E-3</v>
      </c>
    </row>
    <row r="55" spans="2:11">
      <c r="B55" s="86" t="s">
        <v>1749</v>
      </c>
      <c r="C55" s="87">
        <v>5295</v>
      </c>
      <c r="D55" s="88" t="s">
        <v>126</v>
      </c>
      <c r="E55" s="97">
        <v>42879</v>
      </c>
      <c r="F55" s="90">
        <v>32140.810000000005</v>
      </c>
      <c r="G55" s="98">
        <v>201.3614</v>
      </c>
      <c r="H55" s="90">
        <v>247.48615000000001</v>
      </c>
      <c r="I55" s="91">
        <v>2.3888195945945944E-5</v>
      </c>
      <c r="J55" s="91">
        <f t="shared" si="0"/>
        <v>6.1355563980893556E-2</v>
      </c>
      <c r="K55" s="91">
        <f>H55/'סכום נכסי הקרן'!$C$42</f>
        <v>2.6667740276356531E-3</v>
      </c>
    </row>
    <row r="56" spans="2:11">
      <c r="B56" s="86" t="s">
        <v>1750</v>
      </c>
      <c r="C56" s="87">
        <v>9157</v>
      </c>
      <c r="D56" s="88" t="s">
        <v>128</v>
      </c>
      <c r="E56" s="97">
        <v>44763</v>
      </c>
      <c r="F56" s="90">
        <v>417.36973200000006</v>
      </c>
      <c r="G56" s="98">
        <v>95.172499999999999</v>
      </c>
      <c r="H56" s="90">
        <v>1.6099772780000003</v>
      </c>
      <c r="I56" s="91">
        <v>1.0434242396307613E-6</v>
      </c>
      <c r="J56" s="91">
        <f t="shared" si="0"/>
        <v>3.9913774523590053E-4</v>
      </c>
      <c r="K56" s="91">
        <f>H56/'סכום נכסי הקרן'!$C$42</f>
        <v>1.7348225709010165E-5</v>
      </c>
    </row>
    <row r="57" spans="2:11">
      <c r="B57" s="86" t="s">
        <v>1751</v>
      </c>
      <c r="C57" s="130">
        <v>62174</v>
      </c>
      <c r="D57" s="88" t="s">
        <v>126</v>
      </c>
      <c r="E57" s="97">
        <v>42549</v>
      </c>
      <c r="F57" s="90">
        <v>7567.7633249999999</v>
      </c>
      <c r="G57" s="98">
        <v>100</v>
      </c>
      <c r="H57" s="90">
        <v>28.939126960000003</v>
      </c>
      <c r="I57" s="91">
        <v>1.153366E-5</v>
      </c>
      <c r="J57" s="91">
        <f t="shared" si="0"/>
        <v>7.1744477650384948E-3</v>
      </c>
      <c r="K57" s="91">
        <f>H57/'סכום נכסי הקרן'!$C$42</f>
        <v>3.1183204457857022E-4</v>
      </c>
    </row>
    <row r="58" spans="2:11">
      <c r="B58" s="86" t="s">
        <v>1752</v>
      </c>
      <c r="C58" s="130">
        <v>60837</v>
      </c>
      <c r="D58" s="88" t="s">
        <v>126</v>
      </c>
      <c r="E58" s="97">
        <v>42555</v>
      </c>
      <c r="F58" s="90">
        <v>3708.3358539999999</v>
      </c>
      <c r="G58" s="98">
        <v>100</v>
      </c>
      <c r="H58" s="90">
        <v>14.1806763</v>
      </c>
      <c r="I58" s="91">
        <v>5.67999E-6</v>
      </c>
      <c r="J58" s="91">
        <f t="shared" si="0"/>
        <v>3.5156043763135466E-3</v>
      </c>
      <c r="K58" s="91">
        <f>H58/'סכום נכסי הקרן'!$C$42</f>
        <v>1.5280313363454258E-4</v>
      </c>
    </row>
    <row r="59" spans="2:11">
      <c r="B59" s="86" t="s">
        <v>1753</v>
      </c>
      <c r="C59" s="130">
        <v>62175</v>
      </c>
      <c r="D59" s="88" t="s">
        <v>126</v>
      </c>
      <c r="E59" s="97">
        <v>42549</v>
      </c>
      <c r="F59" s="90">
        <v>23070.060679999999</v>
      </c>
      <c r="G59" s="98">
        <v>100</v>
      </c>
      <c r="H59" s="90">
        <v>88.219912030000003</v>
      </c>
      <c r="I59" s="91">
        <v>1.7191099999999998E-6</v>
      </c>
      <c r="J59" s="91">
        <f t="shared" si="0"/>
        <v>2.1871052004103931E-2</v>
      </c>
      <c r="K59" s="91">
        <f>H59/'סכום נכסי הקרן'!$C$42</f>
        <v>9.5060903457387853E-4</v>
      </c>
    </row>
    <row r="60" spans="2:11">
      <c r="B60" s="86" t="s">
        <v>1754</v>
      </c>
      <c r="C60" s="130">
        <v>62176</v>
      </c>
      <c r="D60" s="88" t="s">
        <v>126</v>
      </c>
      <c r="E60" s="97">
        <v>42549</v>
      </c>
      <c r="F60" s="90">
        <v>6713.7980390000002</v>
      </c>
      <c r="G60" s="98">
        <v>100</v>
      </c>
      <c r="H60" s="90">
        <v>25.673563699999999</v>
      </c>
      <c r="I60" s="91">
        <v>2.9372200000000001E-6</v>
      </c>
      <c r="J60" s="91">
        <f t="shared" si="0"/>
        <v>6.3648651862453559E-3</v>
      </c>
      <c r="K60" s="91">
        <f>H60/'סכום נכסי הקרן'!$C$42</f>
        <v>2.7664413896296618E-4</v>
      </c>
    </row>
    <row r="61" spans="2:11">
      <c r="B61" s="86" t="s">
        <v>1755</v>
      </c>
      <c r="C61" s="87">
        <v>8410</v>
      </c>
      <c r="D61" s="88" t="s">
        <v>128</v>
      </c>
      <c r="E61" s="97">
        <v>44651</v>
      </c>
      <c r="F61" s="90">
        <v>653.14275300000008</v>
      </c>
      <c r="G61" s="98">
        <v>121.9333</v>
      </c>
      <c r="H61" s="90">
        <v>3.2278828110000002</v>
      </c>
      <c r="I61" s="91">
        <v>1.9792204624387223E-6</v>
      </c>
      <c r="J61" s="91">
        <f t="shared" si="0"/>
        <v>8.0024102493467632E-4</v>
      </c>
      <c r="K61" s="91">
        <f>H61/'סכום נכסי הקרן'!$C$42</f>
        <v>3.4781881913902507E-5</v>
      </c>
    </row>
    <row r="62" spans="2:11">
      <c r="B62" s="86" t="s">
        <v>1756</v>
      </c>
      <c r="C62" s="87">
        <v>8411</v>
      </c>
      <c r="D62" s="88" t="s">
        <v>128</v>
      </c>
      <c r="E62" s="97">
        <v>44651</v>
      </c>
      <c r="F62" s="90">
        <v>929.24396900000011</v>
      </c>
      <c r="G62" s="98">
        <v>104.4327</v>
      </c>
      <c r="H62" s="90">
        <v>3.933268340000001</v>
      </c>
      <c r="I62" s="91">
        <v>2.9688306936580837E-6</v>
      </c>
      <c r="J62" s="91">
        <f t="shared" si="0"/>
        <v>9.7511677840918796E-4</v>
      </c>
      <c r="K62" s="91">
        <f>H62/'סכום נכסי הקרן'!$C$42</f>
        <v>4.2382726681204592E-5</v>
      </c>
    </row>
    <row r="63" spans="2:11">
      <c r="B63" s="86" t="s">
        <v>1757</v>
      </c>
      <c r="C63" s="87">
        <v>9384</v>
      </c>
      <c r="D63" s="88" t="s">
        <v>128</v>
      </c>
      <c r="E63" s="97">
        <v>44910</v>
      </c>
      <c r="F63" s="90">
        <v>169.19083100000003</v>
      </c>
      <c r="G63" s="98">
        <v>100.80459999999999</v>
      </c>
      <c r="H63" s="90">
        <v>0.69126487900000011</v>
      </c>
      <c r="I63" s="91">
        <v>1.1588413039509499E-6</v>
      </c>
      <c r="J63" s="91">
        <f t="shared" si="0"/>
        <v>1.7137503052687655E-4</v>
      </c>
      <c r="K63" s="91">
        <f>H63/'סכום נכסי הקרן'!$C$42</f>
        <v>7.4486884439145483E-6</v>
      </c>
    </row>
    <row r="64" spans="2:11">
      <c r="B64" s="86" t="s">
        <v>1758</v>
      </c>
      <c r="C64" s="87">
        <v>5303</v>
      </c>
      <c r="D64" s="88" t="s">
        <v>128</v>
      </c>
      <c r="E64" s="97">
        <v>42788</v>
      </c>
      <c r="F64" s="90">
        <v>48190.530000000006</v>
      </c>
      <c r="G64" s="98">
        <v>58.000999999999998</v>
      </c>
      <c r="H64" s="90">
        <v>113.28816000000002</v>
      </c>
      <c r="I64" s="91">
        <v>6.084075691387446E-5</v>
      </c>
      <c r="J64" s="91">
        <f t="shared" si="0"/>
        <v>2.8085850255287849E-2</v>
      </c>
      <c r="K64" s="91">
        <f>H64/'סכום נכסי הקרן'!$C$42</f>
        <v>1.2207306256395857E-3</v>
      </c>
    </row>
    <row r="65" spans="2:11">
      <c r="B65" s="86" t="s">
        <v>1759</v>
      </c>
      <c r="C65" s="130">
        <v>62177</v>
      </c>
      <c r="D65" s="88" t="s">
        <v>126</v>
      </c>
      <c r="E65" s="97">
        <v>42549</v>
      </c>
      <c r="F65" s="90">
        <v>17394.086070000001</v>
      </c>
      <c r="G65" s="98">
        <v>100</v>
      </c>
      <c r="H65" s="90">
        <v>66.514985129999999</v>
      </c>
      <c r="I65" s="91">
        <v>3.8753599999999999E-6</v>
      </c>
      <c r="J65" s="91">
        <f t="shared" si="0"/>
        <v>1.6490071973045355E-2</v>
      </c>
      <c r="K65" s="91">
        <f>H65/'סכום נכסי הקרן'!$C$42</f>
        <v>7.1672873327762246E-4</v>
      </c>
    </row>
    <row r="66" spans="2:11">
      <c r="B66" s="86" t="s">
        <v>1760</v>
      </c>
      <c r="C66" s="87">
        <v>7017</v>
      </c>
      <c r="D66" s="88" t="s">
        <v>127</v>
      </c>
      <c r="E66" s="97">
        <v>43709</v>
      </c>
      <c r="F66" s="90">
        <v>7745.6432810000006</v>
      </c>
      <c r="G66" s="98">
        <v>95.077365999999998</v>
      </c>
      <c r="H66" s="90">
        <v>7.3643562440000006</v>
      </c>
      <c r="I66" s="91">
        <v>4.6943291890511159E-6</v>
      </c>
      <c r="J66" s="91">
        <f t="shared" si="0"/>
        <v>1.8257354227977404E-3</v>
      </c>
      <c r="K66" s="91">
        <f>H66/'סכום נכסי הקרן'!$C$42</f>
        <v>7.9354234415766908E-5</v>
      </c>
    </row>
    <row r="67" spans="2:11">
      <c r="B67" s="86" t="s">
        <v>1761</v>
      </c>
      <c r="C67" s="87">
        <v>9536</v>
      </c>
      <c r="D67" s="88" t="s">
        <v>127</v>
      </c>
      <c r="E67" s="97">
        <v>45015</v>
      </c>
      <c r="F67" s="90">
        <v>1782.8782720000004</v>
      </c>
      <c r="G67" s="98">
        <v>106.155328</v>
      </c>
      <c r="H67" s="90">
        <v>1.8926197780000003</v>
      </c>
      <c r="I67" s="91">
        <v>4.9524393962246674E-6</v>
      </c>
      <c r="J67" s="91">
        <f t="shared" si="0"/>
        <v>4.6920910071365031E-4</v>
      </c>
      <c r="K67" s="91">
        <f>H67/'סכום נכסי הקרן'!$C$42</f>
        <v>2.0393825141972412E-5</v>
      </c>
    </row>
    <row r="68" spans="2:11">
      <c r="B68" s="86" t="s">
        <v>1762</v>
      </c>
      <c r="C68" s="130">
        <v>60838</v>
      </c>
      <c r="D68" s="88" t="s">
        <v>126</v>
      </c>
      <c r="E68" s="97">
        <v>42555</v>
      </c>
      <c r="F68" s="90">
        <v>3649.762166</v>
      </c>
      <c r="G68" s="98">
        <v>100</v>
      </c>
      <c r="H68" s="90">
        <v>13.95669052</v>
      </c>
      <c r="I68" s="91">
        <v>1.73176E-6</v>
      </c>
      <c r="J68" s="91">
        <f t="shared" si="0"/>
        <v>3.4600749098945157E-3</v>
      </c>
      <c r="K68" s="91">
        <f>H68/'סכום נכסי הקרן'!$C$42</f>
        <v>1.5038958661114869E-4</v>
      </c>
    </row>
    <row r="69" spans="2:11">
      <c r="B69" s="86" t="s">
        <v>1763</v>
      </c>
      <c r="C69" s="87">
        <v>9667</v>
      </c>
      <c r="D69" s="88" t="s">
        <v>126</v>
      </c>
      <c r="E69" s="97">
        <v>44959</v>
      </c>
      <c r="F69" s="90">
        <v>1294.0303430000001</v>
      </c>
      <c r="G69" s="98">
        <v>100</v>
      </c>
      <c r="H69" s="90">
        <v>4.9483720310000008</v>
      </c>
      <c r="I69" s="91">
        <v>1.4788918181677588E-6</v>
      </c>
      <c r="J69" s="91">
        <f t="shared" si="0"/>
        <v>1.2267763539466137E-3</v>
      </c>
      <c r="K69" s="91">
        <f>H69/'סכום נכסי הקרן'!$C$42</f>
        <v>5.3320923257117572E-5</v>
      </c>
    </row>
    <row r="70" spans="2:11">
      <c r="B70" s="86" t="s">
        <v>1764</v>
      </c>
      <c r="C70" s="87">
        <v>9695</v>
      </c>
      <c r="D70" s="88" t="s">
        <v>126</v>
      </c>
      <c r="E70" s="97">
        <v>45108</v>
      </c>
      <c r="F70" s="90">
        <v>2426.3071900000004</v>
      </c>
      <c r="G70" s="98">
        <v>100</v>
      </c>
      <c r="H70" s="90">
        <v>9.2781986920000001</v>
      </c>
      <c r="I70" s="91">
        <v>1.9410455113470435E-6</v>
      </c>
      <c r="J70" s="91">
        <f t="shared" si="0"/>
        <v>2.3002059447546816E-3</v>
      </c>
      <c r="K70" s="91">
        <f>H70/'סכום נכסי הקרן'!$C$42</f>
        <v>9.9976743325106023E-5</v>
      </c>
    </row>
    <row r="71" spans="2:11">
      <c r="B71" s="86" t="s">
        <v>1765</v>
      </c>
      <c r="C71" s="87">
        <v>7085</v>
      </c>
      <c r="D71" s="88" t="s">
        <v>126</v>
      </c>
      <c r="E71" s="97">
        <v>43983</v>
      </c>
      <c r="F71" s="90">
        <v>5694.5230550000006</v>
      </c>
      <c r="G71" s="98">
        <v>98.566800000000001</v>
      </c>
      <c r="H71" s="90">
        <v>21.463764592000004</v>
      </c>
      <c r="I71" s="91">
        <v>1.898174363167347E-6</v>
      </c>
      <c r="J71" s="91">
        <f t="shared" si="0"/>
        <v>5.3211922432640935E-3</v>
      </c>
      <c r="K71" s="91">
        <f>H71/'סכום נכסי הקרן'!$C$42</f>
        <v>2.3128166949637935E-4</v>
      </c>
    </row>
    <row r="72" spans="2:11">
      <c r="B72" s="86" t="s">
        <v>1766</v>
      </c>
      <c r="C72" s="130">
        <v>608311</v>
      </c>
      <c r="D72" s="88" t="s">
        <v>126</v>
      </c>
      <c r="E72" s="97">
        <v>42555</v>
      </c>
      <c r="F72" s="90">
        <v>5984.999973</v>
      </c>
      <c r="G72" s="98">
        <v>100</v>
      </c>
      <c r="H72" s="90">
        <v>22.886639899999999</v>
      </c>
      <c r="I72" s="91">
        <v>5.6304399999999997E-6</v>
      </c>
      <c r="J72" s="91">
        <f t="shared" si="0"/>
        <v>5.673944577068742E-3</v>
      </c>
      <c r="K72" s="91">
        <f>H72/'סכום נכסי הקרן'!$C$42</f>
        <v>2.4661378774193962E-4</v>
      </c>
    </row>
    <row r="73" spans="2:11">
      <c r="B73" s="86" t="s">
        <v>1767</v>
      </c>
      <c r="C73" s="87">
        <v>5331</v>
      </c>
      <c r="D73" s="88" t="s">
        <v>126</v>
      </c>
      <c r="E73" s="97">
        <v>43251</v>
      </c>
      <c r="F73" s="90">
        <v>44866.830000000009</v>
      </c>
      <c r="G73" s="98">
        <v>148.63829999999999</v>
      </c>
      <c r="H73" s="90">
        <v>255.01984000000002</v>
      </c>
      <c r="I73" s="91">
        <v>9.313661428571428E-5</v>
      </c>
      <c r="J73" s="91">
        <f t="shared" si="0"/>
        <v>6.3223279805828481E-2</v>
      </c>
      <c r="K73" s="91">
        <f>H73/'סכום נכסי הקרן'!$C$42</f>
        <v>2.7479529090569305E-3</v>
      </c>
    </row>
    <row r="74" spans="2:11">
      <c r="B74" s="86" t="s">
        <v>1768</v>
      </c>
      <c r="C74" s="130">
        <v>62178</v>
      </c>
      <c r="D74" s="88" t="s">
        <v>126</v>
      </c>
      <c r="E74" s="97">
        <v>42549</v>
      </c>
      <c r="F74" s="90">
        <v>4835.754731</v>
      </c>
      <c r="G74" s="98">
        <v>100</v>
      </c>
      <c r="H74" s="90">
        <v>18.49192609</v>
      </c>
      <c r="I74" s="91">
        <v>8.4722500000000001E-6</v>
      </c>
      <c r="J74" s="91">
        <f t="shared" si="0"/>
        <v>4.5844284795126906E-3</v>
      </c>
      <c r="K74" s="91">
        <f>H74/'סכום נכסי הקרן'!$C$42</f>
        <v>1.9925877960350554E-4</v>
      </c>
    </row>
    <row r="75" spans="2:11">
      <c r="B75" s="86" t="s">
        <v>1769</v>
      </c>
      <c r="C75" s="87">
        <v>5287</v>
      </c>
      <c r="D75" s="88" t="s">
        <v>128</v>
      </c>
      <c r="E75" s="97">
        <v>42735</v>
      </c>
      <c r="F75" s="90">
        <v>2382.6495200000004</v>
      </c>
      <c r="G75" s="98">
        <v>24.521899999999999</v>
      </c>
      <c r="H75" s="90">
        <v>2.3681085180000006</v>
      </c>
      <c r="I75" s="91">
        <v>1.54939679914863E-6</v>
      </c>
      <c r="J75" s="91">
        <f t="shared" si="0"/>
        <v>5.8708995913447296E-4</v>
      </c>
      <c r="K75" s="91">
        <f>H75/'סכום נכסי הקרן'!$C$42</f>
        <v>2.5517429118458381E-5</v>
      </c>
    </row>
    <row r="76" spans="2:11">
      <c r="B76" s="86" t="s">
        <v>1770</v>
      </c>
      <c r="C76" s="87">
        <v>5335</v>
      </c>
      <c r="D76" s="88" t="s">
        <v>126</v>
      </c>
      <c r="E76" s="97">
        <v>43306</v>
      </c>
      <c r="F76" s="90">
        <v>39475.630000000005</v>
      </c>
      <c r="G76" s="98">
        <v>146.36670000000001</v>
      </c>
      <c r="H76" s="90">
        <v>220.94757999999999</v>
      </c>
      <c r="I76" s="91">
        <v>4.8292966666666667E-5</v>
      </c>
      <c r="J76" s="91">
        <f t="shared" ref="J76:J94" si="1">IFERROR(H76/$H$11,0)</f>
        <v>5.4776250635090472E-2</v>
      </c>
      <c r="K76" s="91">
        <f>H76/'סכום נכסי הקרן'!$C$42</f>
        <v>2.3808090586602548E-3</v>
      </c>
    </row>
    <row r="77" spans="2:11">
      <c r="B77" s="86" t="s">
        <v>1771</v>
      </c>
      <c r="C77" s="87">
        <v>8339</v>
      </c>
      <c r="D77" s="88" t="s">
        <v>126</v>
      </c>
      <c r="E77" s="97">
        <v>44539</v>
      </c>
      <c r="F77" s="90">
        <v>542.56456200000002</v>
      </c>
      <c r="G77" s="98">
        <v>98.844399999999993</v>
      </c>
      <c r="H77" s="90">
        <v>2.0507908760000007</v>
      </c>
      <c r="I77" s="91">
        <v>1.3251579004734287E-6</v>
      </c>
      <c r="J77" s="91">
        <f t="shared" si="1"/>
        <v>5.0842211090944191E-4</v>
      </c>
      <c r="K77" s="91">
        <f>H77/'סכום נכסי הקרן'!$C$42</f>
        <v>2.2098189511732154E-5</v>
      </c>
    </row>
    <row r="78" spans="2:11">
      <c r="B78" s="86" t="s">
        <v>1772</v>
      </c>
      <c r="C78" s="87">
        <v>7013</v>
      </c>
      <c r="D78" s="88" t="s">
        <v>128</v>
      </c>
      <c r="E78" s="97">
        <v>43507</v>
      </c>
      <c r="F78" s="90">
        <v>3187.1557660000003</v>
      </c>
      <c r="G78" s="98">
        <v>94.651300000000006</v>
      </c>
      <c r="H78" s="90">
        <v>12.226923398000002</v>
      </c>
      <c r="I78" s="91">
        <v>2.6544810725177045E-6</v>
      </c>
      <c r="J78" s="91">
        <f t="shared" si="1"/>
        <v>3.0312394484922631E-3</v>
      </c>
      <c r="K78" s="91">
        <f>H78/'סכום נכסי הקרן'!$C$42</f>
        <v>1.3175057172159761E-4</v>
      </c>
    </row>
    <row r="79" spans="2:11">
      <c r="B79" s="86" t="s">
        <v>1773</v>
      </c>
      <c r="C79" s="130">
        <v>608312</v>
      </c>
      <c r="D79" s="88" t="s">
        <v>126</v>
      </c>
      <c r="E79" s="97">
        <v>42555</v>
      </c>
      <c r="F79" s="90">
        <v>3347.8781009999998</v>
      </c>
      <c r="G79" s="98">
        <v>100</v>
      </c>
      <c r="H79" s="90">
        <v>12.80228586</v>
      </c>
      <c r="I79" s="91">
        <v>1.0006710000000001E-5</v>
      </c>
      <c r="J79" s="91">
        <f t="shared" si="1"/>
        <v>3.173880514868888E-3</v>
      </c>
      <c r="K79" s="91">
        <f>H79/'סכום נכסי הקרן'!$C$42</f>
        <v>1.3795035975069784E-4</v>
      </c>
    </row>
    <row r="80" spans="2:11">
      <c r="B80" s="86" t="s">
        <v>1774</v>
      </c>
      <c r="C80" s="130">
        <v>608314</v>
      </c>
      <c r="D80" s="88" t="s">
        <v>126</v>
      </c>
      <c r="E80" s="97">
        <v>42555</v>
      </c>
      <c r="F80" s="90">
        <v>1342.6929130000001</v>
      </c>
      <c r="G80" s="98">
        <v>100</v>
      </c>
      <c r="H80" s="90">
        <v>5.1344576999999996</v>
      </c>
      <c r="I80" s="91">
        <v>4.2282189999999999E-5</v>
      </c>
      <c r="J80" s="91">
        <f t="shared" si="1"/>
        <v>1.272909808971296E-3</v>
      </c>
      <c r="K80" s="91">
        <f>H80/'סכום נכסי הקרן'!$C$42</f>
        <v>5.5326079622451155E-5</v>
      </c>
    </row>
    <row r="81" spans="2:11">
      <c r="B81" s="86" t="s">
        <v>1775</v>
      </c>
      <c r="C81" s="130">
        <v>608315</v>
      </c>
      <c r="D81" s="88" t="s">
        <v>126</v>
      </c>
      <c r="E81" s="97">
        <v>42555</v>
      </c>
      <c r="F81" s="90">
        <v>1416.6183570000001</v>
      </c>
      <c r="G81" s="98">
        <v>100</v>
      </c>
      <c r="H81" s="90">
        <v>5.4171485970000006</v>
      </c>
      <c r="I81" s="91">
        <v>2.8364599999999996E-6</v>
      </c>
      <c r="J81" s="91">
        <f t="shared" si="1"/>
        <v>1.3429931627981658E-3</v>
      </c>
      <c r="K81" s="91">
        <f>H81/'סכום נכסי הקרן'!$C$42</f>
        <v>5.8372200554748288E-5</v>
      </c>
    </row>
    <row r="82" spans="2:11">
      <c r="B82" s="86" t="s">
        <v>1776</v>
      </c>
      <c r="C82" s="130">
        <v>608316</v>
      </c>
      <c r="D82" s="88" t="s">
        <v>126</v>
      </c>
      <c r="E82" s="97">
        <v>42555</v>
      </c>
      <c r="F82" s="90">
        <v>5593.201376</v>
      </c>
      <c r="G82" s="98">
        <v>100</v>
      </c>
      <c r="H82" s="90">
        <v>21.388402060000001</v>
      </c>
      <c r="I82" s="91">
        <v>1.56212E-6</v>
      </c>
      <c r="J82" s="91">
        <f t="shared" si="1"/>
        <v>5.3025087304538277E-3</v>
      </c>
      <c r="K82" s="91">
        <f>H82/'סכום נכסי הקרן'!$C$42</f>
        <v>2.3046960448589506E-4</v>
      </c>
    </row>
    <row r="83" spans="2:11">
      <c r="B83" s="86" t="s">
        <v>1777</v>
      </c>
      <c r="C83" s="130">
        <v>608317</v>
      </c>
      <c r="D83" s="88" t="s">
        <v>126</v>
      </c>
      <c r="E83" s="97">
        <v>42555</v>
      </c>
      <c r="F83" s="90">
        <v>370.4158539</v>
      </c>
      <c r="G83" s="98">
        <v>100</v>
      </c>
      <c r="H83" s="90">
        <v>1.4164702250000001</v>
      </c>
      <c r="I83" s="91">
        <v>2.2317460000000002E-5</v>
      </c>
      <c r="J83" s="91">
        <f t="shared" si="1"/>
        <v>3.5116441674420241E-4</v>
      </c>
      <c r="K83" s="91">
        <f>H83/'סכום נכסי הקרן'!$C$42</f>
        <v>1.5263100609667369E-5</v>
      </c>
    </row>
    <row r="84" spans="2:11">
      <c r="B84" s="86" t="s">
        <v>1778</v>
      </c>
      <c r="C84" s="87">
        <v>7043</v>
      </c>
      <c r="D84" s="88" t="s">
        <v>128</v>
      </c>
      <c r="E84" s="97">
        <v>43860</v>
      </c>
      <c r="F84" s="90">
        <v>6778.1498580000007</v>
      </c>
      <c r="G84" s="98">
        <v>93.243600000000001</v>
      </c>
      <c r="H84" s="90">
        <v>25.616365899000005</v>
      </c>
      <c r="I84" s="91">
        <v>2.0961079270314798E-6</v>
      </c>
      <c r="J84" s="91">
        <f t="shared" si="1"/>
        <v>6.3506849852974587E-3</v>
      </c>
      <c r="K84" s="91">
        <f>H84/'סכום נכסי הקרן'!$C$42</f>
        <v>2.7602780705855592E-4</v>
      </c>
    </row>
    <row r="85" spans="2:11">
      <c r="B85" s="86" t="s">
        <v>1779</v>
      </c>
      <c r="C85" s="87">
        <v>5304</v>
      </c>
      <c r="D85" s="88" t="s">
        <v>128</v>
      </c>
      <c r="E85" s="97">
        <v>42928</v>
      </c>
      <c r="F85" s="90">
        <v>3620.8564830000005</v>
      </c>
      <c r="G85" s="98">
        <v>56.848599999999998</v>
      </c>
      <c r="H85" s="90">
        <v>8.3429262460000029</v>
      </c>
      <c r="I85" s="91">
        <v>6.6687131492064005E-7</v>
      </c>
      <c r="J85" s="91">
        <f t="shared" si="1"/>
        <v>2.0683377436447625E-3</v>
      </c>
      <c r="K85" s="91">
        <f>H85/'סכום נכסי הקרן'!$C$42</f>
        <v>8.9898764142206039E-5</v>
      </c>
    </row>
    <row r="86" spans="2:11">
      <c r="B86" s="86" t="s">
        <v>1780</v>
      </c>
      <c r="C86" s="87">
        <v>5284</v>
      </c>
      <c r="D86" s="88" t="s">
        <v>128</v>
      </c>
      <c r="E86" s="97">
        <v>42531</v>
      </c>
      <c r="F86" s="90">
        <v>67415.55</v>
      </c>
      <c r="G86" s="98">
        <v>43.971299999999999</v>
      </c>
      <c r="H86" s="90">
        <v>120.14803000000002</v>
      </c>
      <c r="I86" s="91">
        <v>5.9731500000000002E-5</v>
      </c>
      <c r="J86" s="91">
        <f t="shared" si="1"/>
        <v>2.9786515899347579E-2</v>
      </c>
      <c r="K86" s="91">
        <f>H86/'סכום נכסי הקרן'!$C$42</f>
        <v>1.2946487949955555E-3</v>
      </c>
    </row>
    <row r="87" spans="2:11">
      <c r="B87" s="86" t="s">
        <v>1781</v>
      </c>
      <c r="C87" s="87">
        <v>5288</v>
      </c>
      <c r="D87" s="88" t="s">
        <v>126</v>
      </c>
      <c r="E87" s="97">
        <v>42649</v>
      </c>
      <c r="F87" s="90">
        <v>27240.290000000005</v>
      </c>
      <c r="G87" s="98">
        <v>274.30450000000002</v>
      </c>
      <c r="H87" s="90">
        <v>285.73444000000006</v>
      </c>
      <c r="I87" s="91">
        <v>6.7483575757575762E-5</v>
      </c>
      <c r="J87" s="91">
        <f t="shared" si="1"/>
        <v>7.0837894221413178E-2</v>
      </c>
      <c r="K87" s="91">
        <f>H87/'סכום נכסי הקרן'!$C$42</f>
        <v>3.0789164702469934E-3</v>
      </c>
    </row>
    <row r="88" spans="2:11">
      <c r="B88" s="86" t="s">
        <v>1782</v>
      </c>
      <c r="C88" s="130">
        <v>62179</v>
      </c>
      <c r="D88" s="88" t="s">
        <v>126</v>
      </c>
      <c r="E88" s="97">
        <v>42549</v>
      </c>
      <c r="F88" s="90">
        <v>9865.9524290000008</v>
      </c>
      <c r="G88" s="98">
        <v>100</v>
      </c>
      <c r="H88" s="90">
        <v>37.727402090000005</v>
      </c>
      <c r="I88" s="91">
        <v>5.0638099999999995E-6</v>
      </c>
      <c r="J88" s="91">
        <f t="shared" si="1"/>
        <v>9.353194240428778E-3</v>
      </c>
      <c r="K88" s="91">
        <f>H88/'סכום נכסי הקרן'!$C$42</f>
        <v>4.065296422598964E-4</v>
      </c>
    </row>
    <row r="89" spans="2:11">
      <c r="B89" s="86" t="s">
        <v>1783</v>
      </c>
      <c r="C89" s="130">
        <v>621710</v>
      </c>
      <c r="D89" s="88" t="s">
        <v>126</v>
      </c>
      <c r="E89" s="97">
        <v>42549</v>
      </c>
      <c r="F89" s="90">
        <v>12129.588009999999</v>
      </c>
      <c r="G89" s="98">
        <v>100</v>
      </c>
      <c r="H89" s="90">
        <v>46.383544540000003</v>
      </c>
      <c r="I89" s="91">
        <v>3.6793200000000002E-6</v>
      </c>
      <c r="J89" s="91">
        <f t="shared" si="1"/>
        <v>1.1499183023715049E-2</v>
      </c>
      <c r="K89" s="91">
        <f>H89/'סכום נכסי הקרן'!$C$42</f>
        <v>4.9980345117879728E-4</v>
      </c>
    </row>
    <row r="90" spans="2:11">
      <c r="B90" s="86" t="s">
        <v>1784</v>
      </c>
      <c r="C90" s="87">
        <v>5276</v>
      </c>
      <c r="D90" s="88" t="s">
        <v>126</v>
      </c>
      <c r="E90" s="97">
        <v>42423</v>
      </c>
      <c r="F90" s="90">
        <v>41979.160000000011</v>
      </c>
      <c r="G90" s="98">
        <v>103.1589</v>
      </c>
      <c r="H90" s="90">
        <v>165.59924000000001</v>
      </c>
      <c r="I90" s="91">
        <v>5.3333333333333337E-6</v>
      </c>
      <c r="J90" s="91">
        <f t="shared" si="1"/>
        <v>4.1054559073335405E-2</v>
      </c>
      <c r="K90" s="91">
        <f>H90/'סכום נכסי הקרן'!$C$42</f>
        <v>1.7844059242434502E-3</v>
      </c>
    </row>
    <row r="91" spans="2:11">
      <c r="B91" s="86" t="s">
        <v>1785</v>
      </c>
      <c r="C91" s="130">
        <v>608318</v>
      </c>
      <c r="D91" s="88" t="s">
        <v>126</v>
      </c>
      <c r="E91" s="97">
        <v>42555</v>
      </c>
      <c r="F91" s="90">
        <v>1039.2349589999999</v>
      </c>
      <c r="G91" s="98">
        <v>100</v>
      </c>
      <c r="H91" s="90">
        <v>3.9740344850000002</v>
      </c>
      <c r="I91" s="91">
        <v>1.1618380000000001E-5</v>
      </c>
      <c r="J91" s="91">
        <f t="shared" si="1"/>
        <v>9.8522332302916692E-4</v>
      </c>
      <c r="K91" s="91">
        <f>H91/'סכום נכסי הקרן'!$C$42</f>
        <v>4.2822000138296341E-5</v>
      </c>
    </row>
    <row r="92" spans="2:11">
      <c r="B92" s="86" t="s">
        <v>1786</v>
      </c>
      <c r="C92" s="87">
        <v>5286</v>
      </c>
      <c r="D92" s="88" t="s">
        <v>126</v>
      </c>
      <c r="E92" s="97">
        <v>42705</v>
      </c>
      <c r="F92" s="90">
        <v>36004.100000000006</v>
      </c>
      <c r="G92" s="98">
        <v>97.419600000000003</v>
      </c>
      <c r="H92" s="90">
        <v>134.12699000000001</v>
      </c>
      <c r="I92" s="91">
        <v>1.6648276190476191E-5</v>
      </c>
      <c r="J92" s="91">
        <f t="shared" si="1"/>
        <v>3.325211175053501E-2</v>
      </c>
      <c r="K92" s="91">
        <f>H92/'סכום נכסי הקרן'!$C$42</f>
        <v>1.4452783452203162E-3</v>
      </c>
    </row>
    <row r="93" spans="2:11">
      <c r="B93" s="86" t="s">
        <v>1787</v>
      </c>
      <c r="C93" s="130">
        <v>608320</v>
      </c>
      <c r="D93" s="88" t="s">
        <v>126</v>
      </c>
      <c r="E93" s="97">
        <v>42555</v>
      </c>
      <c r="F93" s="90">
        <v>3431.8216609999999</v>
      </c>
      <c r="G93" s="98">
        <v>100</v>
      </c>
      <c r="H93" s="90">
        <v>13.123286029999999</v>
      </c>
      <c r="I93" s="91">
        <v>4.8797199999999998E-6</v>
      </c>
      <c r="J93" s="91">
        <f t="shared" si="1"/>
        <v>3.253461317545372E-3</v>
      </c>
      <c r="K93" s="91">
        <f>H93/'סכום נכסי הקרן'!$C$42</f>
        <v>1.4140928024472397E-4</v>
      </c>
    </row>
    <row r="94" spans="2:11">
      <c r="B94" s="86" t="s">
        <v>1788</v>
      </c>
      <c r="C94" s="130">
        <v>608321</v>
      </c>
      <c r="D94" s="88" t="s">
        <v>126</v>
      </c>
      <c r="E94" s="97">
        <v>42555</v>
      </c>
      <c r="F94" s="90">
        <v>3183.702554</v>
      </c>
      <c r="G94" s="98">
        <v>100</v>
      </c>
      <c r="H94" s="90">
        <v>12.17447857</v>
      </c>
      <c r="I94" s="91">
        <v>4.9077599999999996E-6</v>
      </c>
      <c r="J94" s="91">
        <f t="shared" si="1"/>
        <v>3.0182375815198241E-3</v>
      </c>
      <c r="K94" s="91">
        <f>H94/'סכום נכסי הקרן'!$C$42</f>
        <v>1.3118545522843538E-4</v>
      </c>
    </row>
    <row r="95" spans="2:11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3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3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112" t="s">
        <v>106</v>
      </c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112" t="s">
        <v>196</v>
      </c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112" t="s">
        <v>204</v>
      </c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3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3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3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3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3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3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3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3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3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93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3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3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3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1048576 E18:E1048576 E1:E16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71.4257812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222</v>
      </c>
    </row>
    <row r="3" spans="2:12">
      <c r="B3" s="46" t="s">
        <v>141</v>
      </c>
      <c r="C3" s="46" t="s">
        <v>223</v>
      </c>
    </row>
    <row r="4" spans="2:12">
      <c r="B4" s="46" t="s">
        <v>142</v>
      </c>
      <c r="C4" s="46">
        <v>2208</v>
      </c>
    </row>
    <row r="6" spans="2:12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93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198</v>
      </c>
      <c r="H8" s="29" t="s">
        <v>197</v>
      </c>
      <c r="I8" s="29" t="s">
        <v>105</v>
      </c>
      <c r="J8" s="29" t="s">
        <v>57</v>
      </c>
      <c r="K8" s="29" t="s">
        <v>143</v>
      </c>
      <c r="L8" s="30" t="s">
        <v>145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205</v>
      </c>
      <c r="H9" s="15"/>
      <c r="I9" s="15" t="s">
        <v>201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47</v>
      </c>
      <c r="C11" s="87"/>
      <c r="D11" s="88"/>
      <c r="E11" s="88"/>
      <c r="F11" s="97"/>
      <c r="G11" s="90"/>
      <c r="H11" s="98"/>
      <c r="I11" s="90">
        <v>8.1977000000000005E-5</v>
      </c>
      <c r="J11" s="91"/>
      <c r="K11" s="91">
        <f>IFERROR(I11/$I$11,0)</f>
        <v>1</v>
      </c>
      <c r="L11" s="91">
        <f>I11/'סכום נכסי הקרן'!$C$42</f>
        <v>8.8333886346160348E-10</v>
      </c>
    </row>
    <row r="12" spans="2:12" ht="21" customHeight="1">
      <c r="B12" s="109" t="s">
        <v>1789</v>
      </c>
      <c r="C12" s="87"/>
      <c r="D12" s="88"/>
      <c r="E12" s="88"/>
      <c r="F12" s="97"/>
      <c r="G12" s="90"/>
      <c r="H12" s="98"/>
      <c r="I12" s="90">
        <v>8.1977000000000005E-5</v>
      </c>
      <c r="J12" s="91"/>
      <c r="K12" s="91">
        <f t="shared" ref="K12:K14" si="0">IFERROR(I12/$I$11,0)</f>
        <v>1</v>
      </c>
      <c r="L12" s="91">
        <f>I12/'סכום נכסי הקרן'!$C$42</f>
        <v>8.8333886346160348E-10</v>
      </c>
    </row>
    <row r="13" spans="2:12">
      <c r="B13" s="92" t="s">
        <v>1790</v>
      </c>
      <c r="C13" s="87">
        <v>8944</v>
      </c>
      <c r="D13" s="88" t="s">
        <v>561</v>
      </c>
      <c r="E13" s="88" t="s">
        <v>127</v>
      </c>
      <c r="F13" s="97">
        <v>44607</v>
      </c>
      <c r="G13" s="90">
        <v>22.464150000000004</v>
      </c>
      <c r="H13" s="98">
        <v>0.3649</v>
      </c>
      <c r="I13" s="90">
        <v>8.1972000000000021E-5</v>
      </c>
      <c r="J13" s="91">
        <v>1.3486037352916264E-7</v>
      </c>
      <c r="K13" s="91">
        <f t="shared" si="0"/>
        <v>0.99993900728253071</v>
      </c>
      <c r="L13" s="91">
        <f>I13/'סכום נכסי הקרן'!$C$42</f>
        <v>8.8328498622387477E-10</v>
      </c>
    </row>
    <row r="14" spans="2:12">
      <c r="B14" s="92" t="s">
        <v>1791</v>
      </c>
      <c r="C14" s="87">
        <v>8731</v>
      </c>
      <c r="D14" s="88" t="s">
        <v>149</v>
      </c>
      <c r="E14" s="88" t="s">
        <v>127</v>
      </c>
      <c r="F14" s="97">
        <v>44537</v>
      </c>
      <c r="G14" s="90">
        <v>4.7826900000000006</v>
      </c>
      <c r="H14" s="98">
        <v>1E-4</v>
      </c>
      <c r="I14" s="90">
        <v>5.0000000000000009E-9</v>
      </c>
      <c r="J14" s="91">
        <v>7.3092420911258561E-7</v>
      </c>
      <c r="K14" s="91">
        <f t="shared" si="0"/>
        <v>6.0992717469534143E-5</v>
      </c>
      <c r="L14" s="91">
        <f>I14/'סכום נכסי הקרן'!$C$42</f>
        <v>5.3877237728972982E-14</v>
      </c>
    </row>
    <row r="15" spans="2:12">
      <c r="B15" s="87"/>
      <c r="C15" s="87"/>
      <c r="D15" s="87"/>
      <c r="E15" s="87"/>
      <c r="F15" s="87"/>
      <c r="G15" s="90"/>
      <c r="H15" s="98"/>
      <c r="I15" s="87"/>
      <c r="J15" s="87"/>
      <c r="K15" s="91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131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31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31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3.1406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222</v>
      </c>
    </row>
    <row r="3" spans="2:12">
      <c r="B3" s="46" t="s">
        <v>141</v>
      </c>
      <c r="C3" s="46" t="s">
        <v>223</v>
      </c>
    </row>
    <row r="4" spans="2:12">
      <c r="B4" s="46" t="s">
        <v>142</v>
      </c>
      <c r="C4" s="46">
        <v>2208</v>
      </c>
    </row>
    <row r="6" spans="2:12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94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198</v>
      </c>
      <c r="H8" s="29" t="s">
        <v>197</v>
      </c>
      <c r="I8" s="29" t="s">
        <v>105</v>
      </c>
      <c r="J8" s="29" t="s">
        <v>57</v>
      </c>
      <c r="K8" s="29" t="s">
        <v>143</v>
      </c>
      <c r="L8" s="30" t="s">
        <v>145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205</v>
      </c>
      <c r="H9" s="15"/>
      <c r="I9" s="15" t="s">
        <v>201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49</v>
      </c>
      <c r="C11" s="87"/>
      <c r="D11" s="88"/>
      <c r="E11" s="88"/>
      <c r="F11" s="97"/>
      <c r="G11" s="90"/>
      <c r="H11" s="98"/>
      <c r="I11" s="90">
        <v>0.20518861199999999</v>
      </c>
      <c r="J11" s="91"/>
      <c r="K11" s="91">
        <f>IFERROR(I11/$I$11,0)</f>
        <v>1</v>
      </c>
      <c r="L11" s="91">
        <f>I11/'סכום נכסי הקרן'!$C$42</f>
        <v>2.2109991256003992E-6</v>
      </c>
    </row>
    <row r="12" spans="2:12" ht="19.5" customHeight="1">
      <c r="B12" s="109" t="s">
        <v>194</v>
      </c>
      <c r="C12" s="87"/>
      <c r="D12" s="88"/>
      <c r="E12" s="88"/>
      <c r="F12" s="97"/>
      <c r="G12" s="90"/>
      <c r="H12" s="98"/>
      <c r="I12" s="90">
        <v>0.20518861199999999</v>
      </c>
      <c r="J12" s="91"/>
      <c r="K12" s="91">
        <f t="shared" ref="K12:K19" si="0">IFERROR(I12/$I$11,0)</f>
        <v>1</v>
      </c>
      <c r="L12" s="91">
        <f>I12/'סכום נכסי הקרן'!$C$42</f>
        <v>2.2109991256003992E-6</v>
      </c>
    </row>
    <row r="13" spans="2:12">
      <c r="B13" s="92" t="s">
        <v>1792</v>
      </c>
      <c r="C13" s="87"/>
      <c r="D13" s="88"/>
      <c r="E13" s="88"/>
      <c r="F13" s="97"/>
      <c r="G13" s="90"/>
      <c r="H13" s="98"/>
      <c r="I13" s="90">
        <v>0.20518861199999999</v>
      </c>
      <c r="J13" s="91"/>
      <c r="K13" s="91">
        <f t="shared" si="0"/>
        <v>1</v>
      </c>
      <c r="L13" s="91">
        <f>I13/'סכום נכסי הקרן'!$C$42</f>
        <v>2.2109991256003992E-6</v>
      </c>
    </row>
    <row r="14" spans="2:12">
      <c r="B14" s="86" t="s">
        <v>1793</v>
      </c>
      <c r="C14" s="87" t="s">
        <v>1794</v>
      </c>
      <c r="D14" s="88" t="s">
        <v>617</v>
      </c>
      <c r="E14" s="88" t="s">
        <v>126</v>
      </c>
      <c r="F14" s="97">
        <v>45140</v>
      </c>
      <c r="G14" s="90">
        <v>-3905.5276800000011</v>
      </c>
      <c r="H14" s="98">
        <v>2.6110000000000002</v>
      </c>
      <c r="I14" s="90">
        <v>-0.101973328</v>
      </c>
      <c r="J14" s="91"/>
      <c r="K14" s="91">
        <f t="shared" si="0"/>
        <v>-0.49697362346795348</v>
      </c>
      <c r="L14" s="91">
        <f>I14/'סכום נכסי הקרן'!$C$42</f>
        <v>-1.0988082469341073E-6</v>
      </c>
    </row>
    <row r="15" spans="2:12">
      <c r="B15" s="86" t="s">
        <v>1795</v>
      </c>
      <c r="C15" s="87" t="s">
        <v>1796</v>
      </c>
      <c r="D15" s="88" t="s">
        <v>617</v>
      </c>
      <c r="E15" s="88" t="s">
        <v>126</v>
      </c>
      <c r="F15" s="97">
        <v>45140</v>
      </c>
      <c r="G15" s="90">
        <v>3905.5276800000011</v>
      </c>
      <c r="H15" s="98">
        <v>7.4800000000000005E-2</v>
      </c>
      <c r="I15" s="90">
        <v>2.9213350000000006E-3</v>
      </c>
      <c r="J15" s="91"/>
      <c r="K15" s="91">
        <f t="shared" si="0"/>
        <v>1.4237315470509644E-2</v>
      </c>
      <c r="L15" s="91">
        <f>I15/'סכום נכסי הקרן'!$C$42</f>
        <v>3.1478692056193861E-8</v>
      </c>
    </row>
    <row r="16" spans="2:12" s="6" customFormat="1">
      <c r="B16" s="86" t="s">
        <v>1797</v>
      </c>
      <c r="C16" s="87" t="s">
        <v>1798</v>
      </c>
      <c r="D16" s="88" t="s">
        <v>617</v>
      </c>
      <c r="E16" s="88" t="s">
        <v>126</v>
      </c>
      <c r="F16" s="97">
        <v>45180</v>
      </c>
      <c r="G16" s="90">
        <v>13018.425600000002</v>
      </c>
      <c r="H16" s="98">
        <v>0.62319999999999998</v>
      </c>
      <c r="I16" s="90">
        <v>8.1130828000000002E-2</v>
      </c>
      <c r="J16" s="91"/>
      <c r="K16" s="91">
        <f t="shared" si="0"/>
        <v>0.3953963487993184</v>
      </c>
      <c r="L16" s="91">
        <f>I16/'סכום נכסי הקרן'!$C$42</f>
        <v>8.7422098146088335E-7</v>
      </c>
    </row>
    <row r="17" spans="2:12" s="6" customFormat="1">
      <c r="B17" s="86" t="s">
        <v>1797</v>
      </c>
      <c r="C17" s="87" t="s">
        <v>1799</v>
      </c>
      <c r="D17" s="88" t="s">
        <v>617</v>
      </c>
      <c r="E17" s="88" t="s">
        <v>126</v>
      </c>
      <c r="F17" s="97">
        <v>45180</v>
      </c>
      <c r="G17" s="90">
        <v>13018.425600000002</v>
      </c>
      <c r="H17" s="98">
        <v>0.62319999999999998</v>
      </c>
      <c r="I17" s="90">
        <v>8.1130828000000002E-2</v>
      </c>
      <c r="J17" s="91"/>
      <c r="K17" s="91">
        <f t="shared" si="0"/>
        <v>0.3953963487993184</v>
      </c>
      <c r="L17" s="91">
        <f>I17/'סכום נכסי הקרן'!$C$42</f>
        <v>8.7422098146088335E-7</v>
      </c>
    </row>
    <row r="18" spans="2:12" s="6" customFormat="1">
      <c r="B18" s="86" t="s">
        <v>1800</v>
      </c>
      <c r="C18" s="87" t="s">
        <v>1801</v>
      </c>
      <c r="D18" s="88" t="s">
        <v>617</v>
      </c>
      <c r="E18" s="88" t="s">
        <v>126</v>
      </c>
      <c r="F18" s="97">
        <v>45181</v>
      </c>
      <c r="G18" s="90">
        <v>13018.425600000002</v>
      </c>
      <c r="H18" s="98">
        <v>0.62319999999999998</v>
      </c>
      <c r="I18" s="90">
        <v>8.1130828000000002E-2</v>
      </c>
      <c r="J18" s="91"/>
      <c r="K18" s="91">
        <f t="shared" si="0"/>
        <v>0.3953963487993184</v>
      </c>
      <c r="L18" s="91">
        <f>I18/'סכום נכסי הקרן'!$C$42</f>
        <v>8.7422098146088335E-7</v>
      </c>
    </row>
    <row r="19" spans="2:12">
      <c r="B19" s="86" t="s">
        <v>1800</v>
      </c>
      <c r="C19" s="87" t="s">
        <v>1802</v>
      </c>
      <c r="D19" s="88" t="s">
        <v>617</v>
      </c>
      <c r="E19" s="88" t="s">
        <v>126</v>
      </c>
      <c r="F19" s="97">
        <v>45182</v>
      </c>
      <c r="G19" s="90">
        <v>9763.8192000000017</v>
      </c>
      <c r="H19" s="98">
        <v>0.62319999999999998</v>
      </c>
      <c r="I19" s="90">
        <v>6.0848121000000012E-2</v>
      </c>
      <c r="J19" s="91"/>
      <c r="K19" s="91">
        <f t="shared" si="0"/>
        <v>0.29654726159948885</v>
      </c>
      <c r="L19" s="91">
        <f>I19/'סכום נכסי הקרן'!$C$42</f>
        <v>6.5566573609566267E-7</v>
      </c>
    </row>
    <row r="20" spans="2:12">
      <c r="B20" s="92"/>
      <c r="C20" s="87"/>
      <c r="D20" s="87"/>
      <c r="E20" s="87"/>
      <c r="F20" s="87"/>
      <c r="G20" s="90"/>
      <c r="H20" s="98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2" t="s">
        <v>213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106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2" t="s">
        <v>196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204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zoomScale="85" zoomScaleNormal="85" workbookViewId="0">
      <selection activeCell="I13" sqref="H13:I7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7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222</v>
      </c>
    </row>
    <row r="3" spans="2:12">
      <c r="B3" s="46" t="s">
        <v>141</v>
      </c>
      <c r="C3" s="46" t="s">
        <v>223</v>
      </c>
    </row>
    <row r="4" spans="2:12">
      <c r="B4" s="46" t="s">
        <v>142</v>
      </c>
      <c r="C4" s="46">
        <v>2208</v>
      </c>
    </row>
    <row r="6" spans="2:12" ht="26.25" customHeight="1">
      <c r="B6" s="138" t="s">
        <v>166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s="3" customFormat="1" ht="63">
      <c r="B7" s="66" t="s">
        <v>109</v>
      </c>
      <c r="C7" s="49" t="s">
        <v>43</v>
      </c>
      <c r="D7" s="49" t="s">
        <v>111</v>
      </c>
      <c r="E7" s="49" t="s">
        <v>14</v>
      </c>
      <c r="F7" s="49" t="s">
        <v>64</v>
      </c>
      <c r="G7" s="49" t="s">
        <v>97</v>
      </c>
      <c r="H7" s="49" t="s">
        <v>16</v>
      </c>
      <c r="I7" s="49" t="s">
        <v>18</v>
      </c>
      <c r="J7" s="49" t="s">
        <v>60</v>
      </c>
      <c r="K7" s="49" t="s">
        <v>143</v>
      </c>
      <c r="L7" s="51" t="s">
        <v>144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42</v>
      </c>
      <c r="C10" s="74"/>
      <c r="D10" s="74"/>
      <c r="E10" s="74"/>
      <c r="F10" s="74"/>
      <c r="G10" s="75"/>
      <c r="H10" s="76"/>
      <c r="I10" s="76"/>
      <c r="J10" s="77">
        <f>J11+J52</f>
        <v>3349.5419142940004</v>
      </c>
      <c r="K10" s="78">
        <f>IFERROR(J10/$J$10,0)</f>
        <v>1</v>
      </c>
      <c r="L10" s="78">
        <f>J10/'סכום נכסי הקרן'!$C$42</f>
        <v>3.6092813199915412E-2</v>
      </c>
    </row>
    <row r="11" spans="2:12">
      <c r="B11" s="79" t="s">
        <v>192</v>
      </c>
      <c r="C11" s="80"/>
      <c r="D11" s="80"/>
      <c r="E11" s="80"/>
      <c r="F11" s="80"/>
      <c r="G11" s="81"/>
      <c r="H11" s="82"/>
      <c r="I11" s="82"/>
      <c r="J11" s="83">
        <f>J12+J20</f>
        <v>3326.6938122640004</v>
      </c>
      <c r="K11" s="84">
        <f t="shared" ref="K11:K50" si="0">IFERROR(J11/$J$10,0)</f>
        <v>0.99317873828283898</v>
      </c>
      <c r="L11" s="84">
        <f>J11/'סכום נכסי הקרן'!$C$42</f>
        <v>3.5846614674970183E-2</v>
      </c>
    </row>
    <row r="12" spans="2:12">
      <c r="B12" s="85" t="s">
        <v>40</v>
      </c>
      <c r="C12" s="80"/>
      <c r="D12" s="80"/>
      <c r="E12" s="80"/>
      <c r="F12" s="80"/>
      <c r="G12" s="81"/>
      <c r="H12" s="82"/>
      <c r="I12" s="82"/>
      <c r="J12" s="83">
        <f>SUM(J13:J18)</f>
        <v>2341.4181756520002</v>
      </c>
      <c r="K12" s="84">
        <f t="shared" si="0"/>
        <v>0.69902638496927494</v>
      </c>
      <c r="L12" s="84">
        <f>J12/'סכום נכסי הקרן'!$C$42</f>
        <v>2.5229828734508204E-2</v>
      </c>
    </row>
    <row r="13" spans="2:12">
      <c r="B13" s="86" t="s">
        <v>2328</v>
      </c>
      <c r="C13" s="87" t="s">
        <v>2329</v>
      </c>
      <c r="D13" s="87">
        <v>11</v>
      </c>
      <c r="E13" s="87" t="s">
        <v>262</v>
      </c>
      <c r="F13" s="87" t="s">
        <v>263</v>
      </c>
      <c r="G13" s="88" t="s">
        <v>127</v>
      </c>
      <c r="H13" s="89"/>
      <c r="I13" s="89"/>
      <c r="J13" s="90">
        <v>106.06343523400002</v>
      </c>
      <c r="K13" s="91">
        <f t="shared" si="0"/>
        <v>3.1665056878786825E-2</v>
      </c>
      <c r="L13" s="91">
        <f>J13/'סכום נכסי הקרן'!$C$42</f>
        <v>1.1428809828907495E-3</v>
      </c>
    </row>
    <row r="14" spans="2:12">
      <c r="B14" s="86" t="s">
        <v>2330</v>
      </c>
      <c r="C14" s="87" t="s">
        <v>2331</v>
      </c>
      <c r="D14" s="87">
        <v>12</v>
      </c>
      <c r="E14" s="87" t="s">
        <v>262</v>
      </c>
      <c r="F14" s="87" t="s">
        <v>263</v>
      </c>
      <c r="G14" s="88" t="s">
        <v>127</v>
      </c>
      <c r="H14" s="89"/>
      <c r="I14" s="89"/>
      <c r="J14" s="90">
        <v>129.95275259800002</v>
      </c>
      <c r="K14" s="91">
        <f t="shared" si="0"/>
        <v>3.879717165007944E-2</v>
      </c>
      <c r="L14" s="91">
        <f>J14/'סכום נכסי הקרן'!$C$42</f>
        <v>1.4002990690513714E-3</v>
      </c>
    </row>
    <row r="15" spans="2:12">
      <c r="B15" s="86" t="s">
        <v>2332</v>
      </c>
      <c r="C15" s="87" t="s">
        <v>2333</v>
      </c>
      <c r="D15" s="87">
        <v>10</v>
      </c>
      <c r="E15" s="87" t="s">
        <v>262</v>
      </c>
      <c r="F15" s="87" t="s">
        <v>263</v>
      </c>
      <c r="G15" s="88" t="s">
        <v>127</v>
      </c>
      <c r="H15" s="89"/>
      <c r="I15" s="89"/>
      <c r="J15" s="90">
        <v>75.348633398000004</v>
      </c>
      <c r="K15" s="91">
        <f t="shared" si="0"/>
        <v>2.2495205411956043E-2</v>
      </c>
      <c r="L15" s="91">
        <f>J15/'סכום נכסי הקרן'!$C$42</f>
        <v>8.1191524682745579E-4</v>
      </c>
    </row>
    <row r="16" spans="2:12">
      <c r="B16" s="86" t="s">
        <v>2332</v>
      </c>
      <c r="C16" s="87" t="s">
        <v>2334</v>
      </c>
      <c r="D16" s="87">
        <v>10</v>
      </c>
      <c r="E16" s="87" t="s">
        <v>262</v>
      </c>
      <c r="F16" s="87" t="s">
        <v>263</v>
      </c>
      <c r="G16" s="88" t="s">
        <v>127</v>
      </c>
      <c r="H16" s="89"/>
      <c r="I16" s="89"/>
      <c r="J16" s="90">
        <v>2007.7170750600003</v>
      </c>
      <c r="K16" s="91">
        <f t="shared" si="0"/>
        <v>0.59940049309195664</v>
      </c>
      <c r="L16" s="91">
        <f>J16/'סכום נכסי הקרן'!$C$42</f>
        <v>2.1634050029105182E-2</v>
      </c>
    </row>
    <row r="17" spans="2:12">
      <c r="B17" s="86" t="s">
        <v>2335</v>
      </c>
      <c r="C17" s="87" t="s">
        <v>2336</v>
      </c>
      <c r="D17" s="87">
        <v>20</v>
      </c>
      <c r="E17" s="87" t="s">
        <v>262</v>
      </c>
      <c r="F17" s="87" t="s">
        <v>263</v>
      </c>
      <c r="G17" s="88" t="s">
        <v>127</v>
      </c>
      <c r="H17" s="89"/>
      <c r="I17" s="89"/>
      <c r="J17" s="90">
        <v>15.793469362000002</v>
      </c>
      <c r="K17" s="91">
        <f t="shared" si="0"/>
        <v>4.7151132202890699E-3</v>
      </c>
      <c r="L17" s="91">
        <f>J17/'סכום נכסי הקרן'!$C$42</f>
        <v>1.7018170067634503E-4</v>
      </c>
    </row>
    <row r="18" spans="2:12">
      <c r="B18" s="86" t="s">
        <v>2337</v>
      </c>
      <c r="C18" s="87" t="s">
        <v>2338</v>
      </c>
      <c r="D18" s="87">
        <v>26</v>
      </c>
      <c r="E18" s="87" t="s">
        <v>262</v>
      </c>
      <c r="F18" s="87" t="s">
        <v>263</v>
      </c>
      <c r="G18" s="88" t="s">
        <v>127</v>
      </c>
      <c r="H18" s="89"/>
      <c r="I18" s="89"/>
      <c r="J18" s="90">
        <v>6.5428100000000011</v>
      </c>
      <c r="K18" s="91">
        <f t="shared" si="0"/>
        <v>1.9533447162069805E-3</v>
      </c>
      <c r="L18" s="91">
        <f>J18/'סכום נכסי הקרן'!$C$42</f>
        <v>7.0501705957100349E-5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41</v>
      </c>
      <c r="C20" s="80"/>
      <c r="D20" s="80"/>
      <c r="E20" s="80"/>
      <c r="F20" s="80"/>
      <c r="G20" s="81"/>
      <c r="H20" s="82"/>
      <c r="I20" s="82"/>
      <c r="J20" s="83">
        <f>SUM(J21:J50)</f>
        <v>985.27563661199997</v>
      </c>
      <c r="K20" s="84">
        <f t="shared" si="0"/>
        <v>0.29415235331356387</v>
      </c>
      <c r="L20" s="84">
        <f>J20/'סכום נכסי הקרן'!$C$42</f>
        <v>1.0616785940461981E-2</v>
      </c>
    </row>
    <row r="21" spans="2:12">
      <c r="B21" s="86" t="s">
        <v>2328</v>
      </c>
      <c r="C21" s="87" t="s">
        <v>2339</v>
      </c>
      <c r="D21" s="87">
        <v>11</v>
      </c>
      <c r="E21" s="87" t="s">
        <v>262</v>
      </c>
      <c r="F21" s="87" t="s">
        <v>263</v>
      </c>
      <c r="G21" s="88" t="s">
        <v>128</v>
      </c>
      <c r="H21" s="89"/>
      <c r="I21" s="89"/>
      <c r="J21" s="90">
        <v>6.337024000000001E-3</v>
      </c>
      <c r="K21" s="91">
        <f t="shared" si="0"/>
        <v>1.8919076584643029E-6</v>
      </c>
      <c r="L21" s="91">
        <f>J21/'סכום נכסי הקרן'!$C$42</f>
        <v>6.8284269708441457E-8</v>
      </c>
    </row>
    <row r="22" spans="2:12">
      <c r="B22" s="86" t="s">
        <v>2328</v>
      </c>
      <c r="C22" s="87" t="s">
        <v>2340</v>
      </c>
      <c r="D22" s="87">
        <v>11</v>
      </c>
      <c r="E22" s="87" t="s">
        <v>262</v>
      </c>
      <c r="F22" s="87" t="s">
        <v>263</v>
      </c>
      <c r="G22" s="88" t="s">
        <v>130</v>
      </c>
      <c r="H22" s="89"/>
      <c r="I22" s="89"/>
      <c r="J22" s="90">
        <v>1.144E-6</v>
      </c>
      <c r="K22" s="91">
        <f t="shared" si="0"/>
        <v>3.4153924007281052E-10</v>
      </c>
      <c r="L22" s="91">
        <f>J22/'סכום נכסי הקרן'!$C$42</f>
        <v>1.2327111992389015E-11</v>
      </c>
    </row>
    <row r="23" spans="2:12">
      <c r="B23" s="86" t="s">
        <v>2328</v>
      </c>
      <c r="C23" s="87" t="s">
        <v>2341</v>
      </c>
      <c r="D23" s="87">
        <v>11</v>
      </c>
      <c r="E23" s="87" t="s">
        <v>262</v>
      </c>
      <c r="F23" s="87" t="s">
        <v>263</v>
      </c>
      <c r="G23" s="88" t="s">
        <v>129</v>
      </c>
      <c r="H23" s="89"/>
      <c r="I23" s="89"/>
      <c r="J23" s="90">
        <v>6.3030000000000005E-6</v>
      </c>
      <c r="K23" s="91">
        <f t="shared" si="0"/>
        <v>1.8817498515550044E-9</v>
      </c>
      <c r="L23" s="91">
        <f>J23/'סכום נכסי הקרן'!$C$42</f>
        <v>6.791764588114333E-11</v>
      </c>
    </row>
    <row r="24" spans="2:12">
      <c r="B24" s="86" t="s">
        <v>2328</v>
      </c>
      <c r="C24" s="87" t="s">
        <v>2342</v>
      </c>
      <c r="D24" s="87">
        <v>11</v>
      </c>
      <c r="E24" s="87" t="s">
        <v>262</v>
      </c>
      <c r="F24" s="87" t="s">
        <v>263</v>
      </c>
      <c r="G24" s="88" t="s">
        <v>126</v>
      </c>
      <c r="H24" s="89"/>
      <c r="I24" s="89"/>
      <c r="J24" s="90">
        <v>13.826806342000001</v>
      </c>
      <c r="K24" s="91">
        <f t="shared" si="0"/>
        <v>4.1279693450005225E-3</v>
      </c>
      <c r="L24" s="91">
        <f>J24/'סכום נכסי הקרן'!$C$42</f>
        <v>1.4899002646408106E-4</v>
      </c>
    </row>
    <row r="25" spans="2:12">
      <c r="B25" s="86" t="s">
        <v>2330</v>
      </c>
      <c r="C25" s="87" t="s">
        <v>2343</v>
      </c>
      <c r="D25" s="87">
        <v>12</v>
      </c>
      <c r="E25" s="87" t="s">
        <v>262</v>
      </c>
      <c r="F25" s="87" t="s">
        <v>263</v>
      </c>
      <c r="G25" s="88" t="s">
        <v>128</v>
      </c>
      <c r="H25" s="89"/>
      <c r="I25" s="89"/>
      <c r="J25" s="90">
        <v>6.6550000000000015E-6</v>
      </c>
      <c r="K25" s="91">
        <f t="shared" si="0"/>
        <v>1.9868388485004847E-9</v>
      </c>
      <c r="L25" s="91">
        <f>J25/'סכום נכסי הקרן'!$C$42</f>
        <v>7.1710603417263036E-11</v>
      </c>
    </row>
    <row r="26" spans="2:12">
      <c r="B26" s="86" t="s">
        <v>2330</v>
      </c>
      <c r="C26" s="87" t="s">
        <v>2344</v>
      </c>
      <c r="D26" s="87">
        <v>12</v>
      </c>
      <c r="E26" s="87" t="s">
        <v>262</v>
      </c>
      <c r="F26" s="87" t="s">
        <v>263</v>
      </c>
      <c r="G26" s="88" t="s">
        <v>129</v>
      </c>
      <c r="H26" s="89"/>
      <c r="I26" s="89"/>
      <c r="J26" s="90">
        <v>2.8920000000000004E-6</v>
      </c>
      <c r="K26" s="91">
        <f t="shared" si="0"/>
        <v>8.6340164535888836E-10</v>
      </c>
      <c r="L26" s="91">
        <f>J26/'סכום נכסי הקרן'!$C$42</f>
        <v>3.1162594302437973E-11</v>
      </c>
    </row>
    <row r="27" spans="2:12">
      <c r="B27" s="86" t="s">
        <v>2330</v>
      </c>
      <c r="C27" s="87" t="s">
        <v>2345</v>
      </c>
      <c r="D27" s="87">
        <v>12</v>
      </c>
      <c r="E27" s="87" t="s">
        <v>262</v>
      </c>
      <c r="F27" s="87" t="s">
        <v>263</v>
      </c>
      <c r="G27" s="88" t="s">
        <v>126</v>
      </c>
      <c r="H27" s="89"/>
      <c r="I27" s="89"/>
      <c r="J27" s="90">
        <v>27.856906747000004</v>
      </c>
      <c r="K27" s="91">
        <f t="shared" si="0"/>
        <v>8.3166317842216179E-3</v>
      </c>
      <c r="L27" s="91">
        <f>J27/'סכום נכסי הקרן'!$C$42</f>
        <v>3.0017063744039007E-4</v>
      </c>
    </row>
    <row r="28" spans="2:12">
      <c r="B28" s="86" t="s">
        <v>2330</v>
      </c>
      <c r="C28" s="87" t="s">
        <v>2346</v>
      </c>
      <c r="D28" s="87">
        <v>12</v>
      </c>
      <c r="E28" s="87" t="s">
        <v>262</v>
      </c>
      <c r="F28" s="87" t="s">
        <v>263</v>
      </c>
      <c r="G28" s="88" t="s">
        <v>135</v>
      </c>
      <c r="H28" s="89"/>
      <c r="I28" s="89"/>
      <c r="J28" s="90">
        <v>4.1364270000000015E-3</v>
      </c>
      <c r="K28" s="91">
        <f t="shared" si="0"/>
        <v>1.2349231942278462E-6</v>
      </c>
      <c r="L28" s="91">
        <f>J28/'סכום נכסי הקרן'!$C$42</f>
        <v>4.4571852165508514E-8</v>
      </c>
    </row>
    <row r="29" spans="2:12">
      <c r="B29" s="86" t="s">
        <v>2330</v>
      </c>
      <c r="C29" s="87" t="s">
        <v>2347</v>
      </c>
      <c r="D29" s="87">
        <v>12</v>
      </c>
      <c r="E29" s="87" t="s">
        <v>262</v>
      </c>
      <c r="F29" s="87" t="s">
        <v>263</v>
      </c>
      <c r="G29" s="88" t="s">
        <v>134</v>
      </c>
      <c r="H29" s="89"/>
      <c r="I29" s="89"/>
      <c r="J29" s="90">
        <v>9.662980000000002E-4</v>
      </c>
      <c r="K29" s="91">
        <f t="shared" si="0"/>
        <v>2.8848661241597619E-7</v>
      </c>
      <c r="L29" s="91">
        <f>J29/'סכום נכסי הקרן'!$C$42</f>
        <v>1.0412293412606228E-8</v>
      </c>
    </row>
    <row r="30" spans="2:12">
      <c r="B30" s="86" t="s">
        <v>2332</v>
      </c>
      <c r="C30" s="87" t="s">
        <v>2348</v>
      </c>
      <c r="D30" s="87">
        <v>10</v>
      </c>
      <c r="E30" s="87" t="s">
        <v>262</v>
      </c>
      <c r="F30" s="87" t="s">
        <v>263</v>
      </c>
      <c r="G30" s="88" t="s">
        <v>131</v>
      </c>
      <c r="H30" s="89"/>
      <c r="I30" s="89"/>
      <c r="J30" s="90">
        <v>1.8219600000000003E-3</v>
      </c>
      <c r="K30" s="91">
        <f t="shared" si="0"/>
        <v>5.4394303657609965E-7</v>
      </c>
      <c r="L30" s="91">
        <f>J30/'סכום נכסי הקרן'!$C$42</f>
        <v>1.9632434410535921E-8</v>
      </c>
    </row>
    <row r="31" spans="2:12">
      <c r="B31" s="86" t="s">
        <v>2332</v>
      </c>
      <c r="C31" s="87" t="s">
        <v>2349</v>
      </c>
      <c r="D31" s="87">
        <v>10</v>
      </c>
      <c r="E31" s="87" t="s">
        <v>262</v>
      </c>
      <c r="F31" s="87" t="s">
        <v>263</v>
      </c>
      <c r="G31" s="88" t="s">
        <v>128</v>
      </c>
      <c r="H31" s="89"/>
      <c r="I31" s="89"/>
      <c r="J31" s="90">
        <v>83.858318856000011</v>
      </c>
      <c r="K31" s="91">
        <f t="shared" si="0"/>
        <v>2.5035757426452521E-2</v>
      </c>
      <c r="L31" s="91">
        <f>J31/'סכום נכסי הקרן'!$C$42</f>
        <v>9.0361091611134586E-4</v>
      </c>
    </row>
    <row r="32" spans="2:12">
      <c r="B32" s="86" t="s">
        <v>2332</v>
      </c>
      <c r="C32" s="87" t="s">
        <v>2350</v>
      </c>
      <c r="D32" s="87">
        <v>10</v>
      </c>
      <c r="E32" s="87" t="s">
        <v>262</v>
      </c>
      <c r="F32" s="87" t="s">
        <v>263</v>
      </c>
      <c r="G32" s="88" t="s">
        <v>129</v>
      </c>
      <c r="H32" s="89"/>
      <c r="I32" s="89"/>
      <c r="J32" s="90">
        <v>131.96726092400002</v>
      </c>
      <c r="K32" s="91">
        <f t="shared" si="0"/>
        <v>3.939859965950461E-2</v>
      </c>
      <c r="L32" s="91">
        <f>J32/'סכום נכסי הקרן'!$C$42</f>
        <v>1.4220062978487508E-3</v>
      </c>
    </row>
    <row r="33" spans="2:12">
      <c r="B33" s="86" t="s">
        <v>2332</v>
      </c>
      <c r="C33" s="87" t="s">
        <v>2351</v>
      </c>
      <c r="D33" s="87">
        <v>10</v>
      </c>
      <c r="E33" s="87" t="s">
        <v>262</v>
      </c>
      <c r="F33" s="87" t="s">
        <v>263</v>
      </c>
      <c r="G33" s="88" t="s">
        <v>134</v>
      </c>
      <c r="H33" s="89"/>
      <c r="I33" s="89"/>
      <c r="J33" s="90">
        <v>1.8160000000000003E-2</v>
      </c>
      <c r="K33" s="91">
        <f t="shared" si="0"/>
        <v>5.4216368878690909E-6</v>
      </c>
      <c r="L33" s="91">
        <f>J33/'סכום נכסי הקרן'!$C$42</f>
        <v>1.9568212743162986E-7</v>
      </c>
    </row>
    <row r="34" spans="2:12">
      <c r="B34" s="86" t="s">
        <v>2332</v>
      </c>
      <c r="C34" s="87" t="s">
        <v>2352</v>
      </c>
      <c r="D34" s="87">
        <v>10</v>
      </c>
      <c r="E34" s="87" t="s">
        <v>262</v>
      </c>
      <c r="F34" s="87" t="s">
        <v>263</v>
      </c>
      <c r="G34" s="88" t="s">
        <v>130</v>
      </c>
      <c r="H34" s="89"/>
      <c r="I34" s="89"/>
      <c r="J34" s="90">
        <v>1.3192220000000003E-3</v>
      </c>
      <c r="K34" s="91">
        <f t="shared" si="0"/>
        <v>3.9385146797843827E-7</v>
      </c>
      <c r="L34" s="91">
        <f>J34/'סכום נכסי הקרן'!$C$42</f>
        <v>1.421520746225824E-8</v>
      </c>
    </row>
    <row r="35" spans="2:12">
      <c r="B35" s="86" t="s">
        <v>2332</v>
      </c>
      <c r="C35" s="87" t="s">
        <v>2353</v>
      </c>
      <c r="D35" s="87">
        <v>10</v>
      </c>
      <c r="E35" s="87" t="s">
        <v>262</v>
      </c>
      <c r="F35" s="87" t="s">
        <v>263</v>
      </c>
      <c r="G35" s="88" t="s">
        <v>135</v>
      </c>
      <c r="H35" s="89"/>
      <c r="I35" s="89"/>
      <c r="J35" s="90">
        <v>0.41474068900000005</v>
      </c>
      <c r="K35" s="91">
        <f t="shared" si="0"/>
        <v>1.238201221576345E-4</v>
      </c>
      <c r="L35" s="91">
        <f>J35/'סכום נכסי הקרן'!$C$42</f>
        <v>4.4690165394262099E-6</v>
      </c>
    </row>
    <row r="36" spans="2:12">
      <c r="B36" s="86" t="s">
        <v>2332</v>
      </c>
      <c r="C36" s="87" t="s">
        <v>2354</v>
      </c>
      <c r="D36" s="87">
        <v>10</v>
      </c>
      <c r="E36" s="87" t="s">
        <v>262</v>
      </c>
      <c r="F36" s="87" t="s">
        <v>263</v>
      </c>
      <c r="G36" s="88" t="s">
        <v>1443</v>
      </c>
      <c r="H36" s="89"/>
      <c r="I36" s="89"/>
      <c r="J36" s="90">
        <v>2.0601943000000001E-2</v>
      </c>
      <c r="K36" s="91">
        <f t="shared" si="0"/>
        <v>6.1506747869260129E-6</v>
      </c>
      <c r="L36" s="91">
        <f>J36/'סכום נכסי הקרן'!$C$42</f>
        <v>2.2199515613795015E-7</v>
      </c>
    </row>
    <row r="37" spans="2:12">
      <c r="B37" s="86" t="s">
        <v>2332</v>
      </c>
      <c r="C37" s="87" t="s">
        <v>2355</v>
      </c>
      <c r="D37" s="87">
        <v>10</v>
      </c>
      <c r="E37" s="87" t="s">
        <v>262</v>
      </c>
      <c r="F37" s="87" t="s">
        <v>263</v>
      </c>
      <c r="G37" s="88" t="s">
        <v>134</v>
      </c>
      <c r="H37" s="89"/>
      <c r="I37" s="89"/>
      <c r="J37" s="90">
        <v>1.3101173000000002E-2</v>
      </c>
      <c r="K37" s="91">
        <f t="shared" si="0"/>
        <v>3.911332753918203E-6</v>
      </c>
      <c r="L37" s="91">
        <f>J37/'סכום נכסי הקרן'!$C$42</f>
        <v>1.4117100244988042E-7</v>
      </c>
    </row>
    <row r="38" spans="2:12">
      <c r="B38" s="86" t="s">
        <v>2332</v>
      </c>
      <c r="C38" s="87" t="s">
        <v>2356</v>
      </c>
      <c r="D38" s="87">
        <v>10</v>
      </c>
      <c r="E38" s="87" t="s">
        <v>262</v>
      </c>
      <c r="F38" s="87" t="s">
        <v>263</v>
      </c>
      <c r="G38" s="88" t="s">
        <v>126</v>
      </c>
      <c r="H38" s="89"/>
      <c r="I38" s="89"/>
      <c r="J38" s="90">
        <v>4.4461211000000007E-2</v>
      </c>
      <c r="K38" s="91">
        <f t="shared" si="0"/>
        <v>1.3273818372077698E-5</v>
      </c>
      <c r="L38" s="91">
        <f>J38/'סכום נכסי הקרן'!$C$42</f>
        <v>4.790894469530057E-7</v>
      </c>
    </row>
    <row r="39" spans="2:12">
      <c r="B39" s="86" t="s">
        <v>2332</v>
      </c>
      <c r="C39" s="87" t="s">
        <v>2357</v>
      </c>
      <c r="D39" s="87">
        <v>10</v>
      </c>
      <c r="E39" s="87" t="s">
        <v>262</v>
      </c>
      <c r="F39" s="87" t="s">
        <v>263</v>
      </c>
      <c r="G39" s="88" t="s">
        <v>2325</v>
      </c>
      <c r="H39" s="89"/>
      <c r="I39" s="89"/>
      <c r="J39" s="90">
        <v>1.8826498000000004E-2</v>
      </c>
      <c r="K39" s="91">
        <f t="shared" si="0"/>
        <v>5.6206187239093435E-6</v>
      </c>
      <c r="L39" s="91">
        <f>J39/'סכום נכסי הקרן'!$C$42</f>
        <v>2.0286394167000688E-7</v>
      </c>
    </row>
    <row r="40" spans="2:12">
      <c r="B40" s="86" t="s">
        <v>2332</v>
      </c>
      <c r="C40" s="87" t="s">
        <v>2358</v>
      </c>
      <c r="D40" s="87">
        <v>10</v>
      </c>
      <c r="E40" s="87" t="s">
        <v>262</v>
      </c>
      <c r="F40" s="87" t="s">
        <v>263</v>
      </c>
      <c r="G40" s="88" t="s">
        <v>126</v>
      </c>
      <c r="H40" s="89"/>
      <c r="I40" s="89"/>
      <c r="J40" s="90">
        <v>686.88297584000009</v>
      </c>
      <c r="K40" s="91">
        <f t="shared" si="0"/>
        <v>0.20506773565327299</v>
      </c>
      <c r="L40" s="91">
        <f>J40/'סכום נכסי הקרן'!$C$42</f>
        <v>7.401471476263217E-3</v>
      </c>
    </row>
    <row r="41" spans="2:12">
      <c r="B41" s="86" t="s">
        <v>2332</v>
      </c>
      <c r="C41" s="87" t="s">
        <v>2359</v>
      </c>
      <c r="D41" s="87">
        <v>10</v>
      </c>
      <c r="E41" s="87" t="s">
        <v>262</v>
      </c>
      <c r="F41" s="87" t="s">
        <v>263</v>
      </c>
      <c r="G41" s="88" t="s">
        <v>132</v>
      </c>
      <c r="H41" s="89"/>
      <c r="I41" s="89"/>
      <c r="J41" s="90">
        <v>7.1969900000000008E-4</v>
      </c>
      <c r="K41" s="91">
        <f t="shared" si="0"/>
        <v>2.1486490344507143E-7</v>
      </c>
      <c r="L41" s="91">
        <f>J41/'סכום נכסי הקרן'!$C$42</f>
        <v>7.7550788232608243E-9</v>
      </c>
    </row>
    <row r="42" spans="2:12">
      <c r="B42" s="86" t="s">
        <v>2335</v>
      </c>
      <c r="C42" s="87" t="s">
        <v>2360</v>
      </c>
      <c r="D42" s="87">
        <v>20</v>
      </c>
      <c r="E42" s="87" t="s">
        <v>262</v>
      </c>
      <c r="F42" s="87" t="s">
        <v>263</v>
      </c>
      <c r="G42" s="88" t="s">
        <v>135</v>
      </c>
      <c r="H42" s="89"/>
      <c r="I42" s="89"/>
      <c r="J42" s="90">
        <v>1.6850000000000004E-6</v>
      </c>
      <c r="K42" s="91">
        <f t="shared" si="0"/>
        <v>5.03053863219131E-10</v>
      </c>
      <c r="L42" s="91">
        <f>J42/'סכום נכסי הקרן'!$C$42</f>
        <v>1.8156629114663897E-11</v>
      </c>
    </row>
    <row r="43" spans="2:12">
      <c r="B43" s="86" t="s">
        <v>2335</v>
      </c>
      <c r="C43" s="87" t="s">
        <v>2361</v>
      </c>
      <c r="D43" s="87">
        <v>20</v>
      </c>
      <c r="E43" s="87" t="s">
        <v>262</v>
      </c>
      <c r="F43" s="87" t="s">
        <v>263</v>
      </c>
      <c r="G43" s="88" t="s">
        <v>126</v>
      </c>
      <c r="H43" s="89"/>
      <c r="I43" s="89"/>
      <c r="J43" s="90">
        <v>38.030551073000012</v>
      </c>
      <c r="K43" s="91">
        <f t="shared" si="0"/>
        <v>1.1353955868026778E-2</v>
      </c>
      <c r="L43" s="91">
        <f>J43/'סכום נכסי הקרן'!$C$42</f>
        <v>4.0979620822477399E-4</v>
      </c>
    </row>
    <row r="44" spans="2:12">
      <c r="B44" s="86" t="s">
        <v>2335</v>
      </c>
      <c r="C44" s="87" t="s">
        <v>2362</v>
      </c>
      <c r="D44" s="87">
        <v>20</v>
      </c>
      <c r="E44" s="87" t="s">
        <v>262</v>
      </c>
      <c r="F44" s="87" t="s">
        <v>263</v>
      </c>
      <c r="G44" s="88" t="s">
        <v>132</v>
      </c>
      <c r="H44" s="89"/>
      <c r="I44" s="89"/>
      <c r="J44" s="90">
        <v>1.5000000000000002E-8</v>
      </c>
      <c r="K44" s="91">
        <f t="shared" si="0"/>
        <v>4.4782243016539851E-12</v>
      </c>
      <c r="L44" s="91">
        <f>J44/'סכום נכסי הקרן'!$C$42</f>
        <v>1.6163171318691894E-13</v>
      </c>
    </row>
    <row r="45" spans="2:12">
      <c r="B45" s="86" t="s">
        <v>2335</v>
      </c>
      <c r="C45" s="87" t="s">
        <v>2363</v>
      </c>
      <c r="D45" s="87">
        <v>20</v>
      </c>
      <c r="E45" s="87" t="s">
        <v>262</v>
      </c>
      <c r="F45" s="87" t="s">
        <v>263</v>
      </c>
      <c r="G45" s="88" t="s">
        <v>128</v>
      </c>
      <c r="H45" s="89"/>
      <c r="I45" s="89"/>
      <c r="J45" s="90">
        <v>1.4693941000000002E-2</v>
      </c>
      <c r="K45" s="91">
        <f t="shared" si="0"/>
        <v>4.3868509115513242E-6</v>
      </c>
      <c r="L45" s="91">
        <f>J45/'סכום נכסי הקרן'!$C$42</f>
        <v>1.583337904865006E-7</v>
      </c>
    </row>
    <row r="46" spans="2:12">
      <c r="B46" s="86" t="s">
        <v>2335</v>
      </c>
      <c r="C46" s="87" t="s">
        <v>2364</v>
      </c>
      <c r="D46" s="87">
        <v>20</v>
      </c>
      <c r="E46" s="87" t="s">
        <v>262</v>
      </c>
      <c r="F46" s="87" t="s">
        <v>263</v>
      </c>
      <c r="G46" s="88" t="s">
        <v>134</v>
      </c>
      <c r="H46" s="89"/>
      <c r="I46" s="89"/>
      <c r="J46" s="90">
        <v>1.4107869000000002E-2</v>
      </c>
      <c r="K46" s="91">
        <f t="shared" si="0"/>
        <v>4.2118801200233935E-6</v>
      </c>
      <c r="L46" s="91">
        <f>J46/'סכום נכסי הקרן'!$C$42</f>
        <v>1.5201860239244166E-7</v>
      </c>
    </row>
    <row r="47" spans="2:12">
      <c r="B47" s="86" t="s">
        <v>2335</v>
      </c>
      <c r="C47" s="87" t="s">
        <v>2365</v>
      </c>
      <c r="D47" s="87">
        <v>20</v>
      </c>
      <c r="E47" s="87" t="s">
        <v>262</v>
      </c>
      <c r="F47" s="87" t="s">
        <v>263</v>
      </c>
      <c r="G47" s="88" t="s">
        <v>130</v>
      </c>
      <c r="H47" s="89"/>
      <c r="I47" s="89"/>
      <c r="J47" s="90">
        <v>2.0418200000000002E-4</v>
      </c>
      <c r="K47" s="91">
        <f t="shared" si="0"/>
        <v>6.0958186290687595E-8</v>
      </c>
      <c r="L47" s="91">
        <f>J47/'סכום נכסי הקרן'!$C$42</f>
        <v>2.2001524307954321E-9</v>
      </c>
    </row>
    <row r="48" spans="2:12">
      <c r="B48" s="86" t="s">
        <v>2337</v>
      </c>
      <c r="C48" s="87" t="s">
        <v>2366</v>
      </c>
      <c r="D48" s="87">
        <v>26</v>
      </c>
      <c r="E48" s="87" t="s">
        <v>262</v>
      </c>
      <c r="F48" s="87" t="s">
        <v>263</v>
      </c>
      <c r="G48" s="88" t="s">
        <v>126</v>
      </c>
      <c r="H48" s="89"/>
      <c r="I48" s="89"/>
      <c r="J48" s="90">
        <v>2.2763100000000005</v>
      </c>
      <c r="K48" s="91">
        <f t="shared" si="0"/>
        <v>6.7958845067319891E-4</v>
      </c>
      <c r="L48" s="91">
        <f>J48/'סכום נכסי הקרן'!$C$42</f>
        <v>2.45282590029677E-5</v>
      </c>
    </row>
    <row r="49" spans="2:12">
      <c r="B49" s="86" t="s">
        <v>2337</v>
      </c>
      <c r="C49" s="87" t="s">
        <v>2367</v>
      </c>
      <c r="D49" s="87">
        <v>26</v>
      </c>
      <c r="E49" s="87" t="s">
        <v>262</v>
      </c>
      <c r="F49" s="87" t="s">
        <v>263</v>
      </c>
      <c r="G49" s="88" t="s">
        <v>135</v>
      </c>
      <c r="H49" s="89"/>
      <c r="I49" s="89"/>
      <c r="J49" s="90">
        <v>-1.0000000000000002E-4</v>
      </c>
      <c r="K49" s="91">
        <f t="shared" si="0"/>
        <v>-2.9854828677693237E-8</v>
      </c>
      <c r="L49" s="91">
        <f>J49/'סכום נכסי הקרן'!$C$42</f>
        <v>-1.0775447545794597E-9</v>
      </c>
    </row>
    <row r="50" spans="2:12">
      <c r="B50" s="86" t="s">
        <v>2337</v>
      </c>
      <c r="C50" s="87" t="s">
        <v>2368</v>
      </c>
      <c r="D50" s="87">
        <v>26</v>
      </c>
      <c r="E50" s="87" t="s">
        <v>262</v>
      </c>
      <c r="F50" s="87" t="s">
        <v>263</v>
      </c>
      <c r="G50" s="88" t="s">
        <v>129</v>
      </c>
      <c r="H50" s="89"/>
      <c r="I50" s="89"/>
      <c r="J50" s="90">
        <v>2.3900000000000006E-3</v>
      </c>
      <c r="K50" s="91">
        <f t="shared" si="0"/>
        <v>7.1353040539686839E-7</v>
      </c>
      <c r="L50" s="91">
        <f>J50/'סכום נכסי הקרן'!$C$42</f>
        <v>2.5753319634449086E-8</v>
      </c>
    </row>
    <row r="51" spans="2:12">
      <c r="B51" s="93"/>
      <c r="C51" s="93"/>
      <c r="D51" s="93"/>
      <c r="E51" s="94"/>
      <c r="F51" s="94"/>
      <c r="G51" s="94"/>
      <c r="H51" s="94"/>
      <c r="I51" s="94"/>
      <c r="J51" s="94"/>
      <c r="K51" s="94"/>
      <c r="L51" s="94"/>
    </row>
    <row r="52" spans="2:12">
      <c r="B52" s="79" t="s">
        <v>191</v>
      </c>
      <c r="C52" s="93"/>
      <c r="D52" s="93"/>
      <c r="E52" s="94"/>
      <c r="F52" s="94"/>
      <c r="G52" s="94"/>
      <c r="H52" s="94"/>
      <c r="I52" s="94"/>
      <c r="J52" s="90">
        <f>J53</f>
        <v>22.848102030000007</v>
      </c>
      <c r="K52" s="91">
        <f t="shared" ref="K52:K53" si="1">IFERROR(J52/$J$10,0)</f>
        <v>6.8212617171610505E-3</v>
      </c>
      <c r="L52" s="91">
        <f>J52/'סכום נכסי הקרן'!$C$42</f>
        <v>2.4619852494522806E-4</v>
      </c>
    </row>
    <row r="53" spans="2:12">
      <c r="B53" s="85" t="s">
        <v>41</v>
      </c>
      <c r="C53" s="93"/>
      <c r="D53" s="93"/>
      <c r="E53" s="94"/>
      <c r="F53" s="94"/>
      <c r="G53" s="94"/>
      <c r="H53" s="94"/>
      <c r="I53" s="94"/>
      <c r="J53" s="90">
        <f>SUM(J54:J56)</f>
        <v>22.848102030000007</v>
      </c>
      <c r="K53" s="91">
        <f t="shared" si="1"/>
        <v>6.8212617171610505E-3</v>
      </c>
      <c r="L53" s="91">
        <f>J53/'סכום נכסי הקרן'!$C$42</f>
        <v>2.4619852494522806E-4</v>
      </c>
    </row>
    <row r="54" spans="2:12">
      <c r="B54" s="86" t="s">
        <v>2369</v>
      </c>
      <c r="C54" s="87" t="s">
        <v>2370</v>
      </c>
      <c r="D54" s="87">
        <v>85</v>
      </c>
      <c r="E54" s="87" t="s">
        <v>2371</v>
      </c>
      <c r="F54" s="87" t="s">
        <v>2372</v>
      </c>
      <c r="G54" s="88" t="s">
        <v>135</v>
      </c>
      <c r="H54" s="89"/>
      <c r="I54" s="89"/>
      <c r="J54" s="90">
        <v>0.89877449300000012</v>
      </c>
      <c r="K54" s="91">
        <f>IFERROR(J54/$J$10,0)</f>
        <v>2.6832758508395596E-4</v>
      </c>
      <c r="L54" s="91">
        <f>J54/'סכום נכסי הקרן'!$C$42</f>
        <v>9.6846974048196315E-6</v>
      </c>
    </row>
    <row r="55" spans="2:12">
      <c r="B55" s="86" t="s">
        <v>2369</v>
      </c>
      <c r="C55" s="87" t="s">
        <v>2373</v>
      </c>
      <c r="D55" s="87">
        <v>85</v>
      </c>
      <c r="E55" s="87" t="s">
        <v>2371</v>
      </c>
      <c r="F55" s="87" t="s">
        <v>2372</v>
      </c>
      <c r="G55" s="88" t="s">
        <v>128</v>
      </c>
      <c r="H55" s="89"/>
      <c r="I55" s="89"/>
      <c r="J55" s="90">
        <v>3.2953854910000007</v>
      </c>
      <c r="K55" s="91">
        <f>IFERROR(J55/$J$10,0)</f>
        <v>9.8383169260761005E-4</v>
      </c>
      <c r="L55" s="91">
        <f>J55/'סכום נכסי הקרן'!$C$42</f>
        <v>3.5509253501443072E-5</v>
      </c>
    </row>
    <row r="56" spans="2:12">
      <c r="B56" s="86" t="s">
        <v>2369</v>
      </c>
      <c r="C56" s="87" t="s">
        <v>2374</v>
      </c>
      <c r="D56" s="87">
        <v>85</v>
      </c>
      <c r="E56" s="87" t="s">
        <v>2371</v>
      </c>
      <c r="F56" s="87" t="s">
        <v>2372</v>
      </c>
      <c r="G56" s="88" t="s">
        <v>126</v>
      </c>
      <c r="H56" s="89"/>
      <c r="I56" s="89"/>
      <c r="J56" s="90">
        <v>18.653942046000004</v>
      </c>
      <c r="K56" s="91">
        <f>IFERROR(J56/$J$10,0)</f>
        <v>5.5691024394694845E-3</v>
      </c>
      <c r="L56" s="91">
        <f>J56/'סכום נכסי הקרן'!$C$42</f>
        <v>2.0100457403896536E-4</v>
      </c>
    </row>
    <row r="57" spans="2:12">
      <c r="B57" s="86"/>
      <c r="C57" s="87"/>
      <c r="D57" s="87"/>
      <c r="E57" s="87"/>
      <c r="F57" s="87"/>
      <c r="G57" s="88"/>
      <c r="H57" s="89"/>
      <c r="I57" s="89"/>
      <c r="J57" s="90"/>
      <c r="K57" s="91"/>
      <c r="L57" s="91"/>
    </row>
    <row r="58" spans="2:12">
      <c r="B58" s="86"/>
      <c r="C58" s="87"/>
      <c r="D58" s="87"/>
      <c r="E58" s="87"/>
      <c r="F58" s="87"/>
      <c r="G58" s="88"/>
      <c r="H58" s="89"/>
      <c r="I58" s="89"/>
      <c r="J58" s="90"/>
      <c r="K58" s="91"/>
      <c r="L58" s="91"/>
    </row>
    <row r="59" spans="2:12">
      <c r="B59" s="86"/>
      <c r="C59" s="87"/>
      <c r="D59" s="87"/>
      <c r="E59" s="87"/>
      <c r="F59" s="87"/>
      <c r="G59" s="88"/>
      <c r="H59" s="89"/>
      <c r="I59" s="89"/>
      <c r="J59" s="90"/>
      <c r="K59" s="91"/>
      <c r="L59" s="91"/>
    </row>
    <row r="60" spans="2:12">
      <c r="B60" s="86"/>
      <c r="C60" s="87"/>
      <c r="D60" s="87"/>
      <c r="E60" s="87"/>
      <c r="F60" s="87"/>
      <c r="G60" s="88"/>
      <c r="H60" s="89"/>
      <c r="I60" s="89"/>
      <c r="J60" s="90"/>
      <c r="K60" s="91"/>
      <c r="L60" s="91"/>
    </row>
    <row r="61" spans="2:12">
      <c r="B61" s="86"/>
      <c r="C61" s="87"/>
      <c r="D61" s="87"/>
      <c r="E61" s="87"/>
      <c r="F61" s="87"/>
      <c r="G61" s="88"/>
      <c r="H61" s="89"/>
      <c r="I61" s="89"/>
      <c r="J61" s="90"/>
      <c r="K61" s="91"/>
      <c r="L61" s="91"/>
    </row>
    <row r="62" spans="2:12">
      <c r="B62" s="86"/>
      <c r="C62" s="87"/>
      <c r="D62" s="87"/>
      <c r="E62" s="87"/>
      <c r="F62" s="87"/>
      <c r="G62" s="88"/>
      <c r="H62" s="89"/>
      <c r="I62" s="89"/>
      <c r="J62" s="90"/>
      <c r="K62" s="91"/>
      <c r="L62" s="91"/>
    </row>
    <row r="63" spans="2:12">
      <c r="B63" s="86"/>
      <c r="C63" s="87"/>
      <c r="D63" s="87"/>
      <c r="E63" s="87"/>
      <c r="F63" s="87"/>
      <c r="G63" s="88"/>
      <c r="H63" s="89"/>
      <c r="I63" s="89"/>
      <c r="J63" s="90"/>
      <c r="K63" s="91"/>
      <c r="L63" s="91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5" t="s">
        <v>213</v>
      </c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6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>
      <selection activeCell="G15" sqref="G15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3.57031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222</v>
      </c>
    </row>
    <row r="3" spans="2:11">
      <c r="B3" s="46" t="s">
        <v>141</v>
      </c>
      <c r="C3" s="46" t="s">
        <v>223</v>
      </c>
    </row>
    <row r="4" spans="2:11">
      <c r="B4" s="46" t="s">
        <v>142</v>
      </c>
      <c r="C4" s="46">
        <v>2208</v>
      </c>
    </row>
    <row r="6" spans="2:11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ht="26.25" customHeight="1">
      <c r="B7" s="138" t="s">
        <v>95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1" s="3" customFormat="1" ht="63">
      <c r="B8" s="21" t="s">
        <v>110</v>
      </c>
      <c r="C8" s="29" t="s">
        <v>43</v>
      </c>
      <c r="D8" s="29" t="s">
        <v>63</v>
      </c>
      <c r="E8" s="29" t="s">
        <v>97</v>
      </c>
      <c r="F8" s="29" t="s">
        <v>98</v>
      </c>
      <c r="G8" s="29" t="s">
        <v>198</v>
      </c>
      <c r="H8" s="29" t="s">
        <v>197</v>
      </c>
      <c r="I8" s="29" t="s">
        <v>105</v>
      </c>
      <c r="J8" s="29" t="s">
        <v>143</v>
      </c>
      <c r="K8" s="30" t="s">
        <v>145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205</v>
      </c>
      <c r="H9" s="15"/>
      <c r="I9" s="15" t="s">
        <v>201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48</v>
      </c>
      <c r="C11" s="74"/>
      <c r="D11" s="75"/>
      <c r="E11" s="75"/>
      <c r="F11" s="113"/>
      <c r="G11" s="77"/>
      <c r="H11" s="114"/>
      <c r="I11" s="77">
        <v>-225.76612837500002</v>
      </c>
      <c r="J11" s="78">
        <f>IFERROR(I11/$I$11,0)</f>
        <v>1</v>
      </c>
      <c r="K11" s="78">
        <f>I11/'סכום נכסי הקרן'!$C$42</f>
        <v>-2.4327310739219415E-3</v>
      </c>
    </row>
    <row r="12" spans="2:11" ht="19.5" customHeight="1">
      <c r="B12" s="79" t="s">
        <v>32</v>
      </c>
      <c r="C12" s="80"/>
      <c r="D12" s="81"/>
      <c r="E12" s="81"/>
      <c r="F12" s="99"/>
      <c r="G12" s="83"/>
      <c r="H12" s="100"/>
      <c r="I12" s="83">
        <v>-228.29451830300002</v>
      </c>
      <c r="J12" s="84">
        <f t="shared" ref="J12:J75" si="0">IFERROR(I12/$I$11,0)</f>
        <v>1.0111991552771826</v>
      </c>
      <c r="K12" s="84">
        <f>I12/'סכום נכסי הקרן'!$C$42</f>
        <v>-2.4599756069664208E-3</v>
      </c>
    </row>
    <row r="13" spans="2:11">
      <c r="B13" s="85" t="s">
        <v>185</v>
      </c>
      <c r="C13" s="80"/>
      <c r="D13" s="81"/>
      <c r="E13" s="81"/>
      <c r="F13" s="99"/>
      <c r="G13" s="83"/>
      <c r="H13" s="100"/>
      <c r="I13" s="83">
        <v>0.48969184000000021</v>
      </c>
      <c r="J13" s="84">
        <f t="shared" si="0"/>
        <v>-2.1690226232104078E-3</v>
      </c>
      <c r="K13" s="84">
        <f>I13/'סכום נכסי הקרן'!$C$42</f>
        <v>5.2766487355236416E-6</v>
      </c>
    </row>
    <row r="14" spans="2:11">
      <c r="B14" s="86" t="s">
        <v>1803</v>
      </c>
      <c r="C14" s="87" t="s">
        <v>1804</v>
      </c>
      <c r="D14" s="88" t="s">
        <v>617</v>
      </c>
      <c r="E14" s="88" t="s">
        <v>127</v>
      </c>
      <c r="F14" s="97">
        <v>44952</v>
      </c>
      <c r="G14" s="90">
        <v>1403.3124120000002</v>
      </c>
      <c r="H14" s="98">
        <v>-35.132581999999999</v>
      </c>
      <c r="I14" s="90">
        <v>-0.49301988400000013</v>
      </c>
      <c r="J14" s="91">
        <f t="shared" si="0"/>
        <v>2.1837637361663423E-3</v>
      </c>
      <c r="K14" s="91">
        <f>I14/'סכום נכסי הקרן'!$C$42</f>
        <v>-5.3125098990757374E-6</v>
      </c>
    </row>
    <row r="15" spans="2:11">
      <c r="B15" s="86" t="s">
        <v>864</v>
      </c>
      <c r="C15" s="87" t="s">
        <v>1805</v>
      </c>
      <c r="D15" s="88" t="s">
        <v>617</v>
      </c>
      <c r="E15" s="88" t="s">
        <v>127</v>
      </c>
      <c r="F15" s="97">
        <v>44952</v>
      </c>
      <c r="G15" s="90">
        <v>2335.6424050000005</v>
      </c>
      <c r="H15" s="98">
        <v>-6.1673660000000003</v>
      </c>
      <c r="I15" s="90">
        <v>-0.14404762200000001</v>
      </c>
      <c r="J15" s="91">
        <f t="shared" si="0"/>
        <v>6.3803912055724905E-4</v>
      </c>
      <c r="K15" s="91">
        <f>I15/'סכום נכסי הקרן'!$C$42</f>
        <v>-1.5521775949574477E-6</v>
      </c>
    </row>
    <row r="16" spans="2:11" s="6" customFormat="1">
      <c r="B16" s="86" t="s">
        <v>877</v>
      </c>
      <c r="C16" s="87" t="s">
        <v>1806</v>
      </c>
      <c r="D16" s="88" t="s">
        <v>617</v>
      </c>
      <c r="E16" s="88" t="s">
        <v>127</v>
      </c>
      <c r="F16" s="97">
        <v>44882</v>
      </c>
      <c r="G16" s="90">
        <v>631.34406600000011</v>
      </c>
      <c r="H16" s="98">
        <v>1.585175</v>
      </c>
      <c r="I16" s="90">
        <v>1.0007910000000002E-2</v>
      </c>
      <c r="J16" s="91">
        <f t="shared" si="0"/>
        <v>-4.4328660246929307E-5</v>
      </c>
      <c r="K16" s="91">
        <f>I16/'סכום נכסי הקרן'!$C$42</f>
        <v>1.078397092480332E-7</v>
      </c>
    </row>
    <row r="17" spans="2:11" s="6" customFormat="1">
      <c r="B17" s="86" t="s">
        <v>877</v>
      </c>
      <c r="C17" s="87" t="s">
        <v>1807</v>
      </c>
      <c r="D17" s="88" t="s">
        <v>617</v>
      </c>
      <c r="E17" s="88" t="s">
        <v>127</v>
      </c>
      <c r="F17" s="97">
        <v>44965</v>
      </c>
      <c r="G17" s="90">
        <v>656.35898400000008</v>
      </c>
      <c r="H17" s="98">
        <v>2.1349860000000001</v>
      </c>
      <c r="I17" s="90">
        <v>1.4013174000000002E-2</v>
      </c>
      <c r="J17" s="91">
        <f t="shared" si="0"/>
        <v>-6.2069426006738991E-5</v>
      </c>
      <c r="K17" s="91">
        <f>I17/'סכום נכסי הקרן'!$C$42</f>
        <v>1.5099822138709265E-7</v>
      </c>
    </row>
    <row r="18" spans="2:11" s="6" customFormat="1">
      <c r="B18" s="86" t="s">
        <v>995</v>
      </c>
      <c r="C18" s="87" t="s">
        <v>1808</v>
      </c>
      <c r="D18" s="88" t="s">
        <v>617</v>
      </c>
      <c r="E18" s="88" t="s">
        <v>127</v>
      </c>
      <c r="F18" s="97">
        <v>44965</v>
      </c>
      <c r="G18" s="90">
        <v>561.31389000000013</v>
      </c>
      <c r="H18" s="98">
        <v>19.151985</v>
      </c>
      <c r="I18" s="90">
        <v>0.10750275200000002</v>
      </c>
      <c r="J18" s="91">
        <f t="shared" si="0"/>
        <v>-4.7616864750161619E-4</v>
      </c>
      <c r="K18" s="91">
        <f>I18/'סכום נכסי הקרן'!$C$42</f>
        <v>1.1583902652045652E-6</v>
      </c>
    </row>
    <row r="19" spans="2:11">
      <c r="B19" s="86" t="s">
        <v>995</v>
      </c>
      <c r="C19" s="87" t="s">
        <v>1809</v>
      </c>
      <c r="D19" s="88" t="s">
        <v>617</v>
      </c>
      <c r="E19" s="88" t="s">
        <v>127</v>
      </c>
      <c r="F19" s="97">
        <v>44952</v>
      </c>
      <c r="G19" s="90">
        <v>1616.0723380000002</v>
      </c>
      <c r="H19" s="98">
        <v>31.591823000000002</v>
      </c>
      <c r="I19" s="90">
        <v>0.51054671200000012</v>
      </c>
      <c r="J19" s="91">
        <f t="shared" si="0"/>
        <v>-2.2613964090839015E-3</v>
      </c>
      <c r="K19" s="91">
        <f>I19/'סכום נכסי הקרן'!$C$42</f>
        <v>5.5013693148339012E-6</v>
      </c>
    </row>
    <row r="20" spans="2:11">
      <c r="B20" s="86" t="s">
        <v>892</v>
      </c>
      <c r="C20" s="87" t="s">
        <v>1810</v>
      </c>
      <c r="D20" s="88" t="s">
        <v>617</v>
      </c>
      <c r="E20" s="88" t="s">
        <v>127</v>
      </c>
      <c r="F20" s="97">
        <v>45091</v>
      </c>
      <c r="G20" s="90">
        <v>1375.1683050000001</v>
      </c>
      <c r="H20" s="98">
        <v>14.614584000000001</v>
      </c>
      <c r="I20" s="90">
        <v>0.20097513200000006</v>
      </c>
      <c r="J20" s="91">
        <f t="shared" si="0"/>
        <v>-8.9019169282195489E-4</v>
      </c>
      <c r="K20" s="91">
        <f>I20/'סכום נכסי הקרן'!$C$42</f>
        <v>2.1655969928751453E-6</v>
      </c>
    </row>
    <row r="21" spans="2:11">
      <c r="B21" s="86" t="s">
        <v>912</v>
      </c>
      <c r="C21" s="87" t="s">
        <v>1811</v>
      </c>
      <c r="D21" s="88" t="s">
        <v>617</v>
      </c>
      <c r="E21" s="88" t="s">
        <v>127</v>
      </c>
      <c r="F21" s="97">
        <v>44917</v>
      </c>
      <c r="G21" s="90">
        <v>2223.1980890000004</v>
      </c>
      <c r="H21" s="98">
        <v>4.195055</v>
      </c>
      <c r="I21" s="90">
        <v>9.3264374000000039E-2</v>
      </c>
      <c r="J21" s="91">
        <f t="shared" si="0"/>
        <v>-4.1310171136516499E-4</v>
      </c>
      <c r="K21" s="91">
        <f>I21/'סכום נכסי הקרן'!$C$42</f>
        <v>1.0049653699283697E-6</v>
      </c>
    </row>
    <row r="22" spans="2:11">
      <c r="B22" s="86" t="s">
        <v>912</v>
      </c>
      <c r="C22" s="87" t="s">
        <v>1812</v>
      </c>
      <c r="D22" s="88" t="s">
        <v>617</v>
      </c>
      <c r="E22" s="88" t="s">
        <v>127</v>
      </c>
      <c r="F22" s="97">
        <v>45043</v>
      </c>
      <c r="G22" s="90">
        <v>1832.2050600000002</v>
      </c>
      <c r="H22" s="98">
        <v>10.394539999999999</v>
      </c>
      <c r="I22" s="90">
        <v>0.19044929200000002</v>
      </c>
      <c r="J22" s="91">
        <f t="shared" si="0"/>
        <v>-8.435689329076931E-4</v>
      </c>
      <c r="K22" s="91">
        <f>I22/'סכום נכסי הקרן'!$C$42</f>
        <v>2.0521763560797183E-6</v>
      </c>
    </row>
    <row r="23" spans="2:11">
      <c r="B23" s="92"/>
      <c r="C23" s="87"/>
      <c r="D23" s="87"/>
      <c r="E23" s="87"/>
      <c r="F23" s="87"/>
      <c r="G23" s="90"/>
      <c r="H23" s="98"/>
      <c r="I23" s="87"/>
      <c r="J23" s="91"/>
      <c r="K23" s="87"/>
    </row>
    <row r="24" spans="2:11">
      <c r="B24" s="85" t="s">
        <v>1792</v>
      </c>
      <c r="C24" s="80"/>
      <c r="D24" s="81"/>
      <c r="E24" s="81"/>
      <c r="F24" s="99"/>
      <c r="G24" s="83"/>
      <c r="H24" s="100"/>
      <c r="I24" s="83">
        <v>-261.93402208700007</v>
      </c>
      <c r="J24" s="84">
        <f t="shared" si="0"/>
        <v>1.1602007084602379</v>
      </c>
      <c r="K24" s="84">
        <f>I24/'סכום נכסי הקרן'!$C$42</f>
        <v>-2.8224563154574719E-3</v>
      </c>
    </row>
    <row r="25" spans="2:11">
      <c r="B25" s="86" t="s">
        <v>1813</v>
      </c>
      <c r="C25" s="87" t="s">
        <v>1814</v>
      </c>
      <c r="D25" s="88" t="s">
        <v>617</v>
      </c>
      <c r="E25" s="88" t="s">
        <v>126</v>
      </c>
      <c r="F25" s="97">
        <v>44951</v>
      </c>
      <c r="G25" s="90">
        <v>1971.9987000000003</v>
      </c>
      <c r="H25" s="98">
        <v>-15.460433999999999</v>
      </c>
      <c r="I25" s="90">
        <v>-0.30487955200000005</v>
      </c>
      <c r="J25" s="91">
        <f t="shared" si="0"/>
        <v>1.3504220238635255E-3</v>
      </c>
      <c r="K25" s="91">
        <f>I25/'סכום נכסי הקרן'!$C$42</f>
        <v>-3.2852136203613559E-6</v>
      </c>
    </row>
    <row r="26" spans="2:11">
      <c r="B26" s="86" t="s">
        <v>1813</v>
      </c>
      <c r="C26" s="87" t="s">
        <v>1815</v>
      </c>
      <c r="D26" s="88" t="s">
        <v>617</v>
      </c>
      <c r="E26" s="88" t="s">
        <v>126</v>
      </c>
      <c r="F26" s="97">
        <v>44951</v>
      </c>
      <c r="G26" s="90">
        <v>719.57745000000011</v>
      </c>
      <c r="H26" s="98">
        <v>-15.460433999999999</v>
      </c>
      <c r="I26" s="90">
        <v>-0.11124979500000001</v>
      </c>
      <c r="J26" s="91">
        <f t="shared" si="0"/>
        <v>4.9276565887338461E-4</v>
      </c>
      <c r="K26" s="91">
        <f>I26/'סכום נכסי הקרן'!$C$42</f>
        <v>-1.1987663305029018E-6</v>
      </c>
    </row>
    <row r="27" spans="2:11">
      <c r="B27" s="86" t="s">
        <v>1816</v>
      </c>
      <c r="C27" s="87" t="s">
        <v>1817</v>
      </c>
      <c r="D27" s="88" t="s">
        <v>617</v>
      </c>
      <c r="E27" s="88" t="s">
        <v>126</v>
      </c>
      <c r="F27" s="97">
        <v>44951</v>
      </c>
      <c r="G27" s="90">
        <v>2253.7127999999998</v>
      </c>
      <c r="H27" s="98">
        <v>-15.460433999999999</v>
      </c>
      <c r="I27" s="90">
        <v>-0.34843377400000003</v>
      </c>
      <c r="J27" s="91">
        <f t="shared" si="0"/>
        <v>1.5433394571095613E-3</v>
      </c>
      <c r="K27" s="91">
        <f>I27/'סכום נכסי הקרן'!$C$42</f>
        <v>-3.7545298549202487E-6</v>
      </c>
    </row>
    <row r="28" spans="2:11">
      <c r="B28" s="86" t="s">
        <v>1818</v>
      </c>
      <c r="C28" s="87" t="s">
        <v>1819</v>
      </c>
      <c r="D28" s="88" t="s">
        <v>617</v>
      </c>
      <c r="E28" s="88" t="s">
        <v>126</v>
      </c>
      <c r="F28" s="97">
        <v>44951</v>
      </c>
      <c r="G28" s="90">
        <v>77433.069420000014</v>
      </c>
      <c r="H28" s="98">
        <v>-15.408134</v>
      </c>
      <c r="I28" s="90">
        <v>-11.930991084</v>
      </c>
      <c r="J28" s="91">
        <f t="shared" si="0"/>
        <v>5.2846683290694932E-2</v>
      </c>
      <c r="K28" s="91">
        <f>I28/'סכום נכסי הקרן'!$C$42</f>
        <v>-1.2856176859498498E-4</v>
      </c>
    </row>
    <row r="29" spans="2:11">
      <c r="B29" s="86" t="s">
        <v>1818</v>
      </c>
      <c r="C29" s="87" t="s">
        <v>1820</v>
      </c>
      <c r="D29" s="88" t="s">
        <v>617</v>
      </c>
      <c r="E29" s="88" t="s">
        <v>126</v>
      </c>
      <c r="F29" s="97">
        <v>44951</v>
      </c>
      <c r="G29" s="90">
        <v>4227.6264750000009</v>
      </c>
      <c r="H29" s="98">
        <v>-15.408134</v>
      </c>
      <c r="I29" s="90">
        <v>-0.65139835200000018</v>
      </c>
      <c r="J29" s="91">
        <f t="shared" si="0"/>
        <v>2.885279367142357E-3</v>
      </c>
      <c r="K29" s="91">
        <f>I29/'סכום נכסי הקרן'!$C$42</f>
        <v>-7.0191087733930451E-6</v>
      </c>
    </row>
    <row r="30" spans="2:11">
      <c r="B30" s="86" t="s">
        <v>1821</v>
      </c>
      <c r="C30" s="87" t="s">
        <v>1822</v>
      </c>
      <c r="D30" s="88" t="s">
        <v>617</v>
      </c>
      <c r="E30" s="88" t="s">
        <v>126</v>
      </c>
      <c r="F30" s="97">
        <v>44950</v>
      </c>
      <c r="G30" s="90">
        <v>2173.0804200000002</v>
      </c>
      <c r="H30" s="98">
        <v>-14.7034</v>
      </c>
      <c r="I30" s="90">
        <v>-0.31951670500000007</v>
      </c>
      <c r="J30" s="91">
        <f t="shared" si="0"/>
        <v>1.4152552789906522E-3</v>
      </c>
      <c r="K30" s="91">
        <f>I30/'סכום נכסי הקרן'!$C$42</f>
        <v>-3.4429354947326262E-6</v>
      </c>
    </row>
    <row r="31" spans="2:11">
      <c r="B31" s="86" t="s">
        <v>1823</v>
      </c>
      <c r="C31" s="87" t="s">
        <v>1824</v>
      </c>
      <c r="D31" s="88" t="s">
        <v>617</v>
      </c>
      <c r="E31" s="88" t="s">
        <v>126</v>
      </c>
      <c r="F31" s="97">
        <v>44950</v>
      </c>
      <c r="G31" s="90">
        <v>3406.9192560000006</v>
      </c>
      <c r="H31" s="98">
        <v>-14.572735</v>
      </c>
      <c r="I31" s="90">
        <v>-0.49648130700000009</v>
      </c>
      <c r="J31" s="91">
        <f t="shared" si="0"/>
        <v>2.199095633049698E-3</v>
      </c>
      <c r="K31" s="91">
        <f>I31/'סכום נכסי הקרן'!$C$42</f>
        <v>-5.3498082810460437E-6</v>
      </c>
    </row>
    <row r="32" spans="2:11">
      <c r="B32" s="86" t="s">
        <v>1825</v>
      </c>
      <c r="C32" s="87" t="s">
        <v>1826</v>
      </c>
      <c r="D32" s="88" t="s">
        <v>617</v>
      </c>
      <c r="E32" s="88" t="s">
        <v>126</v>
      </c>
      <c r="F32" s="97">
        <v>44950</v>
      </c>
      <c r="G32" s="90">
        <v>1987.4887200000003</v>
      </c>
      <c r="H32" s="98">
        <v>-14.565866</v>
      </c>
      <c r="I32" s="90">
        <v>-0.28949494100000006</v>
      </c>
      <c r="J32" s="91">
        <f t="shared" si="0"/>
        <v>1.2822780063763408E-3</v>
      </c>
      <c r="K32" s="91">
        <f>I32/'סכום נכסי הקרן'!$C$42</f>
        <v>-3.1194375515184016E-6</v>
      </c>
    </row>
    <row r="33" spans="2:11">
      <c r="B33" s="86" t="s">
        <v>1827</v>
      </c>
      <c r="C33" s="87" t="s">
        <v>1828</v>
      </c>
      <c r="D33" s="88" t="s">
        <v>617</v>
      </c>
      <c r="E33" s="88" t="s">
        <v>126</v>
      </c>
      <c r="F33" s="97">
        <v>44952</v>
      </c>
      <c r="G33" s="90">
        <v>2671.4735330000003</v>
      </c>
      <c r="H33" s="98">
        <v>-14.445479000000001</v>
      </c>
      <c r="I33" s="90">
        <v>-0.38590714400000004</v>
      </c>
      <c r="J33" s="91">
        <f t="shared" si="0"/>
        <v>1.7093225931526983E-3</v>
      </c>
      <c r="K33" s="91">
        <f>I33/'סכום נכסי הקרן'!$C$42</f>
        <v>-4.1583221877194018E-6</v>
      </c>
    </row>
    <row r="34" spans="2:11">
      <c r="B34" s="86" t="s">
        <v>1829</v>
      </c>
      <c r="C34" s="87" t="s">
        <v>1830</v>
      </c>
      <c r="D34" s="88" t="s">
        <v>617</v>
      </c>
      <c r="E34" s="88" t="s">
        <v>126</v>
      </c>
      <c r="F34" s="97">
        <v>44952</v>
      </c>
      <c r="G34" s="90">
        <v>5401.0806000000002</v>
      </c>
      <c r="H34" s="98">
        <v>-14.418067000000001</v>
      </c>
      <c r="I34" s="90">
        <v>-0.77873140500000015</v>
      </c>
      <c r="J34" s="91">
        <f t="shared" si="0"/>
        <v>3.4492836042549248E-3</v>
      </c>
      <c r="K34" s="91">
        <f>I34/'סכום נכסי הקרן'!$C$42</f>
        <v>-8.3911794068404289E-6</v>
      </c>
    </row>
    <row r="35" spans="2:11">
      <c r="B35" s="86" t="s">
        <v>1831</v>
      </c>
      <c r="C35" s="87" t="s">
        <v>1832</v>
      </c>
      <c r="D35" s="88" t="s">
        <v>617</v>
      </c>
      <c r="E35" s="88" t="s">
        <v>126</v>
      </c>
      <c r="F35" s="97">
        <v>44952</v>
      </c>
      <c r="G35" s="90">
        <v>2730.0292130000003</v>
      </c>
      <c r="H35" s="98">
        <v>-14.37355</v>
      </c>
      <c r="I35" s="90">
        <v>-0.39240211600000002</v>
      </c>
      <c r="J35" s="91">
        <f t="shared" si="0"/>
        <v>1.7380911779122854E-3</v>
      </c>
      <c r="K35" s="91">
        <f>I35/'סכום נכסי הקרן'!$C$42</f>
        <v>-4.2283084178168059E-6</v>
      </c>
    </row>
    <row r="36" spans="2:11">
      <c r="B36" s="86" t="s">
        <v>1833</v>
      </c>
      <c r="C36" s="87" t="s">
        <v>1834</v>
      </c>
      <c r="D36" s="88" t="s">
        <v>617</v>
      </c>
      <c r="E36" s="88" t="s">
        <v>126</v>
      </c>
      <c r="F36" s="97">
        <v>44959</v>
      </c>
      <c r="G36" s="90">
        <v>3560.3759900000005</v>
      </c>
      <c r="H36" s="98">
        <v>-13.245649</v>
      </c>
      <c r="I36" s="90">
        <v>-0.47159490600000004</v>
      </c>
      <c r="J36" s="91">
        <f t="shared" si="0"/>
        <v>2.0888647442129835E-3</v>
      </c>
      <c r="K36" s="91">
        <f>I36/'סכום נכסי הקרן'!$C$42</f>
        <v>-5.0816461724669328E-6</v>
      </c>
    </row>
    <row r="37" spans="2:11">
      <c r="B37" s="86" t="s">
        <v>1835</v>
      </c>
      <c r="C37" s="87" t="s">
        <v>1836</v>
      </c>
      <c r="D37" s="88" t="s">
        <v>617</v>
      </c>
      <c r="E37" s="88" t="s">
        <v>126</v>
      </c>
      <c r="F37" s="97">
        <v>44959</v>
      </c>
      <c r="G37" s="90">
        <v>2873.9093700000003</v>
      </c>
      <c r="H37" s="98">
        <v>-13.141683</v>
      </c>
      <c r="I37" s="90">
        <v>-0.37768006300000007</v>
      </c>
      <c r="J37" s="91">
        <f t="shared" si="0"/>
        <v>1.6728818699174809E-3</v>
      </c>
      <c r="K37" s="91">
        <f>I37/'סכום נכסי הקרן'!$C$42</f>
        <v>-4.0696717079488981E-6</v>
      </c>
    </row>
    <row r="38" spans="2:11">
      <c r="B38" s="86" t="s">
        <v>1835</v>
      </c>
      <c r="C38" s="87" t="s">
        <v>1837</v>
      </c>
      <c r="D38" s="88" t="s">
        <v>617</v>
      </c>
      <c r="E38" s="88" t="s">
        <v>126</v>
      </c>
      <c r="F38" s="97">
        <v>44959</v>
      </c>
      <c r="G38" s="90">
        <v>1957.5405240000002</v>
      </c>
      <c r="H38" s="98">
        <v>-13.141683</v>
      </c>
      <c r="I38" s="90">
        <v>-0.25725377300000007</v>
      </c>
      <c r="J38" s="91">
        <f t="shared" si="0"/>
        <v>1.139470189136161E-3</v>
      </c>
      <c r="K38" s="91">
        <f>I38/'סכום נכסי הקרן'!$C$42</f>
        <v>-2.7720245369192505E-6</v>
      </c>
    </row>
    <row r="39" spans="2:11">
      <c r="B39" s="86" t="s">
        <v>1838</v>
      </c>
      <c r="C39" s="87" t="s">
        <v>1839</v>
      </c>
      <c r="D39" s="88" t="s">
        <v>617</v>
      </c>
      <c r="E39" s="88" t="s">
        <v>126</v>
      </c>
      <c r="F39" s="97">
        <v>44958</v>
      </c>
      <c r="G39" s="90">
        <v>1474.5902850000002</v>
      </c>
      <c r="H39" s="98">
        <v>-12.652526</v>
      </c>
      <c r="I39" s="90">
        <v>-0.18657292300000006</v>
      </c>
      <c r="J39" s="91">
        <f t="shared" si="0"/>
        <v>8.2639908981430726E-4</v>
      </c>
      <c r="K39" s="91">
        <f>I39/'סכום נכסי הקרן'!$C$42</f>
        <v>-2.0104067452520745E-6</v>
      </c>
    </row>
    <row r="40" spans="2:11">
      <c r="B40" s="86" t="s">
        <v>1838</v>
      </c>
      <c r="C40" s="87" t="s">
        <v>1840</v>
      </c>
      <c r="D40" s="88" t="s">
        <v>617</v>
      </c>
      <c r="E40" s="88" t="s">
        <v>126</v>
      </c>
      <c r="F40" s="97">
        <v>44958</v>
      </c>
      <c r="G40" s="90">
        <v>4156.5681360000008</v>
      </c>
      <c r="H40" s="98">
        <v>-12.652526</v>
      </c>
      <c r="I40" s="90">
        <v>-0.52591087600000019</v>
      </c>
      <c r="J40" s="91">
        <f t="shared" si="0"/>
        <v>2.3294498593981134E-3</v>
      </c>
      <c r="K40" s="91">
        <f>I40/'סכום נכסי הקרן'!$C$42</f>
        <v>-5.6669250581008875E-6</v>
      </c>
    </row>
    <row r="41" spans="2:11">
      <c r="B41" s="86" t="s">
        <v>1841</v>
      </c>
      <c r="C41" s="87" t="s">
        <v>1842</v>
      </c>
      <c r="D41" s="88" t="s">
        <v>617</v>
      </c>
      <c r="E41" s="88" t="s">
        <v>126</v>
      </c>
      <c r="F41" s="97">
        <v>44958</v>
      </c>
      <c r="G41" s="90">
        <v>2599.0040700000004</v>
      </c>
      <c r="H41" s="98">
        <v>-12.602724</v>
      </c>
      <c r="I41" s="90">
        <v>-0.32754531200000009</v>
      </c>
      <c r="J41" s="91">
        <f t="shared" si="0"/>
        <v>1.4508168889530838E-3</v>
      </c>
      <c r="K41" s="91">
        <f>I41/'סכום נכסי הקרן'!$C$42</f>
        <v>-3.5294473283269257E-6</v>
      </c>
    </row>
    <row r="42" spans="2:11">
      <c r="B42" s="86" t="s">
        <v>1843</v>
      </c>
      <c r="C42" s="87" t="s">
        <v>1844</v>
      </c>
      <c r="D42" s="88" t="s">
        <v>617</v>
      </c>
      <c r="E42" s="88" t="s">
        <v>126</v>
      </c>
      <c r="F42" s="97">
        <v>44958</v>
      </c>
      <c r="G42" s="90">
        <v>2137.1478460000003</v>
      </c>
      <c r="H42" s="98">
        <v>-12.592769000000001</v>
      </c>
      <c r="I42" s="90">
        <v>-0.26912608999999998</v>
      </c>
      <c r="J42" s="91">
        <f t="shared" si="0"/>
        <v>1.1920569836453882E-3</v>
      </c>
      <c r="K42" s="91">
        <f>I42/'סכום נכסי הקרן'!$C$42</f>
        <v>-2.8999540659997948E-6</v>
      </c>
    </row>
    <row r="43" spans="2:11">
      <c r="B43" s="86" t="s">
        <v>1845</v>
      </c>
      <c r="C43" s="87" t="s">
        <v>1846</v>
      </c>
      <c r="D43" s="88" t="s">
        <v>617</v>
      </c>
      <c r="E43" s="88" t="s">
        <v>126</v>
      </c>
      <c r="F43" s="97">
        <v>44963</v>
      </c>
      <c r="G43" s="90">
        <v>2600.1530550000007</v>
      </c>
      <c r="H43" s="98">
        <v>-12.527127</v>
      </c>
      <c r="I43" s="90">
        <v>-0.32572448100000007</v>
      </c>
      <c r="J43" s="91">
        <f t="shared" si="0"/>
        <v>1.442751768586686E-3</v>
      </c>
      <c r="K43" s="91">
        <f>I43/'סכום נכסי הקרן'!$C$42</f>
        <v>-3.5098270593966688E-6</v>
      </c>
    </row>
    <row r="44" spans="2:11">
      <c r="B44" s="86" t="s">
        <v>1847</v>
      </c>
      <c r="C44" s="87" t="s">
        <v>1848</v>
      </c>
      <c r="D44" s="88" t="s">
        <v>617</v>
      </c>
      <c r="E44" s="88" t="s">
        <v>126</v>
      </c>
      <c r="F44" s="97">
        <v>44963</v>
      </c>
      <c r="G44" s="90">
        <v>2312.9493600000005</v>
      </c>
      <c r="H44" s="98">
        <v>-12.444314</v>
      </c>
      <c r="I44" s="90">
        <v>-0.28783067200000007</v>
      </c>
      <c r="J44" s="91">
        <f t="shared" si="0"/>
        <v>1.2749063558458607E-3</v>
      </c>
      <c r="K44" s="91">
        <f>I44/'סכום נכסי הקרן'!$C$42</f>
        <v>-3.1015043082068097E-6</v>
      </c>
    </row>
    <row r="45" spans="2:11">
      <c r="B45" s="86" t="s">
        <v>1849</v>
      </c>
      <c r="C45" s="87" t="s">
        <v>1850</v>
      </c>
      <c r="D45" s="88" t="s">
        <v>617</v>
      </c>
      <c r="E45" s="88" t="s">
        <v>126</v>
      </c>
      <c r="F45" s="97">
        <v>44963</v>
      </c>
      <c r="G45" s="90">
        <v>3588.2376000000008</v>
      </c>
      <c r="H45" s="98">
        <v>-12.345098</v>
      </c>
      <c r="I45" s="90">
        <v>-0.44297144900000007</v>
      </c>
      <c r="J45" s="91">
        <f t="shared" si="0"/>
        <v>1.96208108004678E-3</v>
      </c>
      <c r="K45" s="91">
        <f>I45/'סכום נכסי הקרן'!$C$42</f>
        <v>-4.7732156129841258E-6</v>
      </c>
    </row>
    <row r="46" spans="2:11">
      <c r="B46" s="86" t="s">
        <v>1851</v>
      </c>
      <c r="C46" s="87" t="s">
        <v>1852</v>
      </c>
      <c r="D46" s="88" t="s">
        <v>617</v>
      </c>
      <c r="E46" s="88" t="s">
        <v>126</v>
      </c>
      <c r="F46" s="97">
        <v>44964</v>
      </c>
      <c r="G46" s="90">
        <v>68628.003624000019</v>
      </c>
      <c r="H46" s="98">
        <v>-11.543341</v>
      </c>
      <c r="I46" s="90">
        <v>-7.921964817000001</v>
      </c>
      <c r="J46" s="91">
        <f t="shared" si="0"/>
        <v>3.5089253086900307E-2</v>
      </c>
      <c r="K46" s="91">
        <f>I46/'סכום נכסי הקרן'!$C$42</f>
        <v>-8.5362716345213779E-5</v>
      </c>
    </row>
    <row r="47" spans="2:11">
      <c r="B47" s="86" t="s">
        <v>1853</v>
      </c>
      <c r="C47" s="87" t="s">
        <v>1854</v>
      </c>
      <c r="D47" s="88" t="s">
        <v>617</v>
      </c>
      <c r="E47" s="88" t="s">
        <v>126</v>
      </c>
      <c r="F47" s="97">
        <v>44964</v>
      </c>
      <c r="G47" s="90">
        <v>965.00804400000027</v>
      </c>
      <c r="H47" s="98">
        <v>-11.540084</v>
      </c>
      <c r="I47" s="90">
        <v>-0.11136273900000002</v>
      </c>
      <c r="J47" s="91">
        <f t="shared" si="0"/>
        <v>4.9326592878018124E-4</v>
      </c>
      <c r="K47" s="91">
        <f>I47/'סכום נכסי הקרן'!$C$42</f>
        <v>-1.1999833526505142E-6</v>
      </c>
    </row>
    <row r="48" spans="2:11">
      <c r="B48" s="86" t="s">
        <v>1855</v>
      </c>
      <c r="C48" s="87" t="s">
        <v>1856</v>
      </c>
      <c r="D48" s="88" t="s">
        <v>617</v>
      </c>
      <c r="E48" s="88" t="s">
        <v>126</v>
      </c>
      <c r="F48" s="97">
        <v>44964</v>
      </c>
      <c r="G48" s="90">
        <v>1166.1091320000003</v>
      </c>
      <c r="H48" s="98">
        <v>-11.504263999999999</v>
      </c>
      <c r="I48" s="90">
        <v>-0.13415227300000004</v>
      </c>
      <c r="J48" s="91">
        <f t="shared" si="0"/>
        <v>5.9420903377131772E-4</v>
      </c>
      <c r="K48" s="91">
        <f>I48/'סכום נכסי הקרן'!$C$42</f>
        <v>-1.445550780860617E-6</v>
      </c>
    </row>
    <row r="49" spans="2:11">
      <c r="B49" s="86" t="s">
        <v>1855</v>
      </c>
      <c r="C49" s="87" t="s">
        <v>1857</v>
      </c>
      <c r="D49" s="88" t="s">
        <v>617</v>
      </c>
      <c r="E49" s="88" t="s">
        <v>126</v>
      </c>
      <c r="F49" s="97">
        <v>44964</v>
      </c>
      <c r="G49" s="90">
        <v>992.85745800000007</v>
      </c>
      <c r="H49" s="98">
        <v>-11.504263999999999</v>
      </c>
      <c r="I49" s="90">
        <v>-0.11422094300000002</v>
      </c>
      <c r="J49" s="91">
        <f t="shared" si="0"/>
        <v>5.059259501065535E-4</v>
      </c>
      <c r="K49" s="91">
        <f>I49/'סכום נכסי הקרן'!$C$42</f>
        <v>-1.2307817799276944E-6</v>
      </c>
    </row>
    <row r="50" spans="2:11">
      <c r="B50" s="86" t="s">
        <v>1858</v>
      </c>
      <c r="C50" s="87" t="s">
        <v>1859</v>
      </c>
      <c r="D50" s="88" t="s">
        <v>617</v>
      </c>
      <c r="E50" s="88" t="s">
        <v>126</v>
      </c>
      <c r="F50" s="97">
        <v>44964</v>
      </c>
      <c r="G50" s="90">
        <v>2042.8357530000003</v>
      </c>
      <c r="H50" s="98">
        <v>-11.392704</v>
      </c>
      <c r="I50" s="90">
        <v>-0.23273424000000004</v>
      </c>
      <c r="J50" s="91">
        <f t="shared" si="0"/>
        <v>1.0308642916240557E-3</v>
      </c>
      <c r="K50" s="91">
        <f>I50/'סכום נכסי הקרן'!$C$42</f>
        <v>-2.5078155952303704E-6</v>
      </c>
    </row>
    <row r="51" spans="2:11">
      <c r="B51" s="86" t="s">
        <v>1860</v>
      </c>
      <c r="C51" s="87" t="s">
        <v>1861</v>
      </c>
      <c r="D51" s="88" t="s">
        <v>617</v>
      </c>
      <c r="E51" s="88" t="s">
        <v>126</v>
      </c>
      <c r="F51" s="97">
        <v>44956</v>
      </c>
      <c r="G51" s="90">
        <v>2627.3456999999999</v>
      </c>
      <c r="H51" s="98">
        <v>-11.39711</v>
      </c>
      <c r="I51" s="90">
        <v>-0.29944146700000007</v>
      </c>
      <c r="J51" s="91">
        <f t="shared" si="0"/>
        <v>1.3263347746417678E-3</v>
      </c>
      <c r="K51" s="91">
        <f>I51/'סכום נכסי הקרן'!$C$42</f>
        <v>-3.2266158206942836E-6</v>
      </c>
    </row>
    <row r="52" spans="2:11">
      <c r="B52" s="86" t="s">
        <v>1862</v>
      </c>
      <c r="C52" s="87" t="s">
        <v>1863</v>
      </c>
      <c r="D52" s="88" t="s">
        <v>617</v>
      </c>
      <c r="E52" s="88" t="s">
        <v>126</v>
      </c>
      <c r="F52" s="97">
        <v>44956</v>
      </c>
      <c r="G52" s="90">
        <v>1167.7092000000002</v>
      </c>
      <c r="H52" s="98">
        <v>-11.39711</v>
      </c>
      <c r="I52" s="90">
        <v>-0.13308509700000001</v>
      </c>
      <c r="J52" s="91">
        <f t="shared" si="0"/>
        <v>5.8948212452376468E-4</v>
      </c>
      <c r="K52" s="91">
        <f>I52/'סכום נכסי הקרן'!$C$42</f>
        <v>-1.4340514818504857E-6</v>
      </c>
    </row>
    <row r="53" spans="2:11">
      <c r="B53" s="86" t="s">
        <v>1864</v>
      </c>
      <c r="C53" s="87" t="s">
        <v>1865</v>
      </c>
      <c r="D53" s="88" t="s">
        <v>617</v>
      </c>
      <c r="E53" s="88" t="s">
        <v>126</v>
      </c>
      <c r="F53" s="97">
        <v>44957</v>
      </c>
      <c r="G53" s="90">
        <v>9055.0231200000017</v>
      </c>
      <c r="H53" s="98">
        <v>-11.327669999999999</v>
      </c>
      <c r="I53" s="90">
        <v>-1.0257231600000003</v>
      </c>
      <c r="J53" s="91">
        <f t="shared" si="0"/>
        <v>4.5432995967236624E-3</v>
      </c>
      <c r="K53" s="91">
        <f>I53/'סכום נכסי הקרן'!$C$42</f>
        <v>-1.105262610708668E-5</v>
      </c>
    </row>
    <row r="54" spans="2:11">
      <c r="B54" s="86" t="s">
        <v>1866</v>
      </c>
      <c r="C54" s="87" t="s">
        <v>1867</v>
      </c>
      <c r="D54" s="88" t="s">
        <v>617</v>
      </c>
      <c r="E54" s="88" t="s">
        <v>126</v>
      </c>
      <c r="F54" s="97">
        <v>44964</v>
      </c>
      <c r="G54" s="90">
        <v>1099.0980000000002</v>
      </c>
      <c r="H54" s="98">
        <v>-11.292088</v>
      </c>
      <c r="I54" s="90">
        <v>-0.12411110800000001</v>
      </c>
      <c r="J54" s="91">
        <f t="shared" si="0"/>
        <v>5.4973307507780839E-4</v>
      </c>
      <c r="K54" s="91">
        <f>I54/'סכום נכסי הקרן'!$C$42</f>
        <v>-1.337352734104448E-6</v>
      </c>
    </row>
    <row r="55" spans="2:11">
      <c r="B55" s="86" t="s">
        <v>1868</v>
      </c>
      <c r="C55" s="87" t="s">
        <v>1869</v>
      </c>
      <c r="D55" s="88" t="s">
        <v>617</v>
      </c>
      <c r="E55" s="88" t="s">
        <v>126</v>
      </c>
      <c r="F55" s="97">
        <v>44956</v>
      </c>
      <c r="G55" s="90">
        <v>2688.4717019999998</v>
      </c>
      <c r="H55" s="98">
        <v>-11.283555</v>
      </c>
      <c r="I55" s="90">
        <v>-0.30335518000000006</v>
      </c>
      <c r="J55" s="91">
        <f t="shared" si="0"/>
        <v>1.3436700278445833E-3</v>
      </c>
      <c r="K55" s="91">
        <f>I55/'סכום נכסי הקרן'!$C$42</f>
        <v>-3.2687878298350781E-6</v>
      </c>
    </row>
    <row r="56" spans="2:11">
      <c r="B56" s="86" t="s">
        <v>1870</v>
      </c>
      <c r="C56" s="87" t="s">
        <v>1871</v>
      </c>
      <c r="D56" s="88" t="s">
        <v>617</v>
      </c>
      <c r="E56" s="88" t="s">
        <v>126</v>
      </c>
      <c r="F56" s="97">
        <v>44956</v>
      </c>
      <c r="G56" s="90">
        <v>2104.0826109999998</v>
      </c>
      <c r="H56" s="98">
        <v>-11.280314000000001</v>
      </c>
      <c r="I56" s="90">
        <v>-0.23734712300000005</v>
      </c>
      <c r="J56" s="91">
        <f t="shared" si="0"/>
        <v>1.0512964221354049E-3</v>
      </c>
      <c r="K56" s="91">
        <f>I56/'סכום נכסי הקרן'!$C$42</f>
        <v>-2.5575214740317581E-6</v>
      </c>
    </row>
    <row r="57" spans="2:11">
      <c r="B57" s="86" t="s">
        <v>1872</v>
      </c>
      <c r="C57" s="87" t="s">
        <v>1873</v>
      </c>
      <c r="D57" s="88" t="s">
        <v>617</v>
      </c>
      <c r="E57" s="88" t="s">
        <v>126</v>
      </c>
      <c r="F57" s="97">
        <v>44972</v>
      </c>
      <c r="G57" s="90">
        <v>2971.1901000000003</v>
      </c>
      <c r="H57" s="98">
        <v>-9.4003630000000005</v>
      </c>
      <c r="I57" s="90">
        <v>-0.2793026500000001</v>
      </c>
      <c r="J57" s="91">
        <f t="shared" si="0"/>
        <v>1.2371326558609152E-3</v>
      </c>
      <c r="K57" s="91">
        <f>I57/'סכום נכסי הקרן'!$C$42</f>
        <v>-3.0096110544764277E-6</v>
      </c>
    </row>
    <row r="58" spans="2:11">
      <c r="B58" s="86" t="s">
        <v>1872</v>
      </c>
      <c r="C58" s="87" t="s">
        <v>1874</v>
      </c>
      <c r="D58" s="88" t="s">
        <v>617</v>
      </c>
      <c r="E58" s="88" t="s">
        <v>126</v>
      </c>
      <c r="F58" s="97">
        <v>44972</v>
      </c>
      <c r="G58" s="90">
        <v>2023.8025200000004</v>
      </c>
      <c r="H58" s="98">
        <v>-9.4003630000000005</v>
      </c>
      <c r="I58" s="90">
        <v>-0.19024478000000003</v>
      </c>
      <c r="J58" s="91">
        <f t="shared" si="0"/>
        <v>8.4266307514474167E-4</v>
      </c>
      <c r="K58" s="91">
        <f>I58/'סכום נכסי הקרן'!$C$42</f>
        <v>-2.0499726477512329E-6</v>
      </c>
    </row>
    <row r="59" spans="2:11">
      <c r="B59" s="86" t="s">
        <v>1875</v>
      </c>
      <c r="C59" s="87" t="s">
        <v>1876</v>
      </c>
      <c r="D59" s="88" t="s">
        <v>617</v>
      </c>
      <c r="E59" s="88" t="s">
        <v>126</v>
      </c>
      <c r="F59" s="97">
        <v>44972</v>
      </c>
      <c r="G59" s="90">
        <v>594.3401520000001</v>
      </c>
      <c r="H59" s="98">
        <v>-9.3815629999999999</v>
      </c>
      <c r="I59" s="90">
        <v>-5.5758398000000008E-2</v>
      </c>
      <c r="J59" s="91">
        <f t="shared" si="0"/>
        <v>2.4697415153164472E-4</v>
      </c>
      <c r="K59" s="91">
        <f>I59/'סכום נכסי הקרן'!$C$42</f>
        <v>-6.008216928865383E-7</v>
      </c>
    </row>
    <row r="60" spans="2:11">
      <c r="B60" s="86" t="s">
        <v>1877</v>
      </c>
      <c r="C60" s="87" t="s">
        <v>1878</v>
      </c>
      <c r="D60" s="88" t="s">
        <v>617</v>
      </c>
      <c r="E60" s="88" t="s">
        <v>126</v>
      </c>
      <c r="F60" s="97">
        <v>44973</v>
      </c>
      <c r="G60" s="90">
        <v>2980.5522000000001</v>
      </c>
      <c r="H60" s="98">
        <v>-9.0248799999999996</v>
      </c>
      <c r="I60" s="90">
        <v>-0.26899126100000009</v>
      </c>
      <c r="J60" s="91">
        <f t="shared" si="0"/>
        <v>1.191459777142489E-3</v>
      </c>
      <c r="K60" s="91">
        <f>I60/'סכום נכסי הקרן'!$C$42</f>
        <v>-2.8985012231826442E-6</v>
      </c>
    </row>
    <row r="61" spans="2:11">
      <c r="B61" s="86" t="s">
        <v>1879</v>
      </c>
      <c r="C61" s="87" t="s">
        <v>1880</v>
      </c>
      <c r="D61" s="88" t="s">
        <v>617</v>
      </c>
      <c r="E61" s="88" t="s">
        <v>126</v>
      </c>
      <c r="F61" s="97">
        <v>44973</v>
      </c>
      <c r="G61" s="90">
        <v>7392.6137470000012</v>
      </c>
      <c r="H61" s="98">
        <v>-9.0124289999999991</v>
      </c>
      <c r="I61" s="90">
        <v>-0.66625403700000019</v>
      </c>
      <c r="J61" s="91">
        <f t="shared" si="0"/>
        <v>2.9510805796932695E-3</v>
      </c>
      <c r="K61" s="91">
        <f>I61/'סכום נכסי הקרן'!$C$42</f>
        <v>-7.1791854278673926E-6</v>
      </c>
    </row>
    <row r="62" spans="2:11">
      <c r="B62" s="86" t="s">
        <v>1881</v>
      </c>
      <c r="C62" s="87" t="s">
        <v>1882</v>
      </c>
      <c r="D62" s="88" t="s">
        <v>617</v>
      </c>
      <c r="E62" s="88" t="s">
        <v>126</v>
      </c>
      <c r="F62" s="97">
        <v>44977</v>
      </c>
      <c r="G62" s="90">
        <v>5202.598973000001</v>
      </c>
      <c r="H62" s="98">
        <v>-8.6751989999999992</v>
      </c>
      <c r="I62" s="90">
        <v>-0.45133579000000001</v>
      </c>
      <c r="J62" s="91">
        <f t="shared" si="0"/>
        <v>1.9991297775648893E-3</v>
      </c>
      <c r="K62" s="91">
        <f>I62/'סכום נכסי הקרן'!$C$42</f>
        <v>-4.8633451306847648E-6</v>
      </c>
    </row>
    <row r="63" spans="2:11">
      <c r="B63" s="86" t="s">
        <v>1883</v>
      </c>
      <c r="C63" s="87" t="s">
        <v>1884</v>
      </c>
      <c r="D63" s="88" t="s">
        <v>617</v>
      </c>
      <c r="E63" s="88" t="s">
        <v>126</v>
      </c>
      <c r="F63" s="97">
        <v>44977</v>
      </c>
      <c r="G63" s="90">
        <v>4787.6784910000006</v>
      </c>
      <c r="H63" s="98">
        <v>-8.63809</v>
      </c>
      <c r="I63" s="90">
        <v>-0.41356398100000008</v>
      </c>
      <c r="J63" s="91">
        <f t="shared" si="0"/>
        <v>1.8318247470367466E-3</v>
      </c>
      <c r="K63" s="91">
        <f>I63/'סכום נכסי הקרן'!$C$42</f>
        <v>-4.4563369840954931E-6</v>
      </c>
    </row>
    <row r="64" spans="2:11">
      <c r="B64" s="86" t="s">
        <v>1885</v>
      </c>
      <c r="C64" s="87" t="s">
        <v>1886</v>
      </c>
      <c r="D64" s="88" t="s">
        <v>617</v>
      </c>
      <c r="E64" s="88" t="s">
        <v>126</v>
      </c>
      <c r="F64" s="97">
        <v>45013</v>
      </c>
      <c r="G64" s="90">
        <v>2993.3186999999998</v>
      </c>
      <c r="H64" s="98">
        <v>-8.4818820000000006</v>
      </c>
      <c r="I64" s="90">
        <v>-0.25388976900000004</v>
      </c>
      <c r="J64" s="91">
        <f t="shared" si="0"/>
        <v>1.1245697963083565E-3</v>
      </c>
      <c r="K64" s="91">
        <f>I64/'סכום נכסי הקרן'!$C$42</f>
        <v>-2.7357758882734069E-6</v>
      </c>
    </row>
    <row r="65" spans="2:11">
      <c r="B65" s="86" t="s">
        <v>1885</v>
      </c>
      <c r="C65" s="87" t="s">
        <v>1887</v>
      </c>
      <c r="D65" s="88" t="s">
        <v>617</v>
      </c>
      <c r="E65" s="88" t="s">
        <v>126</v>
      </c>
      <c r="F65" s="97">
        <v>45013</v>
      </c>
      <c r="G65" s="90">
        <v>764.578215</v>
      </c>
      <c r="H65" s="98">
        <v>-8.4818820000000006</v>
      </c>
      <c r="I65" s="90">
        <v>-6.4850624000000009E-2</v>
      </c>
      <c r="J65" s="91">
        <f t="shared" si="0"/>
        <v>2.8724691549957579E-4</v>
      </c>
      <c r="K65" s="91">
        <f>I65/'סכום נכסי הקרן'!$C$42</f>
        <v>-6.9879449722404808E-7</v>
      </c>
    </row>
    <row r="66" spans="2:11">
      <c r="B66" s="86" t="s">
        <v>1888</v>
      </c>
      <c r="C66" s="87" t="s">
        <v>1889</v>
      </c>
      <c r="D66" s="88" t="s">
        <v>617</v>
      </c>
      <c r="E66" s="88" t="s">
        <v>126</v>
      </c>
      <c r="F66" s="97">
        <v>45013</v>
      </c>
      <c r="G66" s="90">
        <v>1018.5964800000002</v>
      </c>
      <c r="H66" s="98">
        <v>-8.3894260000000003</v>
      </c>
      <c r="I66" s="90">
        <v>-8.5454399000000014E-2</v>
      </c>
      <c r="J66" s="91">
        <f t="shared" si="0"/>
        <v>3.7850850176275922E-4</v>
      </c>
      <c r="K66" s="91">
        <f>I66/'סכום נכסי הקרן'!$C$42</f>
        <v>-9.2080939398190221E-7</v>
      </c>
    </row>
    <row r="67" spans="2:11">
      <c r="B67" s="86" t="s">
        <v>1890</v>
      </c>
      <c r="C67" s="87" t="s">
        <v>1891</v>
      </c>
      <c r="D67" s="88" t="s">
        <v>617</v>
      </c>
      <c r="E67" s="88" t="s">
        <v>126</v>
      </c>
      <c r="F67" s="97">
        <v>45013</v>
      </c>
      <c r="G67" s="90">
        <v>1199.7105600000002</v>
      </c>
      <c r="H67" s="98">
        <v>-8.2663960000000003</v>
      </c>
      <c r="I67" s="90">
        <v>-9.9172827000000019E-2</v>
      </c>
      <c r="J67" s="91">
        <f t="shared" si="0"/>
        <v>4.3927239091983214E-4</v>
      </c>
      <c r="K67" s="91">
        <f>I67/'סכום נכסי הקרן'!$C$42</f>
        <v>-1.0686315953066621E-6</v>
      </c>
    </row>
    <row r="68" spans="2:11">
      <c r="B68" s="86" t="s">
        <v>1892</v>
      </c>
      <c r="C68" s="87" t="s">
        <v>1893</v>
      </c>
      <c r="D68" s="88" t="s">
        <v>617</v>
      </c>
      <c r="E68" s="88" t="s">
        <v>126</v>
      </c>
      <c r="F68" s="97">
        <v>45014</v>
      </c>
      <c r="G68" s="90">
        <v>1020.3327240000002</v>
      </c>
      <c r="H68" s="98">
        <v>-8.1790500000000002</v>
      </c>
      <c r="I68" s="90">
        <v>-8.3453523000000016E-2</v>
      </c>
      <c r="J68" s="91">
        <f t="shared" si="0"/>
        <v>3.6964589684322706E-4</v>
      </c>
      <c r="K68" s="91">
        <f>I68/'סכום נכסי הקרן'!$C$42</f>
        <v>-8.9924905959826295E-7</v>
      </c>
    </row>
    <row r="69" spans="2:11">
      <c r="B69" s="86" t="s">
        <v>1892</v>
      </c>
      <c r="C69" s="87" t="s">
        <v>1894</v>
      </c>
      <c r="D69" s="88" t="s">
        <v>617</v>
      </c>
      <c r="E69" s="88" t="s">
        <v>126</v>
      </c>
      <c r="F69" s="97">
        <v>45014</v>
      </c>
      <c r="G69" s="90">
        <v>1277.5579500000001</v>
      </c>
      <c r="H69" s="98">
        <v>-8.1790500000000002</v>
      </c>
      <c r="I69" s="90">
        <v>-0.10449210200000002</v>
      </c>
      <c r="J69" s="91">
        <f t="shared" si="0"/>
        <v>4.6283338759496058E-4</v>
      </c>
      <c r="K69" s="91">
        <f>I69/'סכום נכסי הקרן'!$C$42</f>
        <v>-1.1259491640508187E-6</v>
      </c>
    </row>
    <row r="70" spans="2:11">
      <c r="B70" s="86" t="s">
        <v>1895</v>
      </c>
      <c r="C70" s="87" t="s">
        <v>1896</v>
      </c>
      <c r="D70" s="88" t="s">
        <v>617</v>
      </c>
      <c r="E70" s="88" t="s">
        <v>126</v>
      </c>
      <c r="F70" s="97">
        <v>45012</v>
      </c>
      <c r="G70" s="90">
        <v>4203.1573500000013</v>
      </c>
      <c r="H70" s="98">
        <v>-8.1382340000000006</v>
      </c>
      <c r="I70" s="90">
        <v>-0.34206277500000004</v>
      </c>
      <c r="J70" s="91">
        <f t="shared" si="0"/>
        <v>1.5151199936946698E-3</v>
      </c>
      <c r="K70" s="91">
        <f>I70/'סכום נכסי הקרן'!$C$42</f>
        <v>-3.685879489381439E-6</v>
      </c>
    </row>
    <row r="71" spans="2:11">
      <c r="B71" s="86" t="s">
        <v>1897</v>
      </c>
      <c r="C71" s="87" t="s">
        <v>1898</v>
      </c>
      <c r="D71" s="88" t="s">
        <v>617</v>
      </c>
      <c r="E71" s="88" t="s">
        <v>126</v>
      </c>
      <c r="F71" s="97">
        <v>45014</v>
      </c>
      <c r="G71" s="90">
        <v>5104.5573600000007</v>
      </c>
      <c r="H71" s="98">
        <v>-8.1177240000000008</v>
      </c>
      <c r="I71" s="90">
        <v>-0.41437387400000003</v>
      </c>
      <c r="J71" s="91">
        <f t="shared" si="0"/>
        <v>1.8354120566381883E-3</v>
      </c>
      <c r="K71" s="91">
        <f>I71/'סכום נכסי הקרן'!$C$42</f>
        <v>-4.4650639436346987E-6</v>
      </c>
    </row>
    <row r="72" spans="2:11">
      <c r="B72" s="86" t="s">
        <v>1899</v>
      </c>
      <c r="C72" s="87" t="s">
        <v>1900</v>
      </c>
      <c r="D72" s="88" t="s">
        <v>617</v>
      </c>
      <c r="E72" s="88" t="s">
        <v>126</v>
      </c>
      <c r="F72" s="97">
        <v>45012</v>
      </c>
      <c r="G72" s="90">
        <v>1802.6298000000002</v>
      </c>
      <c r="H72" s="98">
        <v>-8.0616489999999992</v>
      </c>
      <c r="I72" s="90">
        <v>-0.14532168200000004</v>
      </c>
      <c r="J72" s="91">
        <f t="shared" si="0"/>
        <v>6.4368239401536409E-4</v>
      </c>
      <c r="K72" s="91">
        <f>I72/'סכום נכסי הקרן'!$C$42</f>
        <v>-1.5659061616576429E-6</v>
      </c>
    </row>
    <row r="73" spans="2:11">
      <c r="B73" s="86" t="s">
        <v>1901</v>
      </c>
      <c r="C73" s="87" t="s">
        <v>1902</v>
      </c>
      <c r="D73" s="88" t="s">
        <v>617</v>
      </c>
      <c r="E73" s="88" t="s">
        <v>126</v>
      </c>
      <c r="F73" s="97">
        <v>45090</v>
      </c>
      <c r="G73" s="90">
        <v>5117.5791900000013</v>
      </c>
      <c r="H73" s="98">
        <v>-7.7926339999999996</v>
      </c>
      <c r="I73" s="90">
        <v>-0.39879421900000012</v>
      </c>
      <c r="J73" s="91">
        <f t="shared" si="0"/>
        <v>1.7664041185912465E-3</v>
      </c>
      <c r="K73" s="91">
        <f>I73/'סכום נכסי הקרן'!$C$42</f>
        <v>-4.2971861884006233E-6</v>
      </c>
    </row>
    <row r="74" spans="2:11">
      <c r="B74" s="86" t="s">
        <v>1903</v>
      </c>
      <c r="C74" s="87" t="s">
        <v>1904</v>
      </c>
      <c r="D74" s="88" t="s">
        <v>617</v>
      </c>
      <c r="E74" s="88" t="s">
        <v>126</v>
      </c>
      <c r="F74" s="97">
        <v>45090</v>
      </c>
      <c r="G74" s="90">
        <v>2110.2173400000006</v>
      </c>
      <c r="H74" s="98">
        <v>-7.6404709999999998</v>
      </c>
      <c r="I74" s="90">
        <v>-0.16123053400000004</v>
      </c>
      <c r="J74" s="91">
        <f t="shared" si="0"/>
        <v>7.1414846487598152E-4</v>
      </c>
      <c r="K74" s="91">
        <f>I74/'סכום נכסי הקרן'!$C$42</f>
        <v>-1.7373311618974523E-6</v>
      </c>
    </row>
    <row r="75" spans="2:11">
      <c r="B75" s="86" t="s">
        <v>1905</v>
      </c>
      <c r="C75" s="87" t="s">
        <v>1906</v>
      </c>
      <c r="D75" s="88" t="s">
        <v>617</v>
      </c>
      <c r="E75" s="88" t="s">
        <v>126</v>
      </c>
      <c r="F75" s="97">
        <v>45090</v>
      </c>
      <c r="G75" s="90">
        <v>613.4004450000001</v>
      </c>
      <c r="H75" s="98">
        <v>-7.4887360000000003</v>
      </c>
      <c r="I75" s="90">
        <v>-4.5935940000000008E-2</v>
      </c>
      <c r="J75" s="91">
        <f t="shared" si="0"/>
        <v>2.0346692540034131E-4</v>
      </c>
      <c r="K75" s="91">
        <f>I75/'סכום נכסי הקרן'!$C$42</f>
        <v>-4.949803119367678E-7</v>
      </c>
    </row>
    <row r="76" spans="2:11">
      <c r="B76" s="86" t="s">
        <v>1905</v>
      </c>
      <c r="C76" s="87" t="s">
        <v>1907</v>
      </c>
      <c r="D76" s="88" t="s">
        <v>617</v>
      </c>
      <c r="E76" s="88" t="s">
        <v>126</v>
      </c>
      <c r="F76" s="97">
        <v>45090</v>
      </c>
      <c r="G76" s="90">
        <v>1028.1334200000001</v>
      </c>
      <c r="H76" s="98">
        <v>-7.4887360000000003</v>
      </c>
      <c r="I76" s="90">
        <v>-7.6994198000000014E-2</v>
      </c>
      <c r="J76" s="91">
        <f t="shared" ref="J76:J139" si="1">IFERROR(I76/$I$11,0)</f>
        <v>3.4103520556507842E-4</v>
      </c>
      <c r="K76" s="91">
        <f>I76/'סכום נכסי הקרן'!$C$42</f>
        <v>-8.2964694187952321E-7</v>
      </c>
    </row>
    <row r="77" spans="2:11">
      <c r="B77" s="86" t="s">
        <v>1908</v>
      </c>
      <c r="C77" s="87" t="s">
        <v>1909</v>
      </c>
      <c r="D77" s="88" t="s">
        <v>617</v>
      </c>
      <c r="E77" s="88" t="s">
        <v>126</v>
      </c>
      <c r="F77" s="97">
        <v>45019</v>
      </c>
      <c r="G77" s="90">
        <v>5143.6228500000007</v>
      </c>
      <c r="H77" s="98">
        <v>-7.2914320000000004</v>
      </c>
      <c r="I77" s="90">
        <v>-0.37504375100000004</v>
      </c>
      <c r="J77" s="91">
        <f t="shared" si="1"/>
        <v>1.6612046886725551E-3</v>
      </c>
      <c r="K77" s="91">
        <f>I77/'סכום נכסי הקרן'!$C$42</f>
        <v>-4.0412642662785497E-6</v>
      </c>
    </row>
    <row r="78" spans="2:11">
      <c r="B78" s="86" t="s">
        <v>1908</v>
      </c>
      <c r="C78" s="87" t="s">
        <v>1910</v>
      </c>
      <c r="D78" s="88" t="s">
        <v>617</v>
      </c>
      <c r="E78" s="88" t="s">
        <v>126</v>
      </c>
      <c r="F78" s="97">
        <v>45019</v>
      </c>
      <c r="G78" s="90">
        <v>1803.2915250000003</v>
      </c>
      <c r="H78" s="98">
        <v>-7.2914320000000004</v>
      </c>
      <c r="I78" s="90">
        <v>-0.13148577100000003</v>
      </c>
      <c r="J78" s="91">
        <f t="shared" si="1"/>
        <v>5.8239813007556526E-4</v>
      </c>
      <c r="K78" s="91">
        <f>I78/'סכום נכסי הקרן'!$C$42</f>
        <v>-1.4168180284288603E-6</v>
      </c>
    </row>
    <row r="79" spans="2:11">
      <c r="B79" s="86" t="s">
        <v>1911</v>
      </c>
      <c r="C79" s="87" t="s">
        <v>1912</v>
      </c>
      <c r="D79" s="88" t="s">
        <v>617</v>
      </c>
      <c r="E79" s="88" t="s">
        <v>126</v>
      </c>
      <c r="F79" s="97">
        <v>45019</v>
      </c>
      <c r="G79" s="90">
        <v>773.23053600000014</v>
      </c>
      <c r="H79" s="98">
        <v>-7.2371350000000003</v>
      </c>
      <c r="I79" s="90">
        <v>-5.5959734000000004E-2</v>
      </c>
      <c r="J79" s="91">
        <f t="shared" si="1"/>
        <v>2.4786594163961687E-4</v>
      </c>
      <c r="K79" s="91">
        <f>I79/'סכום נכסי הקרן'!$C$42</f>
        <v>-6.0299117839361839E-7</v>
      </c>
    </row>
    <row r="80" spans="2:11">
      <c r="B80" s="86" t="s">
        <v>1911</v>
      </c>
      <c r="C80" s="87" t="s">
        <v>1913</v>
      </c>
      <c r="D80" s="88" t="s">
        <v>617</v>
      </c>
      <c r="E80" s="88" t="s">
        <v>126</v>
      </c>
      <c r="F80" s="97">
        <v>45019</v>
      </c>
      <c r="G80" s="90">
        <v>569.53260000000012</v>
      </c>
      <c r="H80" s="98">
        <v>-7.2371350000000003</v>
      </c>
      <c r="I80" s="90">
        <v>-4.1217840000000006E-2</v>
      </c>
      <c r="J80" s="91">
        <f t="shared" si="1"/>
        <v>1.8256875066545287E-4</v>
      </c>
      <c r="K80" s="91">
        <f>I80/'סכום נכסי הקרן'!$C$42</f>
        <v>-4.4414067287095433E-7</v>
      </c>
    </row>
    <row r="81" spans="2:11">
      <c r="B81" s="86" t="s">
        <v>1911</v>
      </c>
      <c r="C81" s="87" t="s">
        <v>1914</v>
      </c>
      <c r="D81" s="88" t="s">
        <v>617</v>
      </c>
      <c r="E81" s="88" t="s">
        <v>126</v>
      </c>
      <c r="F81" s="97">
        <v>45019</v>
      </c>
      <c r="G81" s="90">
        <v>1210.8769920000002</v>
      </c>
      <c r="H81" s="98">
        <v>-7.2371350000000003</v>
      </c>
      <c r="I81" s="90">
        <v>-8.7632797000000012E-2</v>
      </c>
      <c r="J81" s="91">
        <f t="shared" si="1"/>
        <v>3.8815741595409287E-4</v>
      </c>
      <c r="K81" s="91">
        <f>I81/'סכום נכסי הקרן'!$C$42</f>
        <v>-9.4428260736476607E-7</v>
      </c>
    </row>
    <row r="82" spans="2:11">
      <c r="B82" s="86" t="s">
        <v>1915</v>
      </c>
      <c r="C82" s="87" t="s">
        <v>1916</v>
      </c>
      <c r="D82" s="88" t="s">
        <v>617</v>
      </c>
      <c r="E82" s="88" t="s">
        <v>126</v>
      </c>
      <c r="F82" s="97">
        <v>45091</v>
      </c>
      <c r="G82" s="90">
        <v>2784.5690760000002</v>
      </c>
      <c r="H82" s="98">
        <v>-7.3895689999999998</v>
      </c>
      <c r="I82" s="90">
        <v>-0.20576764700000003</v>
      </c>
      <c r="J82" s="91">
        <f t="shared" si="1"/>
        <v>9.1141947855976734E-4</v>
      </c>
      <c r="K82" s="91">
        <f>I82/'סכום נכסי הקרן'!$C$42</f>
        <v>-2.2172384868700788E-6</v>
      </c>
    </row>
    <row r="83" spans="2:11">
      <c r="B83" s="86" t="s">
        <v>1917</v>
      </c>
      <c r="C83" s="87" t="s">
        <v>1918</v>
      </c>
      <c r="D83" s="88" t="s">
        <v>617</v>
      </c>
      <c r="E83" s="88" t="s">
        <v>126</v>
      </c>
      <c r="F83" s="97">
        <v>45019</v>
      </c>
      <c r="G83" s="90">
        <v>605.64276000000007</v>
      </c>
      <c r="H83" s="98">
        <v>-7.2009670000000003</v>
      </c>
      <c r="I83" s="90">
        <v>-4.3612134000000004E-2</v>
      </c>
      <c r="J83" s="91">
        <f t="shared" si="1"/>
        <v>1.9317394648128868E-4</v>
      </c>
      <c r="K83" s="91">
        <f>I83/'סכום נכסי הקרן'!$C$42</f>
        <v>-4.6994026227716504E-7</v>
      </c>
    </row>
    <row r="84" spans="2:11">
      <c r="B84" s="86" t="s">
        <v>1919</v>
      </c>
      <c r="C84" s="87" t="s">
        <v>1920</v>
      </c>
      <c r="D84" s="88" t="s">
        <v>617</v>
      </c>
      <c r="E84" s="88" t="s">
        <v>126</v>
      </c>
      <c r="F84" s="97">
        <v>45091</v>
      </c>
      <c r="G84" s="90">
        <v>2321.7786000000006</v>
      </c>
      <c r="H84" s="98">
        <v>-7.3292380000000001</v>
      </c>
      <c r="I84" s="90">
        <v>-0.17016866900000002</v>
      </c>
      <c r="J84" s="91">
        <f t="shared" si="1"/>
        <v>7.5373870396248282E-4</v>
      </c>
      <c r="K84" s="91">
        <f>I84/'סכום נכסי הקרן'!$C$42</f>
        <v>-1.833643566747183E-6</v>
      </c>
    </row>
    <row r="85" spans="2:11">
      <c r="B85" s="86" t="s">
        <v>1921</v>
      </c>
      <c r="C85" s="87" t="s">
        <v>1922</v>
      </c>
      <c r="D85" s="88" t="s">
        <v>617</v>
      </c>
      <c r="E85" s="88" t="s">
        <v>126</v>
      </c>
      <c r="F85" s="97">
        <v>45131</v>
      </c>
      <c r="G85" s="90">
        <v>2181.5395200000003</v>
      </c>
      <c r="H85" s="98">
        <v>-6.7494379999999996</v>
      </c>
      <c r="I85" s="90">
        <v>-0.14724166200000002</v>
      </c>
      <c r="J85" s="91">
        <f t="shared" si="1"/>
        <v>6.5218668123426379E-4</v>
      </c>
      <c r="K85" s="91">
        <f>I85/'סכום נכסי הקרן'!$C$42</f>
        <v>-1.5865948054366174E-6</v>
      </c>
    </row>
    <row r="86" spans="2:11">
      <c r="B86" s="86" t="s">
        <v>1923</v>
      </c>
      <c r="C86" s="87" t="s">
        <v>1924</v>
      </c>
      <c r="D86" s="88" t="s">
        <v>617</v>
      </c>
      <c r="E86" s="88" t="s">
        <v>126</v>
      </c>
      <c r="F86" s="97">
        <v>44993</v>
      </c>
      <c r="G86" s="90">
        <v>1697.9921620000002</v>
      </c>
      <c r="H86" s="98">
        <v>-7.1036210000000004</v>
      </c>
      <c r="I86" s="90">
        <v>-0.12061892700000003</v>
      </c>
      <c r="J86" s="91">
        <f t="shared" si="1"/>
        <v>5.3426493986578297E-4</v>
      </c>
      <c r="K86" s="91">
        <f>I86/'סכום נכסי הקרן'!$C$42</f>
        <v>-1.2997229209185276E-6</v>
      </c>
    </row>
    <row r="87" spans="2:11">
      <c r="B87" s="86" t="s">
        <v>1925</v>
      </c>
      <c r="C87" s="87" t="s">
        <v>1926</v>
      </c>
      <c r="D87" s="88" t="s">
        <v>617</v>
      </c>
      <c r="E87" s="88" t="s">
        <v>126</v>
      </c>
      <c r="F87" s="97">
        <v>45131</v>
      </c>
      <c r="G87" s="90">
        <v>2187.2120740000005</v>
      </c>
      <c r="H87" s="98">
        <v>-6.6296299999999997</v>
      </c>
      <c r="I87" s="90">
        <v>-0.14500406000000005</v>
      </c>
      <c r="J87" s="91">
        <f t="shared" si="1"/>
        <v>6.4227553107145774E-4</v>
      </c>
      <c r="K87" s="91">
        <f>I87/'סכום נכסי הקרן'!$C$42</f>
        <v>-1.5624836424572526E-6</v>
      </c>
    </row>
    <row r="88" spans="2:11">
      <c r="B88" s="86" t="s">
        <v>1927</v>
      </c>
      <c r="C88" s="87" t="s">
        <v>1928</v>
      </c>
      <c r="D88" s="88" t="s">
        <v>617</v>
      </c>
      <c r="E88" s="88" t="s">
        <v>126</v>
      </c>
      <c r="F88" s="97">
        <v>44993</v>
      </c>
      <c r="G88" s="90">
        <v>2124.2775120000001</v>
      </c>
      <c r="H88" s="98">
        <v>-7.0135069999999997</v>
      </c>
      <c r="I88" s="90">
        <v>-0.14898634900000002</v>
      </c>
      <c r="J88" s="91">
        <f t="shared" si="1"/>
        <v>6.5991453223014944E-4</v>
      </c>
      <c r="K88" s="91">
        <f>I88/'סכום נכסי הקרן'!$C$42</f>
        <v>-1.6053945886889471E-6</v>
      </c>
    </row>
    <row r="89" spans="2:11">
      <c r="B89" s="86" t="s">
        <v>1929</v>
      </c>
      <c r="C89" s="87" t="s">
        <v>1930</v>
      </c>
      <c r="D89" s="88" t="s">
        <v>617</v>
      </c>
      <c r="E89" s="88" t="s">
        <v>126</v>
      </c>
      <c r="F89" s="97">
        <v>44993</v>
      </c>
      <c r="G89" s="90">
        <v>1096.2388080000003</v>
      </c>
      <c r="H89" s="98">
        <v>-7.0105060000000003</v>
      </c>
      <c r="I89" s="90">
        <v>-7.6851884000000009E-2</v>
      </c>
      <c r="J89" s="91">
        <f t="shared" si="1"/>
        <v>3.4040484528462207E-4</v>
      </c>
      <c r="K89" s="91">
        <f>I89/'סכום נכסי הקרן'!$C$42</f>
        <v>-8.2811344483749093E-7</v>
      </c>
    </row>
    <row r="90" spans="2:11">
      <c r="B90" s="86" t="s">
        <v>1929</v>
      </c>
      <c r="C90" s="87" t="s">
        <v>1931</v>
      </c>
      <c r="D90" s="88" t="s">
        <v>617</v>
      </c>
      <c r="E90" s="88" t="s">
        <v>126</v>
      </c>
      <c r="F90" s="97">
        <v>44993</v>
      </c>
      <c r="G90" s="90">
        <v>5007.1338360000009</v>
      </c>
      <c r="H90" s="98">
        <v>-7.0105060000000003</v>
      </c>
      <c r="I90" s="90">
        <v>-0.35102539999999999</v>
      </c>
      <c r="J90" s="91">
        <f t="shared" si="1"/>
        <v>1.5548187078663232E-3</v>
      </c>
      <c r="K90" s="91">
        <f>I90/'סכום נכסי הקרן'!$C$42</f>
        <v>-3.7824557849415655E-6</v>
      </c>
    </row>
    <row r="91" spans="2:11">
      <c r="B91" s="86" t="s">
        <v>1932</v>
      </c>
      <c r="C91" s="87" t="s">
        <v>1933</v>
      </c>
      <c r="D91" s="88" t="s">
        <v>617</v>
      </c>
      <c r="E91" s="88" t="s">
        <v>126</v>
      </c>
      <c r="F91" s="97">
        <v>44986</v>
      </c>
      <c r="G91" s="90">
        <v>925.08119600000009</v>
      </c>
      <c r="H91" s="98">
        <v>-7.0262739999999999</v>
      </c>
      <c r="I91" s="90">
        <v>-6.4998744000000011E-2</v>
      </c>
      <c r="J91" s="91">
        <f t="shared" si="1"/>
        <v>2.8790299265812089E-4</v>
      </c>
      <c r="K91" s="91">
        <f>I91/'סכום נכסי הקרן'!$C$42</f>
        <v>-7.0039055651453127E-7</v>
      </c>
    </row>
    <row r="92" spans="2:11">
      <c r="B92" s="86" t="s">
        <v>1932</v>
      </c>
      <c r="C92" s="87" t="s">
        <v>1934</v>
      </c>
      <c r="D92" s="88" t="s">
        <v>617</v>
      </c>
      <c r="E92" s="88" t="s">
        <v>126</v>
      </c>
      <c r="F92" s="97">
        <v>44986</v>
      </c>
      <c r="G92" s="90">
        <v>3095.8966760000003</v>
      </c>
      <c r="H92" s="98">
        <v>-7.0262739999999999</v>
      </c>
      <c r="I92" s="90">
        <v>-0.21752619800000006</v>
      </c>
      <c r="J92" s="91">
        <f t="shared" si="1"/>
        <v>9.6350236222630644E-4</v>
      </c>
      <c r="K92" s="91">
        <f>I92/'סכום נכסי הקרן'!$C$42</f>
        <v>-2.3439421363851299E-6</v>
      </c>
    </row>
    <row r="93" spans="2:11">
      <c r="B93" s="86" t="s">
        <v>1935</v>
      </c>
      <c r="C93" s="87" t="s">
        <v>1936</v>
      </c>
      <c r="D93" s="88" t="s">
        <v>617</v>
      </c>
      <c r="E93" s="88" t="s">
        <v>126</v>
      </c>
      <c r="F93" s="97">
        <v>44986</v>
      </c>
      <c r="G93" s="90">
        <v>2793.160406</v>
      </c>
      <c r="H93" s="98">
        <v>-6.9962720000000003</v>
      </c>
      <c r="I93" s="90">
        <v>-0.19541708800000004</v>
      </c>
      <c r="J93" s="91">
        <f t="shared" si="1"/>
        <v>8.6557310171617109E-4</v>
      </c>
      <c r="K93" s="91">
        <f>I93/'סכום נכסי הקרן'!$C$42</f>
        <v>-2.1057065812959267E-6</v>
      </c>
    </row>
    <row r="94" spans="2:11">
      <c r="B94" s="86" t="s">
        <v>1937</v>
      </c>
      <c r="C94" s="87" t="s">
        <v>1938</v>
      </c>
      <c r="D94" s="88" t="s">
        <v>617</v>
      </c>
      <c r="E94" s="88" t="s">
        <v>126</v>
      </c>
      <c r="F94" s="97">
        <v>44993</v>
      </c>
      <c r="G94" s="90">
        <v>3646.1124000000004</v>
      </c>
      <c r="H94" s="98">
        <v>-6.8816129999999998</v>
      </c>
      <c r="I94" s="90">
        <v>-0.25091136100000005</v>
      </c>
      <c r="J94" s="91">
        <f t="shared" si="1"/>
        <v>1.1113773479041707E-3</v>
      </c>
      <c r="K94" s="91">
        <f>I94/'סכום נכסי הקרן'!$C$42</f>
        <v>-2.7036822090994321E-6</v>
      </c>
    </row>
    <row r="95" spans="2:11">
      <c r="B95" s="86" t="s">
        <v>1937</v>
      </c>
      <c r="C95" s="87" t="s">
        <v>1939</v>
      </c>
      <c r="D95" s="88" t="s">
        <v>617</v>
      </c>
      <c r="E95" s="88" t="s">
        <v>126</v>
      </c>
      <c r="F95" s="97">
        <v>44993</v>
      </c>
      <c r="G95" s="90">
        <v>517.40010000000007</v>
      </c>
      <c r="H95" s="98">
        <v>-6.8816129999999998</v>
      </c>
      <c r="I95" s="90">
        <v>-3.5605474999999998E-2</v>
      </c>
      <c r="J95" s="91">
        <f t="shared" si="1"/>
        <v>1.5770955216479112E-4</v>
      </c>
      <c r="K95" s="91">
        <f>I95/'סכום נכסי הקרן'!$C$42</f>
        <v>-3.8366492820560075E-7</v>
      </c>
    </row>
    <row r="96" spans="2:11">
      <c r="B96" s="86" t="s">
        <v>1940</v>
      </c>
      <c r="C96" s="87" t="s">
        <v>1941</v>
      </c>
      <c r="D96" s="88" t="s">
        <v>617</v>
      </c>
      <c r="E96" s="88" t="s">
        <v>126</v>
      </c>
      <c r="F96" s="97">
        <v>44980</v>
      </c>
      <c r="G96" s="90">
        <v>2329.4091650000005</v>
      </c>
      <c r="H96" s="98">
        <v>-6.8717079999999999</v>
      </c>
      <c r="I96" s="90">
        <v>-0.16007019900000002</v>
      </c>
      <c r="J96" s="91">
        <f t="shared" si="1"/>
        <v>7.0900892065669683E-4</v>
      </c>
      <c r="K96" s="91">
        <f>I96/'סכום נכסי הקרן'!$C$42</f>
        <v>-1.7248280329694026E-6</v>
      </c>
    </row>
    <row r="97" spans="2:11">
      <c r="B97" s="86" t="s">
        <v>1940</v>
      </c>
      <c r="C97" s="87" t="s">
        <v>1942</v>
      </c>
      <c r="D97" s="88" t="s">
        <v>617</v>
      </c>
      <c r="E97" s="88" t="s">
        <v>126</v>
      </c>
      <c r="F97" s="97">
        <v>44980</v>
      </c>
      <c r="G97" s="90">
        <v>2431.8990960000006</v>
      </c>
      <c r="H97" s="98">
        <v>-6.8717079999999999</v>
      </c>
      <c r="I97" s="90">
        <v>-0.16711300800000004</v>
      </c>
      <c r="J97" s="91">
        <f t="shared" si="1"/>
        <v>7.4020407402488426E-4</v>
      </c>
      <c r="K97" s="91">
        <f>I97/'סכום נכסי הקרן'!$C$42</f>
        <v>-1.8007174519239527E-6</v>
      </c>
    </row>
    <row r="98" spans="2:11">
      <c r="B98" s="86" t="s">
        <v>1943</v>
      </c>
      <c r="C98" s="87" t="s">
        <v>1944</v>
      </c>
      <c r="D98" s="88" t="s">
        <v>617</v>
      </c>
      <c r="E98" s="88" t="s">
        <v>126</v>
      </c>
      <c r="F98" s="97">
        <v>44998</v>
      </c>
      <c r="G98" s="90">
        <v>1824.0775200000003</v>
      </c>
      <c r="H98" s="98">
        <v>-6.6408940000000003</v>
      </c>
      <c r="I98" s="90">
        <v>-0.12113505400000002</v>
      </c>
      <c r="J98" s="91">
        <f t="shared" si="1"/>
        <v>5.3655105339270987E-4</v>
      </c>
      <c r="K98" s="91">
        <f>I98/'סכום נכסי הקרן'!$C$42</f>
        <v>-1.3052844203339959E-6</v>
      </c>
    </row>
    <row r="99" spans="2:11">
      <c r="B99" s="86" t="s">
        <v>1945</v>
      </c>
      <c r="C99" s="87" t="s">
        <v>1946</v>
      </c>
      <c r="D99" s="88" t="s">
        <v>617</v>
      </c>
      <c r="E99" s="88" t="s">
        <v>126</v>
      </c>
      <c r="F99" s="97">
        <v>45126</v>
      </c>
      <c r="G99" s="90">
        <v>3779.1367080000009</v>
      </c>
      <c r="H99" s="98">
        <v>-6.7910469999999998</v>
      </c>
      <c r="I99" s="90">
        <v>-0.25664295100000006</v>
      </c>
      <c r="J99" s="91">
        <f t="shared" si="1"/>
        <v>1.1367646371368573E-3</v>
      </c>
      <c r="K99" s="91">
        <f>I99/'סכום נכסי הקרן'!$C$42</f>
        <v>-2.7654426564984331E-6</v>
      </c>
    </row>
    <row r="100" spans="2:11">
      <c r="B100" s="86" t="s">
        <v>1947</v>
      </c>
      <c r="C100" s="87" t="s">
        <v>1948</v>
      </c>
      <c r="D100" s="88" t="s">
        <v>617</v>
      </c>
      <c r="E100" s="88" t="s">
        <v>126</v>
      </c>
      <c r="F100" s="97">
        <v>45092</v>
      </c>
      <c r="G100" s="90">
        <v>3114.8355600000004</v>
      </c>
      <c r="H100" s="98">
        <v>-6.6657080000000004</v>
      </c>
      <c r="I100" s="90">
        <v>-0.20762582800000004</v>
      </c>
      <c r="J100" s="91">
        <f t="shared" si="1"/>
        <v>9.1965003561176922E-4</v>
      </c>
      <c r="K100" s="91">
        <f>I100/'סכום נכסי הקרן'!$C$42</f>
        <v>-2.2372612187661708E-6</v>
      </c>
    </row>
    <row r="101" spans="2:11">
      <c r="B101" s="86" t="s">
        <v>1949</v>
      </c>
      <c r="C101" s="87" t="s">
        <v>1950</v>
      </c>
      <c r="D101" s="88" t="s">
        <v>617</v>
      </c>
      <c r="E101" s="88" t="s">
        <v>126</v>
      </c>
      <c r="F101" s="97">
        <v>44998</v>
      </c>
      <c r="G101" s="90">
        <v>3053.9170200000003</v>
      </c>
      <c r="H101" s="98">
        <v>-6.1594319999999998</v>
      </c>
      <c r="I101" s="90">
        <v>-0.18810393700000003</v>
      </c>
      <c r="J101" s="91">
        <f t="shared" si="1"/>
        <v>8.3318050565830374E-4</v>
      </c>
      <c r="K101" s="91">
        <f>I101/'סכום נכסי הקרן'!$C$42</f>
        <v>-2.0269041063009511E-6</v>
      </c>
    </row>
    <row r="102" spans="2:11">
      <c r="B102" s="86" t="s">
        <v>1949</v>
      </c>
      <c r="C102" s="87" t="s">
        <v>1951</v>
      </c>
      <c r="D102" s="88" t="s">
        <v>617</v>
      </c>
      <c r="E102" s="88" t="s">
        <v>126</v>
      </c>
      <c r="F102" s="97">
        <v>44998</v>
      </c>
      <c r="G102" s="90">
        <v>2600.1891300000007</v>
      </c>
      <c r="H102" s="98">
        <v>-6.1594319999999998</v>
      </c>
      <c r="I102" s="90">
        <v>-0.16015687700000003</v>
      </c>
      <c r="J102" s="91">
        <f t="shared" si="1"/>
        <v>7.0939284893072041E-4</v>
      </c>
      <c r="K102" s="91">
        <f>I102/'סכום נכסי הקרן'!$C$42</f>
        <v>-1.7257620272117771E-6</v>
      </c>
    </row>
    <row r="103" spans="2:11">
      <c r="B103" s="86" t="s">
        <v>1952</v>
      </c>
      <c r="C103" s="87" t="s">
        <v>1953</v>
      </c>
      <c r="D103" s="88" t="s">
        <v>617</v>
      </c>
      <c r="E103" s="88" t="s">
        <v>126</v>
      </c>
      <c r="F103" s="97">
        <v>44987</v>
      </c>
      <c r="G103" s="90">
        <v>1823.5817250000002</v>
      </c>
      <c r="H103" s="98">
        <v>-6.2355119999999999</v>
      </c>
      <c r="I103" s="90">
        <v>-0.11370966300000002</v>
      </c>
      <c r="J103" s="91">
        <f t="shared" si="1"/>
        <v>5.0366130569917472E-4</v>
      </c>
      <c r="K103" s="91">
        <f>I103/'סכום נכסי הקרן'!$C$42</f>
        <v>-1.2252725091064806E-6</v>
      </c>
    </row>
    <row r="104" spans="2:11">
      <c r="B104" s="86" t="s">
        <v>1954</v>
      </c>
      <c r="C104" s="87" t="s">
        <v>1955</v>
      </c>
      <c r="D104" s="88" t="s">
        <v>617</v>
      </c>
      <c r="E104" s="88" t="s">
        <v>126</v>
      </c>
      <c r="F104" s="97">
        <v>45097</v>
      </c>
      <c r="G104" s="90">
        <v>1836.3333600000003</v>
      </c>
      <c r="H104" s="98">
        <v>-6.216475</v>
      </c>
      <c r="I104" s="90">
        <v>-0.11415520600000002</v>
      </c>
      <c r="J104" s="91">
        <f t="shared" si="1"/>
        <v>5.0563477711052819E-4</v>
      </c>
      <c r="K104" s="91">
        <f>I104/'סכום נכסי הקרן'!$C$42</f>
        <v>-1.2300734343323766E-6</v>
      </c>
    </row>
    <row r="105" spans="2:11">
      <c r="B105" s="86" t="s">
        <v>1956</v>
      </c>
      <c r="C105" s="87" t="s">
        <v>1957</v>
      </c>
      <c r="D105" s="88" t="s">
        <v>617</v>
      </c>
      <c r="E105" s="88" t="s">
        <v>126</v>
      </c>
      <c r="F105" s="97">
        <v>44987</v>
      </c>
      <c r="G105" s="90">
        <v>2697.7827360000006</v>
      </c>
      <c r="H105" s="98">
        <v>-5.957471</v>
      </c>
      <c r="I105" s="90">
        <v>-0.16071962000000001</v>
      </c>
      <c r="J105" s="91">
        <f t="shared" si="1"/>
        <v>7.1188544161524068E-4</v>
      </c>
      <c r="K105" s="91">
        <f>I105/'סכום נכסי הקרן'!$C$42</f>
        <v>-1.73182583489004E-6</v>
      </c>
    </row>
    <row r="106" spans="2:11">
      <c r="B106" s="86" t="s">
        <v>1958</v>
      </c>
      <c r="C106" s="87" t="s">
        <v>1959</v>
      </c>
      <c r="D106" s="88" t="s">
        <v>617</v>
      </c>
      <c r="E106" s="88" t="s">
        <v>126</v>
      </c>
      <c r="F106" s="97">
        <v>44987</v>
      </c>
      <c r="G106" s="90">
        <v>3678.7946400000005</v>
      </c>
      <c r="H106" s="98">
        <v>-5.957471</v>
      </c>
      <c r="I106" s="90">
        <v>-0.21916311800000002</v>
      </c>
      <c r="J106" s="91">
        <f t="shared" si="1"/>
        <v>9.7075287412453509E-4</v>
      </c>
      <c r="K106" s="91">
        <f>I106/'סכום נכסי הקרן'!$C$42</f>
        <v>-2.3615806819817913E-6</v>
      </c>
    </row>
    <row r="107" spans="2:11">
      <c r="B107" s="86" t="s">
        <v>1960</v>
      </c>
      <c r="C107" s="87" t="s">
        <v>1961</v>
      </c>
      <c r="D107" s="88" t="s">
        <v>617</v>
      </c>
      <c r="E107" s="88" t="s">
        <v>126</v>
      </c>
      <c r="F107" s="97">
        <v>44987</v>
      </c>
      <c r="G107" s="90">
        <v>115.38607500000002</v>
      </c>
      <c r="H107" s="98">
        <v>-5.9331389999999997</v>
      </c>
      <c r="I107" s="90">
        <v>-6.8460160000000008E-3</v>
      </c>
      <c r="J107" s="91">
        <f t="shared" si="1"/>
        <v>3.0323485853594004E-5</v>
      </c>
      <c r="K107" s="91">
        <f>I107/'סכום נכסי הקרן'!$C$42</f>
        <v>-7.376888630567054E-8</v>
      </c>
    </row>
    <row r="108" spans="2:11">
      <c r="B108" s="86" t="s">
        <v>1962</v>
      </c>
      <c r="C108" s="87" t="s">
        <v>1963</v>
      </c>
      <c r="D108" s="88" t="s">
        <v>617</v>
      </c>
      <c r="E108" s="88" t="s">
        <v>126</v>
      </c>
      <c r="F108" s="97">
        <v>44987</v>
      </c>
      <c r="G108" s="90">
        <v>3066.5133000000005</v>
      </c>
      <c r="H108" s="98">
        <v>-5.9280629999999999</v>
      </c>
      <c r="I108" s="90">
        <v>-0.18178483200000004</v>
      </c>
      <c r="J108" s="91">
        <f t="shared" si="1"/>
        <v>8.0519089957574778E-4</v>
      </c>
      <c r="K108" s="91">
        <f>I108/'סכום נכסי הקרן'!$C$42</f>
        <v>-1.9588129218370832E-6</v>
      </c>
    </row>
    <row r="109" spans="2:11">
      <c r="B109" s="86" t="s">
        <v>1964</v>
      </c>
      <c r="C109" s="87" t="s">
        <v>1965</v>
      </c>
      <c r="D109" s="88" t="s">
        <v>617</v>
      </c>
      <c r="E109" s="88" t="s">
        <v>126</v>
      </c>
      <c r="F109" s="97">
        <v>44987</v>
      </c>
      <c r="G109" s="90">
        <v>4171.615584000001</v>
      </c>
      <c r="H109" s="98">
        <v>-5.8986710000000002</v>
      </c>
      <c r="I109" s="90">
        <v>-0.24606987500000002</v>
      </c>
      <c r="J109" s="91">
        <f t="shared" si="1"/>
        <v>1.0899326518603147E-3</v>
      </c>
      <c r="K109" s="91">
        <f>I109/'סכום נכסי הקרן'!$C$42</f>
        <v>-2.651513030662733E-6</v>
      </c>
    </row>
    <row r="110" spans="2:11">
      <c r="B110" s="86" t="s">
        <v>1966</v>
      </c>
      <c r="C110" s="87" t="s">
        <v>1967</v>
      </c>
      <c r="D110" s="88" t="s">
        <v>617</v>
      </c>
      <c r="E110" s="88" t="s">
        <v>126</v>
      </c>
      <c r="F110" s="97">
        <v>45033</v>
      </c>
      <c r="G110" s="90">
        <v>3067.4495100000004</v>
      </c>
      <c r="H110" s="98">
        <v>-5.8957329999999999</v>
      </c>
      <c r="I110" s="90">
        <v>-0.18084862200000004</v>
      </c>
      <c r="J110" s="91">
        <f t="shared" si="1"/>
        <v>8.0104408620414701E-4</v>
      </c>
      <c r="K110" s="91">
        <f>I110/'סכום נכסי הקרן'!$C$42</f>
        <v>-1.9487248400902348E-6</v>
      </c>
    </row>
    <row r="111" spans="2:11">
      <c r="B111" s="86" t="s">
        <v>1968</v>
      </c>
      <c r="C111" s="87" t="s">
        <v>1969</v>
      </c>
      <c r="D111" s="88" t="s">
        <v>617</v>
      </c>
      <c r="E111" s="88" t="s">
        <v>126</v>
      </c>
      <c r="F111" s="97">
        <v>45034</v>
      </c>
      <c r="G111" s="90">
        <v>2454.9128400000004</v>
      </c>
      <c r="H111" s="98">
        <v>-5.7633029999999996</v>
      </c>
      <c r="I111" s="90">
        <v>-0.14148407200000002</v>
      </c>
      <c r="J111" s="91">
        <f t="shared" si="1"/>
        <v>6.2668422857920219E-4</v>
      </c>
      <c r="K111" s="91">
        <f>I111/'סכום נכסי הקרן'!$C$42</f>
        <v>-1.5245541964014259E-6</v>
      </c>
    </row>
    <row r="112" spans="2:11">
      <c r="B112" s="86" t="s">
        <v>1970</v>
      </c>
      <c r="C112" s="87" t="s">
        <v>1971</v>
      </c>
      <c r="D112" s="88" t="s">
        <v>617</v>
      </c>
      <c r="E112" s="88" t="s">
        <v>126</v>
      </c>
      <c r="F112" s="97">
        <v>45033</v>
      </c>
      <c r="G112" s="90">
        <v>2456.3426880000006</v>
      </c>
      <c r="H112" s="98">
        <v>-5.7929950000000003</v>
      </c>
      <c r="I112" s="90">
        <v>-0.14229581800000002</v>
      </c>
      <c r="J112" s="91">
        <f t="shared" si="1"/>
        <v>6.3027974578916944E-4</v>
      </c>
      <c r="K112" s="91">
        <f>I112/'סכום נכסי הקרן'!$C$42</f>
        <v>-1.5333011228449345E-6</v>
      </c>
    </row>
    <row r="113" spans="2:11">
      <c r="B113" s="86" t="s">
        <v>1972</v>
      </c>
      <c r="C113" s="87" t="s">
        <v>1973</v>
      </c>
      <c r="D113" s="88" t="s">
        <v>617</v>
      </c>
      <c r="E113" s="88" t="s">
        <v>126</v>
      </c>
      <c r="F113" s="97">
        <v>45034</v>
      </c>
      <c r="G113" s="90">
        <v>2385.7416960000005</v>
      </c>
      <c r="H113" s="98">
        <v>-5.6900190000000004</v>
      </c>
      <c r="I113" s="90">
        <v>-0.13574916500000003</v>
      </c>
      <c r="J113" s="91">
        <f t="shared" si="1"/>
        <v>6.0128224715143795E-4</v>
      </c>
      <c r="K113" s="91">
        <f>I113/'סכום נכסי הקרן'!$C$42</f>
        <v>-1.4627580068429159E-6</v>
      </c>
    </row>
    <row r="114" spans="2:11">
      <c r="B114" s="86" t="s">
        <v>1974</v>
      </c>
      <c r="C114" s="87" t="s">
        <v>1975</v>
      </c>
      <c r="D114" s="88" t="s">
        <v>617</v>
      </c>
      <c r="E114" s="88" t="s">
        <v>126</v>
      </c>
      <c r="F114" s="97">
        <v>45034</v>
      </c>
      <c r="G114" s="90">
        <v>3071.1943500000007</v>
      </c>
      <c r="H114" s="98">
        <v>-5.6753749999999998</v>
      </c>
      <c r="I114" s="90">
        <v>-0.17430179000000004</v>
      </c>
      <c r="J114" s="91">
        <f t="shared" si="1"/>
        <v>7.7204579471054603E-4</v>
      </c>
      <c r="K114" s="91">
        <f>I114/'סכום נכסי הקרן'!$C$42</f>
        <v>-1.8781797952831052E-6</v>
      </c>
    </row>
    <row r="115" spans="2:11">
      <c r="B115" s="86" t="s">
        <v>1974</v>
      </c>
      <c r="C115" s="87" t="s">
        <v>1976</v>
      </c>
      <c r="D115" s="88" t="s">
        <v>617</v>
      </c>
      <c r="E115" s="88" t="s">
        <v>126</v>
      </c>
      <c r="F115" s="97">
        <v>45034</v>
      </c>
      <c r="G115" s="90">
        <v>3137.8794300000004</v>
      </c>
      <c r="H115" s="98">
        <v>-5.6753749999999998</v>
      </c>
      <c r="I115" s="90">
        <v>-0.17808641900000002</v>
      </c>
      <c r="J115" s="91">
        <f t="shared" si="1"/>
        <v>7.8880928809744446E-4</v>
      </c>
      <c r="K115" s="91">
        <f>I115/'סכום נכסי הקרן'!$C$42</f>
        <v>-1.9189608665528981E-6</v>
      </c>
    </row>
    <row r="116" spans="2:11">
      <c r="B116" s="86" t="s">
        <v>1977</v>
      </c>
      <c r="C116" s="87" t="s">
        <v>1978</v>
      </c>
      <c r="D116" s="88" t="s">
        <v>617</v>
      </c>
      <c r="E116" s="88" t="s">
        <v>126</v>
      </c>
      <c r="F116" s="97">
        <v>45034</v>
      </c>
      <c r="G116" s="90">
        <v>2764.0749150000006</v>
      </c>
      <c r="H116" s="98">
        <v>-5.6753749999999998</v>
      </c>
      <c r="I116" s="90">
        <v>-0.15687161100000002</v>
      </c>
      <c r="J116" s="91">
        <f t="shared" si="1"/>
        <v>6.9484121523949135E-4</v>
      </c>
      <c r="K116" s="91">
        <f>I116/'סכום נכסי הקרן'!$C$42</f>
        <v>-1.6903618157547945E-6</v>
      </c>
    </row>
    <row r="117" spans="2:11">
      <c r="B117" s="86" t="s">
        <v>1979</v>
      </c>
      <c r="C117" s="87" t="s">
        <v>1980</v>
      </c>
      <c r="D117" s="88" t="s">
        <v>617</v>
      </c>
      <c r="E117" s="88" t="s">
        <v>126</v>
      </c>
      <c r="F117" s="97">
        <v>45034</v>
      </c>
      <c r="G117" s="90">
        <v>2457.4320960000005</v>
      </c>
      <c r="H117" s="98">
        <v>-5.7156900000000004</v>
      </c>
      <c r="I117" s="90">
        <v>-0.14045921200000003</v>
      </c>
      <c r="J117" s="91">
        <f t="shared" si="1"/>
        <v>6.2214475223092689E-4</v>
      </c>
      <c r="K117" s="91">
        <f>I117/'סכום נכסי הקרן'!$C$42</f>
        <v>-1.5135108712296428E-6</v>
      </c>
    </row>
    <row r="118" spans="2:11">
      <c r="B118" s="86" t="s">
        <v>1981</v>
      </c>
      <c r="C118" s="87" t="s">
        <v>1982</v>
      </c>
      <c r="D118" s="88" t="s">
        <v>617</v>
      </c>
      <c r="E118" s="88" t="s">
        <v>126</v>
      </c>
      <c r="F118" s="97">
        <v>45007</v>
      </c>
      <c r="G118" s="90">
        <v>3565.0536360000006</v>
      </c>
      <c r="H118" s="98">
        <v>-5.4958879999999999</v>
      </c>
      <c r="I118" s="90">
        <v>-0.19593133900000004</v>
      </c>
      <c r="J118" s="91">
        <f t="shared" si="1"/>
        <v>8.6785090575923745E-4</v>
      </c>
      <c r="K118" s="91">
        <f>I118/'סכום נכסי הקרן'!$C$42</f>
        <v>-2.1112478659717993E-6</v>
      </c>
    </row>
    <row r="119" spans="2:11">
      <c r="B119" s="86" t="s">
        <v>1983</v>
      </c>
      <c r="C119" s="87" t="s">
        <v>1984</v>
      </c>
      <c r="D119" s="88" t="s">
        <v>617</v>
      </c>
      <c r="E119" s="88" t="s">
        <v>126</v>
      </c>
      <c r="F119" s="97">
        <v>45007</v>
      </c>
      <c r="G119" s="90">
        <v>4611.2598000000007</v>
      </c>
      <c r="H119" s="98">
        <v>-5.4666810000000003</v>
      </c>
      <c r="I119" s="90">
        <v>-0.25208284100000006</v>
      </c>
      <c r="J119" s="91">
        <f t="shared" si="1"/>
        <v>1.1165662573673926E-3</v>
      </c>
      <c r="K119" s="91">
        <f>I119/'סכום נכסי הקרן'!$C$42</f>
        <v>-2.7163054303903794E-6</v>
      </c>
    </row>
    <row r="120" spans="2:11">
      <c r="B120" s="86" t="s">
        <v>1985</v>
      </c>
      <c r="C120" s="87" t="s">
        <v>1986</v>
      </c>
      <c r="D120" s="88" t="s">
        <v>617</v>
      </c>
      <c r="E120" s="88" t="s">
        <v>126</v>
      </c>
      <c r="F120" s="97">
        <v>45034</v>
      </c>
      <c r="G120" s="90">
        <v>3074.3434200000006</v>
      </c>
      <c r="H120" s="98">
        <v>-5.6278920000000001</v>
      </c>
      <c r="I120" s="90">
        <v>-0.17302071500000002</v>
      </c>
      <c r="J120" s="91">
        <f t="shared" si="1"/>
        <v>7.6637144927520174E-4</v>
      </c>
      <c r="K120" s="91">
        <f>I120/'סכום נכסי הקרן'!$C$42</f>
        <v>-1.8643756388183762E-6</v>
      </c>
    </row>
    <row r="121" spans="2:11">
      <c r="B121" s="86" t="s">
        <v>1987</v>
      </c>
      <c r="C121" s="87" t="s">
        <v>1988</v>
      </c>
      <c r="D121" s="88" t="s">
        <v>617</v>
      </c>
      <c r="E121" s="88" t="s">
        <v>126</v>
      </c>
      <c r="F121" s="97">
        <v>44985</v>
      </c>
      <c r="G121" s="90">
        <v>1844.7592500000005</v>
      </c>
      <c r="H121" s="98">
        <v>-5.659624</v>
      </c>
      <c r="I121" s="90">
        <v>-0.10440642900000004</v>
      </c>
      <c r="J121" s="91">
        <f t="shared" si="1"/>
        <v>4.6245391083014816E-4</v>
      </c>
      <c r="K121" s="91">
        <f>I121/'סכום נכסי הקרן'!$C$42</f>
        <v>-1.1250259991332279E-6</v>
      </c>
    </row>
    <row r="122" spans="2:11">
      <c r="B122" s="86" t="s">
        <v>1989</v>
      </c>
      <c r="C122" s="87" t="s">
        <v>1990</v>
      </c>
      <c r="D122" s="88" t="s">
        <v>617</v>
      </c>
      <c r="E122" s="88" t="s">
        <v>126</v>
      </c>
      <c r="F122" s="97">
        <v>44985</v>
      </c>
      <c r="G122" s="90">
        <v>785.42687400000011</v>
      </c>
      <c r="H122" s="98">
        <v>-5.6478609999999998</v>
      </c>
      <c r="I122" s="90">
        <v>-4.4359819000000009E-2</v>
      </c>
      <c r="J122" s="91">
        <f t="shared" si="1"/>
        <v>1.9648571430661141E-4</v>
      </c>
      <c r="K122" s="91">
        <f>I122/'סכום נכסי הקרן'!$C$42</f>
        <v>-4.7799690277544247E-7</v>
      </c>
    </row>
    <row r="123" spans="2:11">
      <c r="B123" s="86" t="s">
        <v>1991</v>
      </c>
      <c r="C123" s="87" t="s">
        <v>1992</v>
      </c>
      <c r="D123" s="88" t="s">
        <v>617</v>
      </c>
      <c r="E123" s="88" t="s">
        <v>126</v>
      </c>
      <c r="F123" s="97">
        <v>44985</v>
      </c>
      <c r="G123" s="90">
        <v>1845.0145800000005</v>
      </c>
      <c r="H123" s="98">
        <v>-5.6450009999999997</v>
      </c>
      <c r="I123" s="90">
        <v>-0.10415109900000001</v>
      </c>
      <c r="J123" s="91">
        <f t="shared" si="1"/>
        <v>4.6132296172880235E-4</v>
      </c>
      <c r="K123" s="91">
        <f>I123/'סכום נכסי הקרן'!$C$42</f>
        <v>-1.12227470411136E-6</v>
      </c>
    </row>
    <row r="124" spans="2:11">
      <c r="B124" s="86" t="s">
        <v>1993</v>
      </c>
      <c r="C124" s="87" t="s">
        <v>1994</v>
      </c>
      <c r="D124" s="88" t="s">
        <v>617</v>
      </c>
      <c r="E124" s="88" t="s">
        <v>126</v>
      </c>
      <c r="F124" s="97">
        <v>44985</v>
      </c>
      <c r="G124" s="90">
        <v>7014.1602170000006</v>
      </c>
      <c r="H124" s="98">
        <v>-5.5982380000000003</v>
      </c>
      <c r="I124" s="90">
        <v>-0.39266936200000002</v>
      </c>
      <c r="J124" s="91">
        <f t="shared" si="1"/>
        <v>1.739274907295978E-3</v>
      </c>
      <c r="K124" s="91">
        <f>I124/'סכום נכסי הקרן'!$C$42</f>
        <v>-4.2311881130716291E-6</v>
      </c>
    </row>
    <row r="125" spans="2:11">
      <c r="B125" s="86" t="s">
        <v>1993</v>
      </c>
      <c r="C125" s="87" t="s">
        <v>1995</v>
      </c>
      <c r="D125" s="88" t="s">
        <v>617</v>
      </c>
      <c r="E125" s="88" t="s">
        <v>126</v>
      </c>
      <c r="F125" s="97">
        <v>44985</v>
      </c>
      <c r="G125" s="90">
        <v>52.386398000000007</v>
      </c>
      <c r="H125" s="98">
        <v>-5.5982380000000003</v>
      </c>
      <c r="I125" s="90">
        <v>-2.9327150000000002E-3</v>
      </c>
      <c r="J125" s="91">
        <f t="shared" si="1"/>
        <v>1.299005754808679E-5</v>
      </c>
      <c r="K125" s="91">
        <f>I125/'סכום נכסי הקרן'!$C$42</f>
        <v>-3.1601316649264996E-8</v>
      </c>
    </row>
    <row r="126" spans="2:11">
      <c r="B126" s="86" t="s">
        <v>1996</v>
      </c>
      <c r="C126" s="87" t="s">
        <v>1997</v>
      </c>
      <c r="D126" s="88" t="s">
        <v>617</v>
      </c>
      <c r="E126" s="88" t="s">
        <v>126</v>
      </c>
      <c r="F126" s="97">
        <v>44991</v>
      </c>
      <c r="G126" s="90">
        <v>2095.6298280000001</v>
      </c>
      <c r="H126" s="98">
        <v>-5.5591160000000004</v>
      </c>
      <c r="I126" s="90">
        <v>-0.11649850200000003</v>
      </c>
      <c r="J126" s="91">
        <f t="shared" si="1"/>
        <v>5.1601408430273805E-4</v>
      </c>
      <c r="K126" s="91">
        <f>I126/'סכום נכסי הקרן'!$C$42</f>
        <v>-1.255323497464647E-6</v>
      </c>
    </row>
    <row r="127" spans="2:11">
      <c r="B127" s="86" t="s">
        <v>1998</v>
      </c>
      <c r="C127" s="87" t="s">
        <v>1999</v>
      </c>
      <c r="D127" s="88" t="s">
        <v>617</v>
      </c>
      <c r="E127" s="88" t="s">
        <v>126</v>
      </c>
      <c r="F127" s="97">
        <v>45035</v>
      </c>
      <c r="G127" s="90">
        <v>8184.0924900000009</v>
      </c>
      <c r="H127" s="98">
        <v>-5.4803040000000003</v>
      </c>
      <c r="I127" s="90">
        <v>-0.44851317200000007</v>
      </c>
      <c r="J127" s="91">
        <f t="shared" si="1"/>
        <v>1.9866273795288492E-3</v>
      </c>
      <c r="K127" s="91">
        <f>I127/'סכום נכסי הקרן'!$C$42</f>
        <v>-4.83293015848395E-6</v>
      </c>
    </row>
    <row r="128" spans="2:11">
      <c r="B128" s="86" t="s">
        <v>2000</v>
      </c>
      <c r="C128" s="87" t="s">
        <v>2001</v>
      </c>
      <c r="D128" s="88" t="s">
        <v>617</v>
      </c>
      <c r="E128" s="88" t="s">
        <v>126</v>
      </c>
      <c r="F128" s="97">
        <v>45035</v>
      </c>
      <c r="G128" s="90">
        <v>12079.03104</v>
      </c>
      <c r="H128" s="98">
        <v>-5.4511339999999997</v>
      </c>
      <c r="I128" s="90">
        <v>-0.65844415000000001</v>
      </c>
      <c r="J128" s="91">
        <f t="shared" si="1"/>
        <v>2.9164877598747544E-3</v>
      </c>
      <c r="K128" s="91">
        <f>I128/'סכום נכסי הקרן'!$C$42</f>
        <v>-7.0950304001603078E-6</v>
      </c>
    </row>
    <row r="129" spans="2:11">
      <c r="B129" s="86" t="s">
        <v>2000</v>
      </c>
      <c r="C129" s="87" t="s">
        <v>2002</v>
      </c>
      <c r="D129" s="88" t="s">
        <v>617</v>
      </c>
      <c r="E129" s="88" t="s">
        <v>126</v>
      </c>
      <c r="F129" s="97">
        <v>45035</v>
      </c>
      <c r="G129" s="90">
        <v>463.20960000000008</v>
      </c>
      <c r="H129" s="98">
        <v>-5.4511339999999997</v>
      </c>
      <c r="I129" s="90">
        <v>-2.5250175000000003E-2</v>
      </c>
      <c r="J129" s="91">
        <f t="shared" si="1"/>
        <v>1.11842175714061E-4</v>
      </c>
      <c r="K129" s="91">
        <f>I129/'סכום נכסי הקרן'!$C$42</f>
        <v>-2.7208193623463408E-7</v>
      </c>
    </row>
    <row r="130" spans="2:11">
      <c r="B130" s="86" t="s">
        <v>2003</v>
      </c>
      <c r="C130" s="87" t="s">
        <v>2004</v>
      </c>
      <c r="D130" s="88" t="s">
        <v>617</v>
      </c>
      <c r="E130" s="88" t="s">
        <v>126</v>
      </c>
      <c r="F130" s="97">
        <v>45007</v>
      </c>
      <c r="G130" s="90">
        <v>2462.7429600000005</v>
      </c>
      <c r="H130" s="98">
        <v>-5.4826600000000001</v>
      </c>
      <c r="I130" s="90">
        <v>-0.13502381500000005</v>
      </c>
      <c r="J130" s="91">
        <f t="shared" si="1"/>
        <v>5.9806940913529781E-4</v>
      </c>
      <c r="K130" s="91">
        <f>I130/'סכום נכסי הקרן'!$C$42</f>
        <v>-1.4549420359655739E-6</v>
      </c>
    </row>
    <row r="131" spans="2:11">
      <c r="B131" s="86" t="s">
        <v>2003</v>
      </c>
      <c r="C131" s="87" t="s">
        <v>2005</v>
      </c>
      <c r="D131" s="88" t="s">
        <v>617</v>
      </c>
      <c r="E131" s="88" t="s">
        <v>126</v>
      </c>
      <c r="F131" s="97">
        <v>45007</v>
      </c>
      <c r="G131" s="90">
        <v>231.66885000000002</v>
      </c>
      <c r="H131" s="98">
        <v>-5.4826600000000001</v>
      </c>
      <c r="I131" s="90">
        <v>-1.2701615000000003E-2</v>
      </c>
      <c r="J131" s="91">
        <f t="shared" si="1"/>
        <v>5.6260055888022671E-5</v>
      </c>
      <c r="K131" s="91">
        <f>I131/'סכום נכסי הקרן'!$C$42</f>
        <v>-1.3686558617937784E-7</v>
      </c>
    </row>
    <row r="132" spans="2:11">
      <c r="B132" s="86" t="s">
        <v>2006</v>
      </c>
      <c r="C132" s="87" t="s">
        <v>2007</v>
      </c>
      <c r="D132" s="88" t="s">
        <v>617</v>
      </c>
      <c r="E132" s="88" t="s">
        <v>126</v>
      </c>
      <c r="F132" s="97">
        <v>45036</v>
      </c>
      <c r="G132" s="90">
        <v>4925.485920000001</v>
      </c>
      <c r="H132" s="98">
        <v>-5.4152399999999998</v>
      </c>
      <c r="I132" s="90">
        <v>-0.26672688700000002</v>
      </c>
      <c r="J132" s="91">
        <f t="shared" si="1"/>
        <v>1.1814300440895356E-3</v>
      </c>
      <c r="K132" s="91">
        <f>I132/'סכום נכסי הקרן'!$C$42</f>
        <v>-2.8741015799215825E-6</v>
      </c>
    </row>
    <row r="133" spans="2:11">
      <c r="B133" s="86" t="s">
        <v>2008</v>
      </c>
      <c r="C133" s="87" t="s">
        <v>2009</v>
      </c>
      <c r="D133" s="88" t="s">
        <v>617</v>
      </c>
      <c r="E133" s="88" t="s">
        <v>126</v>
      </c>
      <c r="F133" s="97">
        <v>45036</v>
      </c>
      <c r="G133" s="90">
        <v>2464.7856000000006</v>
      </c>
      <c r="H133" s="98">
        <v>-5.3278790000000003</v>
      </c>
      <c r="I133" s="90">
        <v>-0.13132080300000004</v>
      </c>
      <c r="J133" s="91">
        <f t="shared" si="1"/>
        <v>5.8166742701932128E-4</v>
      </c>
      <c r="K133" s="91">
        <f>I133/'סכום נכסי הקרן'!$C$42</f>
        <v>-1.4150404243981259E-6</v>
      </c>
    </row>
    <row r="134" spans="2:11">
      <c r="B134" s="86" t="s">
        <v>2010</v>
      </c>
      <c r="C134" s="87" t="s">
        <v>2011</v>
      </c>
      <c r="D134" s="88" t="s">
        <v>617</v>
      </c>
      <c r="E134" s="88" t="s">
        <v>126</v>
      </c>
      <c r="F134" s="97">
        <v>45036</v>
      </c>
      <c r="G134" s="90">
        <v>3080.9820000000009</v>
      </c>
      <c r="H134" s="98">
        <v>-5.3278790000000003</v>
      </c>
      <c r="I134" s="90">
        <v>-0.16415100400000002</v>
      </c>
      <c r="J134" s="91">
        <f t="shared" si="1"/>
        <v>7.2708428488149201E-4</v>
      </c>
      <c r="K134" s="91">
        <f>I134/'סכום נכסי הקרן'!$C$42</f>
        <v>-1.7688005331915188E-6</v>
      </c>
    </row>
    <row r="135" spans="2:11">
      <c r="B135" s="86" t="s">
        <v>2012</v>
      </c>
      <c r="C135" s="87" t="s">
        <v>2013</v>
      </c>
      <c r="D135" s="88" t="s">
        <v>617</v>
      </c>
      <c r="E135" s="88" t="s">
        <v>126</v>
      </c>
      <c r="F135" s="97">
        <v>45036</v>
      </c>
      <c r="G135" s="90">
        <v>2464.7856000000006</v>
      </c>
      <c r="H135" s="98">
        <v>-5.3278790000000003</v>
      </c>
      <c r="I135" s="90">
        <v>-0.13132080300000004</v>
      </c>
      <c r="J135" s="91">
        <f t="shared" si="1"/>
        <v>5.8166742701932128E-4</v>
      </c>
      <c r="K135" s="91">
        <f>I135/'סכום נכסי הקרן'!$C$42</f>
        <v>-1.4150404243981259E-6</v>
      </c>
    </row>
    <row r="136" spans="2:11">
      <c r="B136" s="86" t="s">
        <v>2014</v>
      </c>
      <c r="C136" s="87" t="s">
        <v>2015</v>
      </c>
      <c r="D136" s="88" t="s">
        <v>617</v>
      </c>
      <c r="E136" s="88" t="s">
        <v>126</v>
      </c>
      <c r="F136" s="97">
        <v>45040</v>
      </c>
      <c r="G136" s="90">
        <v>4285180.9000000013</v>
      </c>
      <c r="H136" s="98">
        <v>-5.2273529999999999</v>
      </c>
      <c r="I136" s="90">
        <v>-224.00152000000006</v>
      </c>
      <c r="J136" s="91">
        <f t="shared" si="1"/>
        <v>0.99218391001475237</v>
      </c>
      <c r="K136" s="91">
        <f>I136/'סכום נכסי הקרן'!$C$42</f>
        <v>-2.4137166289382593E-3</v>
      </c>
    </row>
    <row r="137" spans="2:11">
      <c r="B137" s="86" t="s">
        <v>2016</v>
      </c>
      <c r="C137" s="87" t="s">
        <v>2017</v>
      </c>
      <c r="D137" s="88" t="s">
        <v>617</v>
      </c>
      <c r="E137" s="88" t="s">
        <v>126</v>
      </c>
      <c r="F137" s="97">
        <v>44984</v>
      </c>
      <c r="G137" s="90">
        <v>1851.1425000000004</v>
      </c>
      <c r="H137" s="98">
        <v>-5.29528</v>
      </c>
      <c r="I137" s="90">
        <v>-9.8023179000000016E-2</v>
      </c>
      <c r="J137" s="91">
        <f t="shared" si="1"/>
        <v>4.34180183296506E-4</v>
      </c>
      <c r="K137" s="91">
        <f>I137/'סכום נכסי הקרן'!$C$42</f>
        <v>-1.0562436235865344E-6</v>
      </c>
    </row>
    <row r="138" spans="2:11">
      <c r="B138" s="86" t="s">
        <v>2018</v>
      </c>
      <c r="C138" s="87" t="s">
        <v>2019</v>
      </c>
      <c r="D138" s="88" t="s">
        <v>617</v>
      </c>
      <c r="E138" s="88" t="s">
        <v>126</v>
      </c>
      <c r="F138" s="97">
        <v>45061</v>
      </c>
      <c r="G138" s="90">
        <v>2471.5944000000004</v>
      </c>
      <c r="H138" s="98">
        <v>-5.0310050000000004</v>
      </c>
      <c r="I138" s="90">
        <v>-0.12434602800000003</v>
      </c>
      <c r="J138" s="91">
        <f t="shared" si="1"/>
        <v>5.5077362089258979E-4</v>
      </c>
      <c r="K138" s="91">
        <f>I138/'סכום נכסי הקרן'!$C$42</f>
        <v>-1.3398841022419063E-6</v>
      </c>
    </row>
    <row r="139" spans="2:11">
      <c r="B139" s="86" t="s">
        <v>2020</v>
      </c>
      <c r="C139" s="87" t="s">
        <v>2021</v>
      </c>
      <c r="D139" s="88" t="s">
        <v>617</v>
      </c>
      <c r="E139" s="88" t="s">
        <v>126</v>
      </c>
      <c r="F139" s="97">
        <v>45061</v>
      </c>
      <c r="G139" s="90">
        <v>3707.3916000000004</v>
      </c>
      <c r="H139" s="98">
        <v>-5.0310050000000004</v>
      </c>
      <c r="I139" s="90">
        <v>-0.18651904200000005</v>
      </c>
      <c r="J139" s="91">
        <f t="shared" si="1"/>
        <v>8.2616043133888479E-4</v>
      </c>
      <c r="K139" s="91">
        <f>I139/'סכום נכסי הקרן'!$C$42</f>
        <v>-2.0098261533628593E-6</v>
      </c>
    </row>
    <row r="140" spans="2:11">
      <c r="B140" s="86" t="s">
        <v>2022</v>
      </c>
      <c r="C140" s="87" t="s">
        <v>2023</v>
      </c>
      <c r="D140" s="88" t="s">
        <v>617</v>
      </c>
      <c r="E140" s="88" t="s">
        <v>126</v>
      </c>
      <c r="F140" s="97">
        <v>45061</v>
      </c>
      <c r="G140" s="90">
        <v>4945.5037920000013</v>
      </c>
      <c r="H140" s="98">
        <v>-4.98184</v>
      </c>
      <c r="I140" s="90">
        <v>-0.24637706400000001</v>
      </c>
      <c r="J140" s="91">
        <f t="shared" ref="J140:J203" si="2">IFERROR(I140/$I$11,0)</f>
        <v>1.0912933032663119E-3</v>
      </c>
      <c r="K140" s="91">
        <f>I140/'סכום נכסי הקרן'!$C$42</f>
        <v>-2.6548231296188778E-6</v>
      </c>
    </row>
    <row r="141" spans="2:11">
      <c r="B141" s="86" t="s">
        <v>2024</v>
      </c>
      <c r="C141" s="87" t="s">
        <v>2025</v>
      </c>
      <c r="D141" s="88" t="s">
        <v>617</v>
      </c>
      <c r="E141" s="88" t="s">
        <v>126</v>
      </c>
      <c r="F141" s="97">
        <v>45005</v>
      </c>
      <c r="G141" s="90">
        <v>2785.9056300000007</v>
      </c>
      <c r="H141" s="98">
        <v>-4.907635</v>
      </c>
      <c r="I141" s="90">
        <v>-0.13672209100000002</v>
      </c>
      <c r="J141" s="91">
        <f t="shared" si="2"/>
        <v>6.0559168899288168E-4</v>
      </c>
      <c r="K141" s="91">
        <f>I141/'סכום נכסי הקרן'!$C$42</f>
        <v>-1.4732417199218554E-6</v>
      </c>
    </row>
    <row r="142" spans="2:11">
      <c r="B142" s="86" t="s">
        <v>2026</v>
      </c>
      <c r="C142" s="87" t="s">
        <v>2027</v>
      </c>
      <c r="D142" s="88" t="s">
        <v>617</v>
      </c>
      <c r="E142" s="88" t="s">
        <v>126</v>
      </c>
      <c r="F142" s="97">
        <v>45106</v>
      </c>
      <c r="G142" s="90">
        <v>5900.761410000001</v>
      </c>
      <c r="H142" s="98">
        <v>-4.4373550000000002</v>
      </c>
      <c r="I142" s="90">
        <v>-0.26183775700000006</v>
      </c>
      <c r="J142" s="91">
        <f t="shared" si="2"/>
        <v>1.1597743155035403E-3</v>
      </c>
      <c r="K142" s="91">
        <f>I142/'סכום נכסי הקרן'!$C$42</f>
        <v>-2.8214190160620119E-6</v>
      </c>
    </row>
    <row r="143" spans="2:11">
      <c r="B143" s="86" t="s">
        <v>2028</v>
      </c>
      <c r="C143" s="87" t="s">
        <v>2029</v>
      </c>
      <c r="D143" s="88" t="s">
        <v>617</v>
      </c>
      <c r="E143" s="88" t="s">
        <v>126</v>
      </c>
      <c r="F143" s="97">
        <v>45138</v>
      </c>
      <c r="G143" s="90">
        <v>4663.2194550000013</v>
      </c>
      <c r="H143" s="98">
        <v>-4.0221640000000001</v>
      </c>
      <c r="I143" s="90">
        <v>-0.18756235400000001</v>
      </c>
      <c r="J143" s="91">
        <f t="shared" si="2"/>
        <v>8.3078163828214692E-4</v>
      </c>
      <c r="K143" s="91">
        <f>I143/'סכום נכסי הקרן'!$C$42</f>
        <v>-2.0210683070927572E-6</v>
      </c>
    </row>
    <row r="144" spans="2:11">
      <c r="B144" s="86" t="s">
        <v>2030</v>
      </c>
      <c r="C144" s="87" t="s">
        <v>2031</v>
      </c>
      <c r="D144" s="88" t="s">
        <v>617</v>
      </c>
      <c r="E144" s="88" t="s">
        <v>126</v>
      </c>
      <c r="F144" s="97">
        <v>45132</v>
      </c>
      <c r="G144" s="90">
        <v>1646.8019080000001</v>
      </c>
      <c r="H144" s="98">
        <v>-3.6737929999999999</v>
      </c>
      <c r="I144" s="90">
        <v>-6.0500089000000007E-2</v>
      </c>
      <c r="J144" s="91">
        <f t="shared" si="2"/>
        <v>2.6797681935488874E-4</v>
      </c>
      <c r="K144" s="91">
        <f>I144/'סכום נכסי הקרן'!$C$42</f>
        <v>-6.5191553553540464E-7</v>
      </c>
    </row>
    <row r="145" spans="2:11">
      <c r="B145" s="86" t="s">
        <v>2032</v>
      </c>
      <c r="C145" s="87" t="s">
        <v>2033</v>
      </c>
      <c r="D145" s="88" t="s">
        <v>617</v>
      </c>
      <c r="E145" s="88" t="s">
        <v>126</v>
      </c>
      <c r="F145" s="97">
        <v>45132</v>
      </c>
      <c r="G145" s="90">
        <v>1597.8532500000001</v>
      </c>
      <c r="H145" s="98">
        <v>-3.402971</v>
      </c>
      <c r="I145" s="90">
        <v>-5.4374490000000011E-2</v>
      </c>
      <c r="J145" s="91">
        <f t="shared" si="2"/>
        <v>2.4084432147272058E-4</v>
      </c>
      <c r="K145" s="91">
        <f>I145/'סכום נכסי הקרן'!$C$42</f>
        <v>-5.8590946482433289E-7</v>
      </c>
    </row>
    <row r="146" spans="2:11">
      <c r="B146" s="86" t="s">
        <v>2034</v>
      </c>
      <c r="C146" s="87" t="s">
        <v>2035</v>
      </c>
      <c r="D146" s="88" t="s">
        <v>617</v>
      </c>
      <c r="E146" s="88" t="s">
        <v>126</v>
      </c>
      <c r="F146" s="97">
        <v>45132</v>
      </c>
      <c r="G146" s="90">
        <v>4557.6670140000006</v>
      </c>
      <c r="H146" s="98">
        <v>-3.3804669999999999</v>
      </c>
      <c r="I146" s="90">
        <v>-0.15407042200000004</v>
      </c>
      <c r="J146" s="91">
        <f t="shared" si="2"/>
        <v>6.8243373401030011E-4</v>
      </c>
      <c r="K146" s="91">
        <f>I146/'סכום נכסי הקרן'!$C$42</f>
        <v>-1.6601777506194379E-6</v>
      </c>
    </row>
    <row r="147" spans="2:11">
      <c r="B147" s="86" t="s">
        <v>2036</v>
      </c>
      <c r="C147" s="87" t="s">
        <v>2037</v>
      </c>
      <c r="D147" s="88" t="s">
        <v>617</v>
      </c>
      <c r="E147" s="88" t="s">
        <v>126</v>
      </c>
      <c r="F147" s="97">
        <v>45132</v>
      </c>
      <c r="G147" s="90">
        <v>2502.9829680000003</v>
      </c>
      <c r="H147" s="98">
        <v>-3.3720300000000001</v>
      </c>
      <c r="I147" s="90">
        <v>-8.4401340000000019E-2</v>
      </c>
      <c r="J147" s="91">
        <f t="shared" si="2"/>
        <v>3.7384412182419349E-4</v>
      </c>
      <c r="K147" s="91">
        <f>I147/'סכום נכסי הקרן'!$C$42</f>
        <v>-9.0946221196477536E-7</v>
      </c>
    </row>
    <row r="148" spans="2:11">
      <c r="B148" s="86" t="s">
        <v>2038</v>
      </c>
      <c r="C148" s="87" t="s">
        <v>2039</v>
      </c>
      <c r="D148" s="88" t="s">
        <v>617</v>
      </c>
      <c r="E148" s="88" t="s">
        <v>126</v>
      </c>
      <c r="F148" s="97">
        <v>45132</v>
      </c>
      <c r="G148" s="90">
        <v>1879.2798660000003</v>
      </c>
      <c r="H148" s="98">
        <v>-3.2596720000000001</v>
      </c>
      <c r="I148" s="90">
        <v>-6.1258365000000002E-2</v>
      </c>
      <c r="J148" s="91">
        <f t="shared" si="2"/>
        <v>2.7133549855737961E-4</v>
      </c>
      <c r="K148" s="91">
        <f>I148/'סכום נכסי הקרן'!$C$42</f>
        <v>-6.6008629879863951E-7</v>
      </c>
    </row>
    <row r="149" spans="2:11">
      <c r="B149" s="86" t="s">
        <v>2040</v>
      </c>
      <c r="C149" s="87" t="s">
        <v>2041</v>
      </c>
      <c r="D149" s="88" t="s">
        <v>617</v>
      </c>
      <c r="E149" s="88" t="s">
        <v>126</v>
      </c>
      <c r="F149" s="97">
        <v>45110</v>
      </c>
      <c r="G149" s="90">
        <v>1257.5853600000003</v>
      </c>
      <c r="H149" s="98">
        <v>-3.2179000000000002</v>
      </c>
      <c r="I149" s="90">
        <v>-4.0467842000000004E-2</v>
      </c>
      <c r="J149" s="91">
        <f t="shared" si="2"/>
        <v>1.792467377249012E-4</v>
      </c>
      <c r="K149" s="91">
        <f>I149/'סכום נכסי הקרן'!$C$42</f>
        <v>-4.3605910876250345E-7</v>
      </c>
    </row>
    <row r="150" spans="2:11">
      <c r="B150" s="86" t="s">
        <v>2042</v>
      </c>
      <c r="C150" s="87" t="s">
        <v>2043</v>
      </c>
      <c r="D150" s="88" t="s">
        <v>617</v>
      </c>
      <c r="E150" s="88" t="s">
        <v>126</v>
      </c>
      <c r="F150" s="97">
        <v>45110</v>
      </c>
      <c r="G150" s="90">
        <v>4466.8451519999999</v>
      </c>
      <c r="H150" s="98">
        <v>-3.109283</v>
      </c>
      <c r="I150" s="90">
        <v>-0.13888685700000003</v>
      </c>
      <c r="J150" s="91">
        <f t="shared" si="2"/>
        <v>6.1518022211599183E-4</v>
      </c>
      <c r="K150" s="91">
        <f>I150/'סכום נכסי הקרן'!$C$42</f>
        <v>-1.4965680424037752E-6</v>
      </c>
    </row>
    <row r="151" spans="2:11">
      <c r="B151" s="86" t="s">
        <v>2044</v>
      </c>
      <c r="C151" s="87" t="s">
        <v>2045</v>
      </c>
      <c r="D151" s="88" t="s">
        <v>617</v>
      </c>
      <c r="E151" s="88" t="s">
        <v>126</v>
      </c>
      <c r="F151" s="97">
        <v>45110</v>
      </c>
      <c r="G151" s="90">
        <v>1339.4430600000001</v>
      </c>
      <c r="H151" s="98">
        <v>-3.1397219999999999</v>
      </c>
      <c r="I151" s="90">
        <v>-4.2054785000000011E-2</v>
      </c>
      <c r="J151" s="91">
        <f t="shared" si="2"/>
        <v>1.862758833785135E-4</v>
      </c>
      <c r="K151" s="91">
        <f>I151/'סכום נכסי הקרן'!$C$42</f>
        <v>-4.5315912981716946E-7</v>
      </c>
    </row>
    <row r="152" spans="2:11">
      <c r="B152" s="86" t="s">
        <v>2046</v>
      </c>
      <c r="C152" s="87" t="s">
        <v>2047</v>
      </c>
      <c r="D152" s="88" t="s">
        <v>617</v>
      </c>
      <c r="E152" s="88" t="s">
        <v>126</v>
      </c>
      <c r="F152" s="97">
        <v>45152</v>
      </c>
      <c r="G152" s="90">
        <v>6359.2489800000012</v>
      </c>
      <c r="H152" s="98">
        <v>-2.1598039999999998</v>
      </c>
      <c r="I152" s="90">
        <v>-0.13734728400000004</v>
      </c>
      <c r="J152" s="91">
        <f t="shared" si="2"/>
        <v>6.0836089535922183E-4</v>
      </c>
      <c r="K152" s="91">
        <f>I152/'סכום נכסי הקרן'!$C$42</f>
        <v>-1.4799784542993537E-6</v>
      </c>
    </row>
    <row r="153" spans="2:11">
      <c r="B153" s="86" t="s">
        <v>2048</v>
      </c>
      <c r="C153" s="87" t="s">
        <v>2049</v>
      </c>
      <c r="D153" s="88" t="s">
        <v>617</v>
      </c>
      <c r="E153" s="88" t="s">
        <v>126</v>
      </c>
      <c r="F153" s="97">
        <v>45160</v>
      </c>
      <c r="G153" s="90">
        <v>2228.7755699999998</v>
      </c>
      <c r="H153" s="98">
        <v>-1.5459579999999999</v>
      </c>
      <c r="I153" s="90">
        <v>-3.4455941000000011E-2</v>
      </c>
      <c r="J153" s="91">
        <f t="shared" si="2"/>
        <v>1.5261784948877855E-4</v>
      </c>
      <c r="K153" s="91">
        <f>I153/'סכום נכסי הקרן'!$C$42</f>
        <v>-3.7127818488649346E-7</v>
      </c>
    </row>
    <row r="154" spans="2:11">
      <c r="B154" s="86" t="s">
        <v>2050</v>
      </c>
      <c r="C154" s="87" t="s">
        <v>2051</v>
      </c>
      <c r="D154" s="88" t="s">
        <v>617</v>
      </c>
      <c r="E154" s="88" t="s">
        <v>126</v>
      </c>
      <c r="F154" s="97">
        <v>45155</v>
      </c>
      <c r="G154" s="90">
        <v>3823.5156840000004</v>
      </c>
      <c r="H154" s="98">
        <v>-1.4936449999999999</v>
      </c>
      <c r="I154" s="90">
        <v>-5.7109763000000015E-2</v>
      </c>
      <c r="J154" s="91">
        <f t="shared" si="2"/>
        <v>2.5295983685001705E-4</v>
      </c>
      <c r="K154" s="91">
        <f>I154/'סכום נכסי הקרן'!$C$42</f>
        <v>-6.1538325555926112E-7</v>
      </c>
    </row>
    <row r="155" spans="2:11">
      <c r="B155" s="86" t="s">
        <v>2052</v>
      </c>
      <c r="C155" s="87" t="s">
        <v>2053</v>
      </c>
      <c r="D155" s="88" t="s">
        <v>617</v>
      </c>
      <c r="E155" s="88" t="s">
        <v>126</v>
      </c>
      <c r="F155" s="97">
        <v>45155</v>
      </c>
      <c r="G155" s="90">
        <v>3823.8220800000004</v>
      </c>
      <c r="H155" s="98">
        <v>-1.4855130000000001</v>
      </c>
      <c r="I155" s="90">
        <v>-5.6803367000000007E-2</v>
      </c>
      <c r="J155" s="91">
        <f t="shared" si="2"/>
        <v>2.5160269792840221E-4</v>
      </c>
      <c r="K155" s="91">
        <f>I155/'סכום נכסי הקרן'!$C$42</f>
        <v>-6.1208170153301977E-7</v>
      </c>
    </row>
    <row r="156" spans="2:11">
      <c r="B156" s="86" t="s">
        <v>2054</v>
      </c>
      <c r="C156" s="87" t="s">
        <v>2055</v>
      </c>
      <c r="D156" s="88" t="s">
        <v>617</v>
      </c>
      <c r="E156" s="88" t="s">
        <v>126</v>
      </c>
      <c r="F156" s="97">
        <v>45160</v>
      </c>
      <c r="G156" s="90">
        <v>3186.5184000000004</v>
      </c>
      <c r="H156" s="98">
        <v>-1.464591</v>
      </c>
      <c r="I156" s="90">
        <v>-4.666947300000001E-2</v>
      </c>
      <c r="J156" s="91">
        <f t="shared" si="2"/>
        <v>2.0671600888899286E-4</v>
      </c>
      <c r="K156" s="91">
        <f>I156/'סכום נכסי הקרן'!$C$42</f>
        <v>-5.0288445830137722E-7</v>
      </c>
    </row>
    <row r="157" spans="2:11">
      <c r="B157" s="86" t="s">
        <v>2056</v>
      </c>
      <c r="C157" s="87" t="s">
        <v>2057</v>
      </c>
      <c r="D157" s="88" t="s">
        <v>617</v>
      </c>
      <c r="E157" s="88" t="s">
        <v>126</v>
      </c>
      <c r="F157" s="97">
        <v>45160</v>
      </c>
      <c r="G157" s="90">
        <v>3186.5184000000004</v>
      </c>
      <c r="H157" s="98">
        <v>-1.464591</v>
      </c>
      <c r="I157" s="90">
        <v>-4.666947300000001E-2</v>
      </c>
      <c r="J157" s="91">
        <f t="shared" si="2"/>
        <v>2.0671600888899286E-4</v>
      </c>
      <c r="K157" s="91">
        <f>I157/'סכום נכסי הקרן'!$C$42</f>
        <v>-5.0288445830137722E-7</v>
      </c>
    </row>
    <row r="158" spans="2:11">
      <c r="B158" s="86" t="s">
        <v>2058</v>
      </c>
      <c r="C158" s="87" t="s">
        <v>2059</v>
      </c>
      <c r="D158" s="88" t="s">
        <v>617</v>
      </c>
      <c r="E158" s="88" t="s">
        <v>126</v>
      </c>
      <c r="F158" s="97">
        <v>45168</v>
      </c>
      <c r="G158" s="90">
        <v>4469.4665400000013</v>
      </c>
      <c r="H158" s="98">
        <v>-1.2752410000000001</v>
      </c>
      <c r="I158" s="90">
        <v>-5.6996482000000008E-2</v>
      </c>
      <c r="J158" s="91">
        <f t="shared" si="2"/>
        <v>2.5245807424809194E-4</v>
      </c>
      <c r="K158" s="91">
        <f>I158/'סכום נכסי הקרן'!$C$42</f>
        <v>-6.1416260208582588E-7</v>
      </c>
    </row>
    <row r="159" spans="2:11">
      <c r="B159" s="86" t="s">
        <v>2060</v>
      </c>
      <c r="C159" s="87" t="s">
        <v>2061</v>
      </c>
      <c r="D159" s="88" t="s">
        <v>617</v>
      </c>
      <c r="E159" s="88" t="s">
        <v>126</v>
      </c>
      <c r="F159" s="97">
        <v>45174</v>
      </c>
      <c r="G159" s="90">
        <v>4201.5931650000011</v>
      </c>
      <c r="H159" s="98">
        <v>-0.79428299999999996</v>
      </c>
      <c r="I159" s="90">
        <v>-3.3372535000000002E-2</v>
      </c>
      <c r="J159" s="91">
        <f t="shared" si="2"/>
        <v>1.4781905168948929E-4</v>
      </c>
      <c r="K159" s="91">
        <f>I159/'סכום נכסי הקרן'!$C$42</f>
        <v>-3.5960400036269424E-7</v>
      </c>
    </row>
    <row r="160" spans="2:11">
      <c r="B160" s="86" t="s">
        <v>2060</v>
      </c>
      <c r="C160" s="87" t="s">
        <v>2062</v>
      </c>
      <c r="D160" s="88" t="s">
        <v>617</v>
      </c>
      <c r="E160" s="88" t="s">
        <v>126</v>
      </c>
      <c r="F160" s="97">
        <v>45174</v>
      </c>
      <c r="G160" s="90">
        <v>640.87830000000008</v>
      </c>
      <c r="H160" s="98">
        <v>-0.79428299999999996</v>
      </c>
      <c r="I160" s="90">
        <v>-5.0903870000000009E-3</v>
      </c>
      <c r="J160" s="91">
        <f t="shared" si="2"/>
        <v>2.2547168774338072E-5</v>
      </c>
      <c r="K160" s="91">
        <f>I160/'סכום נכסי הקרן'!$C$42</f>
        <v>-5.4851198106294717E-8</v>
      </c>
    </row>
    <row r="161" spans="2:11">
      <c r="B161" s="86" t="s">
        <v>2063</v>
      </c>
      <c r="C161" s="87" t="s">
        <v>2064</v>
      </c>
      <c r="D161" s="88" t="s">
        <v>617</v>
      </c>
      <c r="E161" s="88" t="s">
        <v>126</v>
      </c>
      <c r="F161" s="97">
        <v>45169</v>
      </c>
      <c r="G161" s="90">
        <v>1923.0944940000002</v>
      </c>
      <c r="H161" s="98">
        <v>-0.801952</v>
      </c>
      <c r="I161" s="90">
        <v>-1.5422289E-2</v>
      </c>
      <c r="J161" s="91">
        <f t="shared" si="2"/>
        <v>6.8310907003655614E-5</v>
      </c>
      <c r="K161" s="91">
        <f>I161/'סכום נכסי הקרן'!$C$42</f>
        <v>-1.6618206615558497E-7</v>
      </c>
    </row>
    <row r="162" spans="2:11">
      <c r="B162" s="86" t="s">
        <v>2065</v>
      </c>
      <c r="C162" s="87" t="s">
        <v>2066</v>
      </c>
      <c r="D162" s="88" t="s">
        <v>617</v>
      </c>
      <c r="E162" s="88" t="s">
        <v>126</v>
      </c>
      <c r="F162" s="97">
        <v>45174</v>
      </c>
      <c r="G162" s="90">
        <v>1603.89795</v>
      </c>
      <c r="H162" s="98">
        <v>-0.68731100000000001</v>
      </c>
      <c r="I162" s="90">
        <v>-1.1023766000000003E-2</v>
      </c>
      <c r="J162" s="91">
        <f t="shared" si="2"/>
        <v>4.8828254616163705E-5</v>
      </c>
      <c r="K162" s="91">
        <f>I162/'סכום נכסי הקרן'!$C$42</f>
        <v>-1.1878601229011393E-7</v>
      </c>
    </row>
    <row r="163" spans="2:11">
      <c r="B163" s="86" t="s">
        <v>2065</v>
      </c>
      <c r="C163" s="87" t="s">
        <v>2067</v>
      </c>
      <c r="D163" s="88" t="s">
        <v>617</v>
      </c>
      <c r="E163" s="88" t="s">
        <v>126</v>
      </c>
      <c r="F163" s="97">
        <v>45174</v>
      </c>
      <c r="G163" s="90">
        <v>1086.3200250000002</v>
      </c>
      <c r="H163" s="98">
        <v>-0.68731100000000001</v>
      </c>
      <c r="I163" s="90">
        <v>-7.4663970000000005E-3</v>
      </c>
      <c r="J163" s="91">
        <f t="shared" si="2"/>
        <v>3.3071378128069914E-5</v>
      </c>
      <c r="K163" s="91">
        <f>I163/'סכום נכסי הקרן'!$C$42</f>
        <v>-8.0453769229578125E-8</v>
      </c>
    </row>
    <row r="164" spans="2:11">
      <c r="B164" s="86" t="s">
        <v>2065</v>
      </c>
      <c r="C164" s="87" t="s">
        <v>2068</v>
      </c>
      <c r="D164" s="88" t="s">
        <v>617</v>
      </c>
      <c r="E164" s="88" t="s">
        <v>126</v>
      </c>
      <c r="F164" s="97">
        <v>45174</v>
      </c>
      <c r="G164" s="90">
        <v>54.624117000000005</v>
      </c>
      <c r="H164" s="98">
        <v>-0.68731100000000001</v>
      </c>
      <c r="I164" s="90">
        <v>-3.7543800000000007E-4</v>
      </c>
      <c r="J164" s="91">
        <f t="shared" si="2"/>
        <v>1.6629509603690126E-6</v>
      </c>
      <c r="K164" s="91">
        <f>I164/'סכום נכסי הקרן'!$C$42</f>
        <v>-4.0455124756980321E-9</v>
      </c>
    </row>
    <row r="165" spans="2:11">
      <c r="B165" s="86" t="s">
        <v>2069</v>
      </c>
      <c r="C165" s="87" t="s">
        <v>2070</v>
      </c>
      <c r="D165" s="88" t="s">
        <v>617</v>
      </c>
      <c r="E165" s="88" t="s">
        <v>126</v>
      </c>
      <c r="F165" s="97">
        <v>45159</v>
      </c>
      <c r="G165" s="90">
        <v>1086.5217829999999</v>
      </c>
      <c r="H165" s="98">
        <v>-0.79363300000000003</v>
      </c>
      <c r="I165" s="90">
        <v>-8.6230000000000005E-3</v>
      </c>
      <c r="J165" s="91">
        <f t="shared" si="2"/>
        <v>3.819439196688133E-5</v>
      </c>
      <c r="K165" s="91">
        <f>I165/'סכום נכסי הקרן'!$C$42</f>
        <v>-9.2916684187386799E-8</v>
      </c>
    </row>
    <row r="166" spans="2:11">
      <c r="B166" s="86" t="s">
        <v>2071</v>
      </c>
      <c r="C166" s="87" t="s">
        <v>2072</v>
      </c>
      <c r="D166" s="88" t="s">
        <v>617</v>
      </c>
      <c r="E166" s="88" t="s">
        <v>126</v>
      </c>
      <c r="F166" s="97">
        <v>45181</v>
      </c>
      <c r="G166" s="90">
        <v>2185.5444000000007</v>
      </c>
      <c r="H166" s="98">
        <v>-0.62833700000000003</v>
      </c>
      <c r="I166" s="90">
        <v>-1.3732581000000004E-2</v>
      </c>
      <c r="J166" s="91">
        <f t="shared" si="2"/>
        <v>6.0826577923106496E-5</v>
      </c>
      <c r="K166" s="91">
        <f>I166/'סכום נכסי הקרן'!$C$42</f>
        <v>-1.4797470623387553E-7</v>
      </c>
    </row>
    <row r="167" spans="2:11">
      <c r="B167" s="86" t="s">
        <v>2071</v>
      </c>
      <c r="C167" s="87" t="s">
        <v>2073</v>
      </c>
      <c r="D167" s="88" t="s">
        <v>617</v>
      </c>
      <c r="E167" s="88" t="s">
        <v>126</v>
      </c>
      <c r="F167" s="97">
        <v>45181</v>
      </c>
      <c r="G167" s="90">
        <v>1411.8046800000002</v>
      </c>
      <c r="H167" s="98">
        <v>-0.62833700000000003</v>
      </c>
      <c r="I167" s="90">
        <v>-8.8708889999999999E-3</v>
      </c>
      <c r="J167" s="91">
        <f t="shared" si="2"/>
        <v>3.9292382182615791E-5</v>
      </c>
      <c r="K167" s="91">
        <f>I167/'סכום נכסי הקרן'!$C$42</f>
        <v>-9.5587799104066264E-8</v>
      </c>
    </row>
    <row r="168" spans="2:11">
      <c r="B168" s="86" t="s">
        <v>2074</v>
      </c>
      <c r="C168" s="87" t="s">
        <v>2075</v>
      </c>
      <c r="D168" s="88" t="s">
        <v>617</v>
      </c>
      <c r="E168" s="88" t="s">
        <v>126</v>
      </c>
      <c r="F168" s="97">
        <v>45181</v>
      </c>
      <c r="G168" s="90">
        <v>1925.4435300000002</v>
      </c>
      <c r="H168" s="98">
        <v>-0.61499300000000001</v>
      </c>
      <c r="I168" s="90">
        <v>-1.1841337E-2</v>
      </c>
      <c r="J168" s="91">
        <f t="shared" si="2"/>
        <v>5.244957286210538E-5</v>
      </c>
      <c r="K168" s="91">
        <f>I168/'סכום נכסי הקרן'!$C$42</f>
        <v>-1.2759570571557673E-7</v>
      </c>
    </row>
    <row r="169" spans="2:11">
      <c r="B169" s="86" t="s">
        <v>2074</v>
      </c>
      <c r="C169" s="87" t="s">
        <v>2076</v>
      </c>
      <c r="D169" s="88" t="s">
        <v>617</v>
      </c>
      <c r="E169" s="88" t="s">
        <v>126</v>
      </c>
      <c r="F169" s="97">
        <v>45181</v>
      </c>
      <c r="G169" s="90">
        <v>108.67523600000003</v>
      </c>
      <c r="H169" s="98">
        <v>-0.61499300000000001</v>
      </c>
      <c r="I169" s="90">
        <v>-6.6834500000000009E-4</v>
      </c>
      <c r="J169" s="91">
        <f t="shared" si="2"/>
        <v>2.9603422125832433E-6</v>
      </c>
      <c r="K169" s="91">
        <f>I169/'סכום נכסי הקרן'!$C$42</f>
        <v>-7.2017164899940895E-9</v>
      </c>
    </row>
    <row r="170" spans="2:11">
      <c r="B170" s="86" t="s">
        <v>2077</v>
      </c>
      <c r="C170" s="87" t="s">
        <v>2078</v>
      </c>
      <c r="D170" s="88" t="s">
        <v>617</v>
      </c>
      <c r="E170" s="88" t="s">
        <v>126</v>
      </c>
      <c r="F170" s="97">
        <v>45159</v>
      </c>
      <c r="G170" s="90">
        <v>2568.6198000000004</v>
      </c>
      <c r="H170" s="98">
        <v>-0.71882299999999999</v>
      </c>
      <c r="I170" s="90">
        <v>-1.8463831000000003E-2</v>
      </c>
      <c r="J170" s="91">
        <f t="shared" si="2"/>
        <v>8.1782998773542221E-5</v>
      </c>
      <c r="K170" s="91">
        <f>I170/'סכום נכסי הקרן'!$C$42</f>
        <v>-1.9895604243491618E-7</v>
      </c>
    </row>
    <row r="171" spans="2:11">
      <c r="B171" s="86" t="s">
        <v>2079</v>
      </c>
      <c r="C171" s="87" t="s">
        <v>2080</v>
      </c>
      <c r="D171" s="88" t="s">
        <v>617</v>
      </c>
      <c r="E171" s="88" t="s">
        <v>126</v>
      </c>
      <c r="F171" s="97">
        <v>45167</v>
      </c>
      <c r="G171" s="90">
        <v>2247.9593640000003</v>
      </c>
      <c r="H171" s="98">
        <v>-0.67937800000000004</v>
      </c>
      <c r="I171" s="90">
        <v>-1.5272147000000002E-2</v>
      </c>
      <c r="J171" s="91">
        <f t="shared" si="2"/>
        <v>6.7645873674339655E-5</v>
      </c>
      <c r="K171" s="91">
        <f>I171/'סכום נכסי הקרן'!$C$42</f>
        <v>-1.6456421891016429E-7</v>
      </c>
    </row>
    <row r="172" spans="2:11">
      <c r="B172" s="86" t="s">
        <v>2081</v>
      </c>
      <c r="C172" s="87" t="s">
        <v>2082</v>
      </c>
      <c r="D172" s="88" t="s">
        <v>617</v>
      </c>
      <c r="E172" s="88" t="s">
        <v>126</v>
      </c>
      <c r="F172" s="97">
        <v>45189</v>
      </c>
      <c r="G172" s="90">
        <v>9495.7446240000027</v>
      </c>
      <c r="H172" s="98">
        <v>-0.49394500000000002</v>
      </c>
      <c r="I172" s="90">
        <v>-4.6903734000000009E-2</v>
      </c>
      <c r="J172" s="91">
        <f t="shared" si="2"/>
        <v>2.0775363575395328E-4</v>
      </c>
      <c r="K172" s="91">
        <f>I172/'סכום נכסי הקרן'!$C$42</f>
        <v>-5.0540872541890253E-7</v>
      </c>
    </row>
    <row r="173" spans="2:11">
      <c r="B173" s="86" t="s">
        <v>2083</v>
      </c>
      <c r="C173" s="87" t="s">
        <v>2084</v>
      </c>
      <c r="D173" s="88" t="s">
        <v>617</v>
      </c>
      <c r="E173" s="88" t="s">
        <v>126</v>
      </c>
      <c r="F173" s="97">
        <v>45174</v>
      </c>
      <c r="G173" s="90">
        <v>1349.7765120000001</v>
      </c>
      <c r="H173" s="98">
        <v>-0.50065499999999996</v>
      </c>
      <c r="I173" s="90">
        <v>-6.7577300000000009E-3</v>
      </c>
      <c r="J173" s="91">
        <f t="shared" si="2"/>
        <v>2.9932435164832775E-5</v>
      </c>
      <c r="K173" s="91">
        <f>I173/'סכום נכסי הקרן'!$C$42</f>
        <v>-7.2817565143642515E-8</v>
      </c>
    </row>
    <row r="174" spans="2:11">
      <c r="B174" s="86" t="s">
        <v>2085</v>
      </c>
      <c r="C174" s="87" t="s">
        <v>2086</v>
      </c>
      <c r="D174" s="88" t="s">
        <v>617</v>
      </c>
      <c r="E174" s="88" t="s">
        <v>126</v>
      </c>
      <c r="F174" s="97">
        <v>45167</v>
      </c>
      <c r="G174" s="90">
        <v>2462.6505600000005</v>
      </c>
      <c r="H174" s="98">
        <v>-0.60472199999999998</v>
      </c>
      <c r="I174" s="90">
        <v>-1.4892188000000002E-2</v>
      </c>
      <c r="J174" s="91">
        <f t="shared" si="2"/>
        <v>6.5962897566564614E-5</v>
      </c>
      <c r="K174" s="91">
        <f>I174/'סכום נכסי הקרן'!$C$42</f>
        <v>-1.6046999063611173E-7</v>
      </c>
    </row>
    <row r="175" spans="2:11">
      <c r="B175" s="86" t="s">
        <v>2087</v>
      </c>
      <c r="C175" s="87" t="s">
        <v>2088</v>
      </c>
      <c r="D175" s="88" t="s">
        <v>617</v>
      </c>
      <c r="E175" s="88" t="s">
        <v>126</v>
      </c>
      <c r="F175" s="97">
        <v>45189</v>
      </c>
      <c r="G175" s="90">
        <v>3284.0558280000005</v>
      </c>
      <c r="H175" s="98">
        <v>-0.41411599999999998</v>
      </c>
      <c r="I175" s="90">
        <v>-1.3599796000000001E-2</v>
      </c>
      <c r="J175" s="91">
        <f t="shared" si="2"/>
        <v>6.0238425036950583E-5</v>
      </c>
      <c r="K175" s="91">
        <f>I175/'סכום נכסי הקרן'!$C$42</f>
        <v>-1.4654388843150715E-7</v>
      </c>
    </row>
    <row r="176" spans="2:11">
      <c r="B176" s="86" t="s">
        <v>2089</v>
      </c>
      <c r="C176" s="87" t="s">
        <v>2090</v>
      </c>
      <c r="D176" s="88" t="s">
        <v>617</v>
      </c>
      <c r="E176" s="88" t="s">
        <v>126</v>
      </c>
      <c r="F176" s="97">
        <v>45189</v>
      </c>
      <c r="G176" s="90">
        <v>2249.9849820000004</v>
      </c>
      <c r="H176" s="98">
        <v>-0.41411599999999998</v>
      </c>
      <c r="I176" s="90">
        <v>-9.3175450000000035E-3</v>
      </c>
      <c r="J176" s="91">
        <f t="shared" si="2"/>
        <v>4.1270783474319312E-5</v>
      </c>
      <c r="K176" s="91">
        <f>I176/'סכום נכסי הקרן'!$C$42</f>
        <v>-1.0040071740308074E-7</v>
      </c>
    </row>
    <row r="177" spans="2:11">
      <c r="B177" s="86" t="s">
        <v>2091</v>
      </c>
      <c r="C177" s="87" t="s">
        <v>2092</v>
      </c>
      <c r="D177" s="88" t="s">
        <v>617</v>
      </c>
      <c r="E177" s="88" t="s">
        <v>126</v>
      </c>
      <c r="F177" s="97">
        <v>45190</v>
      </c>
      <c r="G177" s="90">
        <v>2571.6837600000003</v>
      </c>
      <c r="H177" s="98">
        <v>-0.37950800000000001</v>
      </c>
      <c r="I177" s="90">
        <v>-9.7597340000000025E-3</v>
      </c>
      <c r="J177" s="91">
        <f t="shared" si="2"/>
        <v>4.3229398804186325E-5</v>
      </c>
      <c r="K177" s="91">
        <f>I177/'סכום נכסי הקרן'!$C$42</f>
        <v>-1.0516550177790809E-7</v>
      </c>
    </row>
    <row r="178" spans="2:11">
      <c r="B178" s="86" t="s">
        <v>2093</v>
      </c>
      <c r="C178" s="87" t="s">
        <v>2094</v>
      </c>
      <c r="D178" s="88" t="s">
        <v>617</v>
      </c>
      <c r="E178" s="88" t="s">
        <v>126</v>
      </c>
      <c r="F178" s="97">
        <v>45188</v>
      </c>
      <c r="G178" s="90">
        <v>3217.1580000000004</v>
      </c>
      <c r="H178" s="98">
        <v>-0.32858700000000002</v>
      </c>
      <c r="I178" s="90">
        <v>-1.0571173000000001E-2</v>
      </c>
      <c r="J178" s="91">
        <f t="shared" si="2"/>
        <v>4.6823556199897122E-5</v>
      </c>
      <c r="K178" s="91">
        <f>I178/'סכום נכסי הקרן'!$C$42</f>
        <v>-1.139091201590201E-7</v>
      </c>
    </row>
    <row r="179" spans="2:11">
      <c r="B179" s="86" t="s">
        <v>2095</v>
      </c>
      <c r="C179" s="87" t="s">
        <v>2096</v>
      </c>
      <c r="D179" s="88" t="s">
        <v>617</v>
      </c>
      <c r="E179" s="88" t="s">
        <v>126</v>
      </c>
      <c r="F179" s="97">
        <v>45188</v>
      </c>
      <c r="G179" s="90">
        <v>6434.3160000000007</v>
      </c>
      <c r="H179" s="98">
        <v>-0.32858700000000002</v>
      </c>
      <c r="I179" s="90">
        <v>-2.1142345E-2</v>
      </c>
      <c r="J179" s="91">
        <f t="shared" si="2"/>
        <v>9.3647107970431823E-5</v>
      </c>
      <c r="K179" s="91">
        <f>I179/'סכום נכסי הקרן'!$C$42</f>
        <v>-2.2781822954259262E-7</v>
      </c>
    </row>
    <row r="180" spans="2:11">
      <c r="B180" s="86" t="s">
        <v>2097</v>
      </c>
      <c r="C180" s="87" t="s">
        <v>2098</v>
      </c>
      <c r="D180" s="88" t="s">
        <v>617</v>
      </c>
      <c r="E180" s="88" t="s">
        <v>126</v>
      </c>
      <c r="F180" s="97">
        <v>45190</v>
      </c>
      <c r="G180" s="90">
        <v>4504.0212000000001</v>
      </c>
      <c r="H180" s="98">
        <v>-0.29984100000000002</v>
      </c>
      <c r="I180" s="90">
        <v>-1.3504914000000002E-2</v>
      </c>
      <c r="J180" s="91">
        <f t="shared" si="2"/>
        <v>5.9818158273805319E-5</v>
      </c>
      <c r="K180" s="91">
        <f>I180/'סכום נכסי הקרן'!$C$42</f>
        <v>-1.4552149241746708E-7</v>
      </c>
    </row>
    <row r="181" spans="2:11">
      <c r="B181" s="86" t="s">
        <v>2099</v>
      </c>
      <c r="C181" s="87" t="s">
        <v>2100</v>
      </c>
      <c r="D181" s="88" t="s">
        <v>617</v>
      </c>
      <c r="E181" s="88" t="s">
        <v>126</v>
      </c>
      <c r="F181" s="97">
        <v>45182</v>
      </c>
      <c r="G181" s="90">
        <v>3219.7113000000008</v>
      </c>
      <c r="H181" s="98">
        <v>-0.27774799999999999</v>
      </c>
      <c r="I181" s="90">
        <v>-8.9426780000000025E-3</v>
      </c>
      <c r="J181" s="91">
        <f t="shared" si="2"/>
        <v>3.9610361679880146E-5</v>
      </c>
      <c r="K181" s="91">
        <f>I181/'סכום נכסי הקרן'!$C$42</f>
        <v>-9.636135770793134E-8</v>
      </c>
    </row>
    <row r="182" spans="2:11">
      <c r="B182" s="86" t="s">
        <v>2101</v>
      </c>
      <c r="C182" s="87" t="s">
        <v>2102</v>
      </c>
      <c r="D182" s="88" t="s">
        <v>617</v>
      </c>
      <c r="E182" s="88" t="s">
        <v>126</v>
      </c>
      <c r="F182" s="97">
        <v>45182</v>
      </c>
      <c r="G182" s="90">
        <v>1932.6949020000002</v>
      </c>
      <c r="H182" s="98">
        <v>-0.232705</v>
      </c>
      <c r="I182" s="90">
        <v>-4.4974850000000007E-3</v>
      </c>
      <c r="J182" s="91">
        <f t="shared" si="2"/>
        <v>1.9920990949225247E-5</v>
      </c>
      <c r="K182" s="91">
        <f>I182/'סכום נכסי הקרן'!$C$42</f>
        <v>-4.8462413705498007E-8</v>
      </c>
    </row>
    <row r="183" spans="2:11">
      <c r="B183" s="86" t="s">
        <v>2103</v>
      </c>
      <c r="C183" s="87" t="s">
        <v>2104</v>
      </c>
      <c r="D183" s="88" t="s">
        <v>617</v>
      </c>
      <c r="E183" s="88" t="s">
        <v>126</v>
      </c>
      <c r="F183" s="97">
        <v>45182</v>
      </c>
      <c r="G183" s="90">
        <v>2577.1308000000004</v>
      </c>
      <c r="H183" s="98">
        <v>-0.22476099999999999</v>
      </c>
      <c r="I183" s="90">
        <v>-5.7923820000000004E-3</v>
      </c>
      <c r="J183" s="91">
        <f t="shared" si="2"/>
        <v>2.565655903164885E-5</v>
      </c>
      <c r="K183" s="91">
        <f>I183/'סכום נכסי הקרן'!$C$42</f>
        <v>-6.2415508406204784E-8</v>
      </c>
    </row>
    <row r="184" spans="2:11">
      <c r="B184" s="86" t="s">
        <v>2105</v>
      </c>
      <c r="C184" s="87" t="s">
        <v>2106</v>
      </c>
      <c r="D184" s="88" t="s">
        <v>617</v>
      </c>
      <c r="E184" s="88" t="s">
        <v>126</v>
      </c>
      <c r="F184" s="97">
        <v>45173</v>
      </c>
      <c r="G184" s="90">
        <v>6122.302740000001</v>
      </c>
      <c r="H184" s="98">
        <v>-0.26227800000000001</v>
      </c>
      <c r="I184" s="90">
        <v>-1.6057461000000002E-2</v>
      </c>
      <c r="J184" s="91">
        <f t="shared" si="2"/>
        <v>7.1124313977375666E-5</v>
      </c>
      <c r="K184" s="91">
        <f>I184/'סכום נכסי הקרן'!$C$42</f>
        <v>-1.7302632872414244E-7</v>
      </c>
    </row>
    <row r="185" spans="2:11">
      <c r="B185" s="86" t="s">
        <v>2107</v>
      </c>
      <c r="C185" s="87" t="s">
        <v>2108</v>
      </c>
      <c r="D185" s="88" t="s">
        <v>617</v>
      </c>
      <c r="E185" s="88" t="s">
        <v>126</v>
      </c>
      <c r="F185" s="97">
        <v>45173</v>
      </c>
      <c r="G185" s="90">
        <v>5477.8498200000004</v>
      </c>
      <c r="H185" s="98">
        <v>-0.26227800000000001</v>
      </c>
      <c r="I185" s="90">
        <v>-1.4367202000000003E-2</v>
      </c>
      <c r="J185" s="91">
        <f t="shared" si="2"/>
        <v>6.3637544318144662E-5</v>
      </c>
      <c r="K185" s="91">
        <f>I185/'סכום נכסי הקרן'!$C$42</f>
        <v>-1.5481303153083521E-7</v>
      </c>
    </row>
    <row r="186" spans="2:11">
      <c r="B186" s="86" t="s">
        <v>2109</v>
      </c>
      <c r="C186" s="87" t="s">
        <v>2110</v>
      </c>
      <c r="D186" s="88" t="s">
        <v>617</v>
      </c>
      <c r="E186" s="88" t="s">
        <v>126</v>
      </c>
      <c r="F186" s="97">
        <v>45173</v>
      </c>
      <c r="G186" s="90">
        <v>2195.6895000000004</v>
      </c>
      <c r="H186" s="98">
        <v>-0.22256999999999999</v>
      </c>
      <c r="I186" s="90">
        <v>-4.8869530000000012E-3</v>
      </c>
      <c r="J186" s="91">
        <f t="shared" si="2"/>
        <v>2.1646085864052728E-5</v>
      </c>
      <c r="K186" s="91">
        <f>I186/'סכום נכסי הקרן'!$C$42</f>
        <v>-5.2659105710263542E-8</v>
      </c>
    </row>
    <row r="187" spans="2:11">
      <c r="B187" s="86" t="s">
        <v>2109</v>
      </c>
      <c r="C187" s="87" t="s">
        <v>2111</v>
      </c>
      <c r="D187" s="88" t="s">
        <v>617</v>
      </c>
      <c r="E187" s="88" t="s">
        <v>126</v>
      </c>
      <c r="F187" s="97">
        <v>45173</v>
      </c>
      <c r="G187" s="90">
        <v>1934.1247500000004</v>
      </c>
      <c r="H187" s="98">
        <v>-0.22256999999999999</v>
      </c>
      <c r="I187" s="90">
        <v>-4.3047870000000009E-3</v>
      </c>
      <c r="J187" s="91">
        <f t="shared" si="2"/>
        <v>1.9067461673655945E-5</v>
      </c>
      <c r="K187" s="91">
        <f>I187/'סכום נכסי הקרן'!$C$42</f>
        <v>-4.6386006514318483E-8</v>
      </c>
    </row>
    <row r="188" spans="2:11">
      <c r="B188" s="86" t="s">
        <v>2112</v>
      </c>
      <c r="C188" s="87" t="s">
        <v>2113</v>
      </c>
      <c r="D188" s="88" t="s">
        <v>617</v>
      </c>
      <c r="E188" s="88" t="s">
        <v>126</v>
      </c>
      <c r="F188" s="97">
        <v>45195</v>
      </c>
      <c r="G188" s="90">
        <v>5325.9931540000007</v>
      </c>
      <c r="H188" s="98">
        <v>-8.3234000000000002E-2</v>
      </c>
      <c r="I188" s="90">
        <v>-4.4330320000000008E-3</v>
      </c>
      <c r="J188" s="91">
        <f t="shared" si="2"/>
        <v>1.9635505254520227E-5</v>
      </c>
      <c r="K188" s="91">
        <f>I188/'סכום נכסי הקרן'!$C$42</f>
        <v>-4.7767903784828912E-8</v>
      </c>
    </row>
    <row r="189" spans="2:11">
      <c r="B189" s="86" t="s">
        <v>2114</v>
      </c>
      <c r="C189" s="87" t="s">
        <v>2115</v>
      </c>
      <c r="D189" s="88" t="s">
        <v>617</v>
      </c>
      <c r="E189" s="88" t="s">
        <v>126</v>
      </c>
      <c r="F189" s="97">
        <v>45173</v>
      </c>
      <c r="G189" s="90">
        <v>3223.9668000000006</v>
      </c>
      <c r="H189" s="98">
        <v>-0.209341</v>
      </c>
      <c r="I189" s="90">
        <v>-6.7490950000000001E-3</v>
      </c>
      <c r="J189" s="91">
        <f t="shared" si="2"/>
        <v>2.98941876205171E-5</v>
      </c>
      <c r="K189" s="91">
        <f>I189/'סכום נכסי הקרן'!$C$42</f>
        <v>-7.2724519154084571E-8</v>
      </c>
    </row>
    <row r="190" spans="2:11">
      <c r="B190" s="86" t="s">
        <v>2116</v>
      </c>
      <c r="C190" s="87" t="s">
        <v>2117</v>
      </c>
      <c r="D190" s="88" t="s">
        <v>617</v>
      </c>
      <c r="E190" s="88" t="s">
        <v>126</v>
      </c>
      <c r="F190" s="97">
        <v>45195</v>
      </c>
      <c r="G190" s="90">
        <v>3547.8614160000011</v>
      </c>
      <c r="H190" s="98">
        <v>-4.0978000000000001E-2</v>
      </c>
      <c r="I190" s="90">
        <v>-1.4538410000000002E-3</v>
      </c>
      <c r="J190" s="91">
        <f t="shared" si="2"/>
        <v>6.4395886595758704E-6</v>
      </c>
      <c r="K190" s="91">
        <f>I190/'סכום נכסי הקרן'!$C$42</f>
        <v>-1.5665787435425563E-8</v>
      </c>
    </row>
    <row r="191" spans="2:11">
      <c r="B191" s="86" t="s">
        <v>2116</v>
      </c>
      <c r="C191" s="87" t="s">
        <v>2118</v>
      </c>
      <c r="D191" s="88" t="s">
        <v>617</v>
      </c>
      <c r="E191" s="88" t="s">
        <v>126</v>
      </c>
      <c r="F191" s="97">
        <v>45195</v>
      </c>
      <c r="G191" s="90">
        <v>1098.4534560000002</v>
      </c>
      <c r="H191" s="98">
        <v>-4.0978000000000001E-2</v>
      </c>
      <c r="I191" s="90">
        <v>-4.501240000000001E-4</v>
      </c>
      <c r="J191" s="91">
        <f t="shared" si="2"/>
        <v>1.9937623205033624E-6</v>
      </c>
      <c r="K191" s="91">
        <f>I191/'סכום נכסי הקרן'!$C$42</f>
        <v>-4.8502875511032474E-9</v>
      </c>
    </row>
    <row r="192" spans="2:11">
      <c r="B192" s="86" t="s">
        <v>2119</v>
      </c>
      <c r="C192" s="87" t="s">
        <v>2120</v>
      </c>
      <c r="D192" s="88" t="s">
        <v>617</v>
      </c>
      <c r="E192" s="88" t="s">
        <v>126</v>
      </c>
      <c r="F192" s="97">
        <v>45187</v>
      </c>
      <c r="G192" s="90">
        <v>1290.2676000000001</v>
      </c>
      <c r="H192" s="98">
        <v>-6.8645999999999999E-2</v>
      </c>
      <c r="I192" s="90">
        <v>-8.8572300000000015E-4</v>
      </c>
      <c r="J192" s="91">
        <f t="shared" si="2"/>
        <v>3.9231881521607374E-6</v>
      </c>
      <c r="K192" s="91">
        <f>I192/'סכום נכסי הקרן'!$C$42</f>
        <v>-9.5440617266038266E-9</v>
      </c>
    </row>
    <row r="193" spans="2:11">
      <c r="B193" s="86" t="s">
        <v>2121</v>
      </c>
      <c r="C193" s="87" t="s">
        <v>2122</v>
      </c>
      <c r="D193" s="88" t="s">
        <v>617</v>
      </c>
      <c r="E193" s="88" t="s">
        <v>126</v>
      </c>
      <c r="F193" s="97">
        <v>45195</v>
      </c>
      <c r="G193" s="90">
        <v>6773.9049000000014</v>
      </c>
      <c r="H193" s="98">
        <v>-3.0419999999999999E-2</v>
      </c>
      <c r="I193" s="90">
        <v>-2.0605900000000002E-3</v>
      </c>
      <c r="J193" s="91">
        <f t="shared" si="2"/>
        <v>9.127099865828134E-6</v>
      </c>
      <c r="K193" s="91">
        <f>I193/'סכום נכסי הקרן'!$C$42</f>
        <v>-2.2203779458388887E-8</v>
      </c>
    </row>
    <row r="194" spans="2:11">
      <c r="B194" s="86" t="s">
        <v>2123</v>
      </c>
      <c r="C194" s="87" t="s">
        <v>2124</v>
      </c>
      <c r="D194" s="88" t="s">
        <v>617</v>
      </c>
      <c r="E194" s="88" t="s">
        <v>126</v>
      </c>
      <c r="F194" s="97">
        <v>45175</v>
      </c>
      <c r="G194" s="90">
        <v>2580.5352000000003</v>
      </c>
      <c r="H194" s="98">
        <v>-0.124905</v>
      </c>
      <c r="I194" s="90">
        <v>-3.2232180000000008E-3</v>
      </c>
      <c r="J194" s="91">
        <f t="shared" si="2"/>
        <v>1.4276800613093742E-5</v>
      </c>
      <c r="K194" s="91">
        <f>I194/'סכום נכסי הקרן'!$C$42</f>
        <v>-3.4731616487660968E-8</v>
      </c>
    </row>
    <row r="195" spans="2:11">
      <c r="B195" s="86" t="s">
        <v>2125</v>
      </c>
      <c r="C195" s="87" t="s">
        <v>2126</v>
      </c>
      <c r="D195" s="88" t="s">
        <v>617</v>
      </c>
      <c r="E195" s="88" t="s">
        <v>126</v>
      </c>
      <c r="F195" s="97">
        <v>45173</v>
      </c>
      <c r="G195" s="90">
        <v>774.20141300000023</v>
      </c>
      <c r="H195" s="98">
        <v>-0.26594899999999999</v>
      </c>
      <c r="I195" s="90">
        <v>-2.0589810000000005E-3</v>
      </c>
      <c r="J195" s="91">
        <f t="shared" si="2"/>
        <v>9.1199730217280894E-6</v>
      </c>
      <c r="K195" s="91">
        <f>I195/'סכום נכסי הקרן'!$C$42</f>
        <v>-2.2186441763287706E-8</v>
      </c>
    </row>
    <row r="196" spans="2:11">
      <c r="B196" s="86" t="s">
        <v>2127</v>
      </c>
      <c r="C196" s="87" t="s">
        <v>2128</v>
      </c>
      <c r="D196" s="88" t="s">
        <v>617</v>
      </c>
      <c r="E196" s="88" t="s">
        <v>126</v>
      </c>
      <c r="F196" s="97">
        <v>45175</v>
      </c>
      <c r="G196" s="90">
        <v>2258.7428010000003</v>
      </c>
      <c r="H196" s="98">
        <v>-9.0573000000000001E-2</v>
      </c>
      <c r="I196" s="90">
        <v>-2.0458150000000003E-3</v>
      </c>
      <c r="J196" s="91">
        <f t="shared" si="2"/>
        <v>9.061656036382389E-6</v>
      </c>
      <c r="K196" s="91">
        <f>I196/'סכום נכסי הקרן'!$C$42</f>
        <v>-2.2044572220899773E-8</v>
      </c>
    </row>
    <row r="197" spans="2:11">
      <c r="B197" s="86" t="s">
        <v>2129</v>
      </c>
      <c r="C197" s="87" t="s">
        <v>2130</v>
      </c>
      <c r="D197" s="88" t="s">
        <v>617</v>
      </c>
      <c r="E197" s="88" t="s">
        <v>126</v>
      </c>
      <c r="F197" s="97">
        <v>45175</v>
      </c>
      <c r="G197" s="90">
        <v>7100.2166400000015</v>
      </c>
      <c r="H197" s="98">
        <v>-7.2096999999999994E-2</v>
      </c>
      <c r="I197" s="90">
        <v>-5.1190090000000008E-3</v>
      </c>
      <c r="J197" s="91">
        <f t="shared" si="2"/>
        <v>2.267394598492326E-5</v>
      </c>
      <c r="K197" s="91">
        <f>I197/'סכום נכסי הקרן'!$C$42</f>
        <v>-5.5159612965950451E-8</v>
      </c>
    </row>
    <row r="198" spans="2:11">
      <c r="B198" s="86" t="s">
        <v>2131</v>
      </c>
      <c r="C198" s="87" t="s">
        <v>2132</v>
      </c>
      <c r="D198" s="88" t="s">
        <v>617</v>
      </c>
      <c r="E198" s="88" t="s">
        <v>126</v>
      </c>
      <c r="F198" s="97">
        <v>45187</v>
      </c>
      <c r="G198" s="90">
        <v>3227.7967500000004</v>
      </c>
      <c r="H198" s="98">
        <v>-2.6819999999999999E-3</v>
      </c>
      <c r="I198" s="90">
        <v>-8.6557000000000005E-5</v>
      </c>
      <c r="J198" s="91">
        <f t="shared" si="2"/>
        <v>3.8339232117329785E-7</v>
      </c>
      <c r="K198" s="91">
        <f>I198/'סכום נכסי הקרן'!$C$42</f>
        <v>-9.3269041322134279E-10</v>
      </c>
    </row>
    <row r="199" spans="2:11">
      <c r="B199" s="86" t="s">
        <v>2133</v>
      </c>
      <c r="C199" s="87" t="s">
        <v>2134</v>
      </c>
      <c r="D199" s="88" t="s">
        <v>617</v>
      </c>
      <c r="E199" s="88" t="s">
        <v>126</v>
      </c>
      <c r="F199" s="97">
        <v>45175</v>
      </c>
      <c r="G199" s="90">
        <v>8070.5557500000023</v>
      </c>
      <c r="H199" s="98">
        <v>-4.5712999999999997E-2</v>
      </c>
      <c r="I199" s="90">
        <v>-3.6893060000000007E-3</v>
      </c>
      <c r="J199" s="91">
        <f t="shared" si="2"/>
        <v>1.6341273274935302E-5</v>
      </c>
      <c r="K199" s="91">
        <f>I199/'סכום נכסי הקרן'!$C$42</f>
        <v>-3.975392328338528E-8</v>
      </c>
    </row>
    <row r="200" spans="2:11">
      <c r="B200" s="86" t="s">
        <v>2135</v>
      </c>
      <c r="C200" s="87" t="s">
        <v>2136</v>
      </c>
      <c r="D200" s="88" t="s">
        <v>617</v>
      </c>
      <c r="E200" s="88" t="s">
        <v>126</v>
      </c>
      <c r="F200" s="97">
        <v>45187</v>
      </c>
      <c r="G200" s="90">
        <v>4520.2261440000011</v>
      </c>
      <c r="H200" s="98">
        <v>2.6315000000000002E-2</v>
      </c>
      <c r="I200" s="90">
        <v>1.189514E-3</v>
      </c>
      <c r="J200" s="91">
        <f t="shared" si="2"/>
        <v>-5.2687885847260677E-6</v>
      </c>
      <c r="K200" s="91">
        <f>I200/'סכום נכסי הקרן'!$C$42</f>
        <v>1.2817545711988312E-8</v>
      </c>
    </row>
    <row r="201" spans="2:11">
      <c r="B201" s="86" t="s">
        <v>2137</v>
      </c>
      <c r="C201" s="87" t="s">
        <v>2138</v>
      </c>
      <c r="D201" s="88" t="s">
        <v>617</v>
      </c>
      <c r="E201" s="88" t="s">
        <v>126</v>
      </c>
      <c r="F201" s="97">
        <v>45175</v>
      </c>
      <c r="G201" s="90">
        <v>972.0996600000002</v>
      </c>
      <c r="H201" s="98">
        <v>-1.1436E-2</v>
      </c>
      <c r="I201" s="90">
        <v>-1.1116500000000001E-4</v>
      </c>
      <c r="J201" s="91">
        <f t="shared" si="2"/>
        <v>4.9239007108875838E-7</v>
      </c>
      <c r="K201" s="91">
        <f>I201/'סכום נכסי הקרן'!$C$42</f>
        <v>-1.1978526264282561E-9</v>
      </c>
    </row>
    <row r="202" spans="2:11">
      <c r="B202" s="86" t="s">
        <v>2139</v>
      </c>
      <c r="C202" s="87" t="s">
        <v>2140</v>
      </c>
      <c r="D202" s="88" t="s">
        <v>617</v>
      </c>
      <c r="E202" s="88" t="s">
        <v>126</v>
      </c>
      <c r="F202" s="97">
        <v>45180</v>
      </c>
      <c r="G202" s="90">
        <v>8113.5363000000016</v>
      </c>
      <c r="H202" s="98">
        <v>0.50219000000000003</v>
      </c>
      <c r="I202" s="90">
        <v>4.0745349000000007E-2</v>
      </c>
      <c r="J202" s="91">
        <f t="shared" si="2"/>
        <v>-1.8047591679617029E-4</v>
      </c>
      <c r="K202" s="91">
        <f>I202/'סכום נכסי הקרן'!$C$42</f>
        <v>4.390493708845943E-7</v>
      </c>
    </row>
    <row r="203" spans="2:11">
      <c r="B203" s="86" t="s">
        <v>2141</v>
      </c>
      <c r="C203" s="87" t="s">
        <v>2142</v>
      </c>
      <c r="D203" s="88" t="s">
        <v>617</v>
      </c>
      <c r="E203" s="88" t="s">
        <v>126</v>
      </c>
      <c r="F203" s="97">
        <v>45180</v>
      </c>
      <c r="G203" s="90">
        <v>732.76402500000006</v>
      </c>
      <c r="H203" s="98">
        <v>0.51001700000000005</v>
      </c>
      <c r="I203" s="90">
        <v>3.7372210000000006E-3</v>
      </c>
      <c r="J203" s="91">
        <f t="shared" si="2"/>
        <v>-1.6553506174285079E-5</v>
      </c>
      <c r="K203" s="91">
        <f>I203/'סכום נכסי הקרן'!$C$42</f>
        <v>4.0270228852542026E-8</v>
      </c>
    </row>
    <row r="204" spans="2:11">
      <c r="B204" s="86" t="s">
        <v>2143</v>
      </c>
      <c r="C204" s="87" t="s">
        <v>2144</v>
      </c>
      <c r="D204" s="88" t="s">
        <v>617</v>
      </c>
      <c r="E204" s="88" t="s">
        <v>126</v>
      </c>
      <c r="F204" s="97">
        <v>45197</v>
      </c>
      <c r="G204" s="90">
        <v>2599.5998400000003</v>
      </c>
      <c r="H204" s="98">
        <v>0.609379</v>
      </c>
      <c r="I204" s="90">
        <v>1.5841422000000001E-2</v>
      </c>
      <c r="J204" s="91">
        <f t="shared" ref="J204:J267" si="3">IFERROR(I204/$I$11,0)</f>
        <v>-7.0167398954050467E-5</v>
      </c>
      <c r="K204" s="91">
        <f>I204/'סכום נכסי הקרן'!$C$42</f>
        <v>1.706984118117965E-7</v>
      </c>
    </row>
    <row r="205" spans="2:11">
      <c r="B205" s="86" t="s">
        <v>2145</v>
      </c>
      <c r="C205" s="87" t="s">
        <v>2146</v>
      </c>
      <c r="D205" s="88" t="s">
        <v>617</v>
      </c>
      <c r="E205" s="88" t="s">
        <v>126</v>
      </c>
      <c r="F205" s="97">
        <v>45090</v>
      </c>
      <c r="G205" s="90">
        <v>1952.7638400000005</v>
      </c>
      <c r="H205" s="98">
        <v>7.2873749999999999</v>
      </c>
      <c r="I205" s="90">
        <v>0.142305231</v>
      </c>
      <c r="J205" s="91">
        <f t="shared" si="3"/>
        <v>-6.3032143937743156E-4</v>
      </c>
      <c r="K205" s="91">
        <f>I205/'סכום נכסי הקרן'!$C$42</f>
        <v>1.5334025521326828E-6</v>
      </c>
    </row>
    <row r="206" spans="2:11">
      <c r="B206" s="86" t="s">
        <v>2147</v>
      </c>
      <c r="C206" s="87" t="s">
        <v>2148</v>
      </c>
      <c r="D206" s="88" t="s">
        <v>617</v>
      </c>
      <c r="E206" s="88" t="s">
        <v>126</v>
      </c>
      <c r="F206" s="97">
        <v>45090</v>
      </c>
      <c r="G206" s="90">
        <v>1952.7638400000005</v>
      </c>
      <c r="H206" s="98">
        <v>7.1618519999999997</v>
      </c>
      <c r="I206" s="90">
        <v>0.13985406300000003</v>
      </c>
      <c r="J206" s="91">
        <f t="shared" si="3"/>
        <v>-6.1946432800451311E-4</v>
      </c>
      <c r="K206" s="91">
        <f>I206/'סכום נכסי הקרן'!$C$42</f>
        <v>1.506990119922753E-6</v>
      </c>
    </row>
    <row r="207" spans="2:11">
      <c r="B207" s="86" t="s">
        <v>2149</v>
      </c>
      <c r="C207" s="87" t="s">
        <v>2150</v>
      </c>
      <c r="D207" s="88" t="s">
        <v>617</v>
      </c>
      <c r="E207" s="88" t="s">
        <v>126</v>
      </c>
      <c r="F207" s="97">
        <v>45126</v>
      </c>
      <c r="G207" s="90">
        <v>6183.7521600000009</v>
      </c>
      <c r="H207" s="98">
        <v>6.7944329999999997</v>
      </c>
      <c r="I207" s="90">
        <v>0.42015086800000007</v>
      </c>
      <c r="J207" s="91">
        <f t="shared" si="3"/>
        <v>-1.8610004566412409E-3</v>
      </c>
      <c r="K207" s="91">
        <f>I207/'סכום נכסי הקרן'!$C$42</f>
        <v>4.5273136394540697E-6</v>
      </c>
    </row>
    <row r="208" spans="2:11">
      <c r="B208" s="86" t="s">
        <v>2151</v>
      </c>
      <c r="C208" s="87" t="s">
        <v>2152</v>
      </c>
      <c r="D208" s="88" t="s">
        <v>617</v>
      </c>
      <c r="E208" s="88" t="s">
        <v>126</v>
      </c>
      <c r="F208" s="97">
        <v>45089</v>
      </c>
      <c r="G208" s="90">
        <v>3254.6064000000006</v>
      </c>
      <c r="H208" s="98">
        <v>6.6739730000000002</v>
      </c>
      <c r="I208" s="90">
        <v>0.21721155700000003</v>
      </c>
      <c r="J208" s="91">
        <f t="shared" si="3"/>
        <v>-9.6210870321171134E-4</v>
      </c>
      <c r="K208" s="91">
        <f>I208/'סכום נכסי הקרן'!$C$42</f>
        <v>2.3405517387938729E-6</v>
      </c>
    </row>
    <row r="209" spans="2:11">
      <c r="B209" s="86" t="s">
        <v>2153</v>
      </c>
      <c r="C209" s="87" t="s">
        <v>2154</v>
      </c>
      <c r="D209" s="88" t="s">
        <v>617</v>
      </c>
      <c r="E209" s="88" t="s">
        <v>126</v>
      </c>
      <c r="F209" s="97">
        <v>45089</v>
      </c>
      <c r="G209" s="90">
        <v>5207.3702400000011</v>
      </c>
      <c r="H209" s="98">
        <v>6.6847659999999998</v>
      </c>
      <c r="I209" s="90">
        <v>0.34810053599999996</v>
      </c>
      <c r="J209" s="91">
        <f t="shared" si="3"/>
        <v>-1.5418634252424312E-3</v>
      </c>
      <c r="K209" s="91">
        <f>I209/'סכום נכסי הקרן'!$C$42</f>
        <v>3.7509390663309824E-6</v>
      </c>
    </row>
    <row r="210" spans="2:11">
      <c r="B210" s="86" t="s">
        <v>2155</v>
      </c>
      <c r="C210" s="87" t="s">
        <v>2156</v>
      </c>
      <c r="D210" s="88" t="s">
        <v>617</v>
      </c>
      <c r="E210" s="88" t="s">
        <v>126</v>
      </c>
      <c r="F210" s="97">
        <v>45089</v>
      </c>
      <c r="G210" s="90">
        <v>2603.6851200000006</v>
      </c>
      <c r="H210" s="98">
        <v>6.6847659999999998</v>
      </c>
      <c r="I210" s="90">
        <v>0.17405026799999998</v>
      </c>
      <c r="J210" s="91">
        <f t="shared" si="3"/>
        <v>-7.709317126212156E-4</v>
      </c>
      <c r="K210" s="91">
        <f>I210/'סכום נכסי הקרן'!$C$42</f>
        <v>1.8754695331654912E-6</v>
      </c>
    </row>
    <row r="211" spans="2:11">
      <c r="B211" s="86" t="s">
        <v>2157</v>
      </c>
      <c r="C211" s="87" t="s">
        <v>2158</v>
      </c>
      <c r="D211" s="88" t="s">
        <v>617</v>
      </c>
      <c r="E211" s="88" t="s">
        <v>126</v>
      </c>
      <c r="F211" s="97">
        <v>45126</v>
      </c>
      <c r="G211" s="90">
        <v>661.30344000000014</v>
      </c>
      <c r="H211" s="98">
        <v>6.5409379999999997</v>
      </c>
      <c r="I211" s="90">
        <v>4.3255448000000009E-2</v>
      </c>
      <c r="J211" s="91">
        <f t="shared" si="3"/>
        <v>-1.9159405492462641E-4</v>
      </c>
      <c r="K211" s="91">
        <f>I211/'סכום נכסי הקרן'!$C$42</f>
        <v>4.6609681099384577E-7</v>
      </c>
    </row>
    <row r="212" spans="2:11">
      <c r="B212" s="86" t="s">
        <v>2159</v>
      </c>
      <c r="C212" s="87" t="s">
        <v>2160</v>
      </c>
      <c r="D212" s="88" t="s">
        <v>617</v>
      </c>
      <c r="E212" s="88" t="s">
        <v>126</v>
      </c>
      <c r="F212" s="97">
        <v>45089</v>
      </c>
      <c r="G212" s="90">
        <v>3254.6064000000006</v>
      </c>
      <c r="H212" s="98">
        <v>6.6128030000000004</v>
      </c>
      <c r="I212" s="90">
        <v>0.21522072100000003</v>
      </c>
      <c r="J212" s="91">
        <f t="shared" si="3"/>
        <v>-9.5329056909066552E-4</v>
      </c>
      <c r="K212" s="91">
        <f>I212/'סכום נכסי הקרן'!$C$42</f>
        <v>2.3190995899035936E-6</v>
      </c>
    </row>
    <row r="213" spans="2:11">
      <c r="B213" s="86" t="s">
        <v>2161</v>
      </c>
      <c r="C213" s="87" t="s">
        <v>2162</v>
      </c>
      <c r="D213" s="88" t="s">
        <v>617</v>
      </c>
      <c r="E213" s="88" t="s">
        <v>126</v>
      </c>
      <c r="F213" s="97">
        <v>45126</v>
      </c>
      <c r="G213" s="90">
        <v>3254.6064000000006</v>
      </c>
      <c r="H213" s="98">
        <v>6.4615090000000004</v>
      </c>
      <c r="I213" s="90">
        <v>0.21029668200000004</v>
      </c>
      <c r="J213" s="91">
        <f t="shared" si="3"/>
        <v>-9.3148021589268225E-4</v>
      </c>
      <c r="K213" s="91">
        <f>I213/'סכום נכסי הקרן'!$C$42</f>
        <v>2.2660408659456465E-6</v>
      </c>
    </row>
    <row r="214" spans="2:11">
      <c r="B214" s="86" t="s">
        <v>2163</v>
      </c>
      <c r="C214" s="87" t="s">
        <v>2164</v>
      </c>
      <c r="D214" s="88" t="s">
        <v>617</v>
      </c>
      <c r="E214" s="88" t="s">
        <v>126</v>
      </c>
      <c r="F214" s="97">
        <v>45126</v>
      </c>
      <c r="G214" s="90">
        <v>4426.2647040000011</v>
      </c>
      <c r="H214" s="98">
        <v>6.4484339999999998</v>
      </c>
      <c r="I214" s="90">
        <v>0.28542473900000004</v>
      </c>
      <c r="J214" s="91">
        <f t="shared" si="3"/>
        <v>-1.2642496066810624E-3</v>
      </c>
      <c r="K214" s="91">
        <f>I214/'סכום נכסי הקרן'!$C$42</f>
        <v>3.075579303366613E-6</v>
      </c>
    </row>
    <row r="215" spans="2:11">
      <c r="B215" s="86" t="s">
        <v>2165</v>
      </c>
      <c r="C215" s="87" t="s">
        <v>2166</v>
      </c>
      <c r="D215" s="88" t="s">
        <v>617</v>
      </c>
      <c r="E215" s="88" t="s">
        <v>126</v>
      </c>
      <c r="F215" s="97">
        <v>45126</v>
      </c>
      <c r="G215" s="90">
        <v>5467.7387520000011</v>
      </c>
      <c r="H215" s="98">
        <v>6.4484339999999998</v>
      </c>
      <c r="I215" s="90">
        <v>0.35258350200000005</v>
      </c>
      <c r="J215" s="91">
        <f t="shared" si="3"/>
        <v>-1.5617201062789851E-3</v>
      </c>
      <c r="K215" s="91">
        <f>I215/'סכום נכסי הקרן'!$C$42</f>
        <v>3.7992450313135639E-6</v>
      </c>
    </row>
    <row r="216" spans="2:11">
      <c r="B216" s="86" t="s">
        <v>2167</v>
      </c>
      <c r="C216" s="87" t="s">
        <v>2168</v>
      </c>
      <c r="D216" s="88" t="s">
        <v>617</v>
      </c>
      <c r="E216" s="88" t="s">
        <v>126</v>
      </c>
      <c r="F216" s="97">
        <v>45089</v>
      </c>
      <c r="G216" s="90">
        <v>2603.6851200000006</v>
      </c>
      <c r="H216" s="98">
        <v>6.3451050000000002</v>
      </c>
      <c r="I216" s="90">
        <v>0.16520654400000004</v>
      </c>
      <c r="J216" s="91">
        <f t="shared" si="3"/>
        <v>-7.3175965406816986E-4</v>
      </c>
      <c r="K216" s="91">
        <f>I216/'סכום נכסי הקרן'!$C$42</f>
        <v>1.7801744490940072E-6</v>
      </c>
    </row>
    <row r="217" spans="2:11">
      <c r="B217" s="86" t="s">
        <v>2169</v>
      </c>
      <c r="C217" s="87" t="s">
        <v>2170</v>
      </c>
      <c r="D217" s="88" t="s">
        <v>617</v>
      </c>
      <c r="E217" s="88" t="s">
        <v>126</v>
      </c>
      <c r="F217" s="97">
        <v>45127</v>
      </c>
      <c r="G217" s="90">
        <v>5858.2915199999998</v>
      </c>
      <c r="H217" s="98">
        <v>6.3020579999999997</v>
      </c>
      <c r="I217" s="90">
        <v>0.36919293300000006</v>
      </c>
      <c r="J217" s="91">
        <f t="shared" si="3"/>
        <v>-1.6352892954197564E-3</v>
      </c>
      <c r="K217" s="91">
        <f>I217/'סכום נכסי הקרן'!$C$42</f>
        <v>3.9782190838195588E-6</v>
      </c>
    </row>
    <row r="218" spans="2:11">
      <c r="B218" s="86" t="s">
        <v>2171</v>
      </c>
      <c r="C218" s="87" t="s">
        <v>2172</v>
      </c>
      <c r="D218" s="88" t="s">
        <v>617</v>
      </c>
      <c r="E218" s="88" t="s">
        <v>126</v>
      </c>
      <c r="F218" s="97">
        <v>45089</v>
      </c>
      <c r="G218" s="90">
        <v>2603.6851200000006</v>
      </c>
      <c r="H218" s="98">
        <v>6.3272459999999997</v>
      </c>
      <c r="I218" s="90">
        <v>0.164741571</v>
      </c>
      <c r="J218" s="91">
        <f t="shared" si="3"/>
        <v>-7.2970012014540308E-4</v>
      </c>
      <c r="K218" s="91">
        <f>I218/'סכום נכסי הקרן'!$C$42</f>
        <v>1.775164156922296E-6</v>
      </c>
    </row>
    <row r="219" spans="2:11">
      <c r="B219" s="86" t="s">
        <v>2173</v>
      </c>
      <c r="C219" s="87" t="s">
        <v>2174</v>
      </c>
      <c r="D219" s="88" t="s">
        <v>617</v>
      </c>
      <c r="E219" s="88" t="s">
        <v>126</v>
      </c>
      <c r="F219" s="97">
        <v>45127</v>
      </c>
      <c r="G219" s="90">
        <v>4556.4489599999997</v>
      </c>
      <c r="H219" s="98">
        <v>6.2493780000000001</v>
      </c>
      <c r="I219" s="90">
        <v>0.28474970100000008</v>
      </c>
      <c r="J219" s="91">
        <f t="shared" si="3"/>
        <v>-1.2612596187459428E-3</v>
      </c>
      <c r="K219" s="91">
        <f>I219/'סכום נכסי הקרן'!$C$42</f>
        <v>3.0683054668061954E-6</v>
      </c>
    </row>
    <row r="220" spans="2:11">
      <c r="B220" s="86" t="s">
        <v>2175</v>
      </c>
      <c r="C220" s="87" t="s">
        <v>2176</v>
      </c>
      <c r="D220" s="88" t="s">
        <v>617</v>
      </c>
      <c r="E220" s="88" t="s">
        <v>126</v>
      </c>
      <c r="F220" s="97">
        <v>45098</v>
      </c>
      <c r="G220" s="90">
        <v>8657.2530239999996</v>
      </c>
      <c r="H220" s="98">
        <v>6.0960510000000001</v>
      </c>
      <c r="I220" s="90">
        <v>0.52775058200000013</v>
      </c>
      <c r="J220" s="91">
        <f t="shared" si="3"/>
        <v>-2.3375985839797927E-3</v>
      </c>
      <c r="K220" s="91">
        <f>I220/'סכום נכסי הקרן'!$C$42</f>
        <v>5.6867487136035704E-6</v>
      </c>
    </row>
    <row r="221" spans="2:11">
      <c r="B221" s="86" t="s">
        <v>2177</v>
      </c>
      <c r="C221" s="87" t="s">
        <v>2178</v>
      </c>
      <c r="D221" s="88" t="s">
        <v>617</v>
      </c>
      <c r="E221" s="88" t="s">
        <v>126</v>
      </c>
      <c r="F221" s="97">
        <v>45098</v>
      </c>
      <c r="G221" s="90">
        <v>3254.6064000000006</v>
      </c>
      <c r="H221" s="98">
        <v>6.1445259999999999</v>
      </c>
      <c r="I221" s="90">
        <v>0.19998013000000003</v>
      </c>
      <c r="J221" s="91">
        <f t="shared" si="3"/>
        <v>-8.8578446837618986E-4</v>
      </c>
      <c r="K221" s="91">
        <f>I221/'סכום נכסי הקרן'!$C$42</f>
        <v>2.1548754010161842E-6</v>
      </c>
    </row>
    <row r="222" spans="2:11">
      <c r="B222" s="86" t="s">
        <v>2179</v>
      </c>
      <c r="C222" s="87" t="s">
        <v>2180</v>
      </c>
      <c r="D222" s="88" t="s">
        <v>617</v>
      </c>
      <c r="E222" s="88" t="s">
        <v>126</v>
      </c>
      <c r="F222" s="97">
        <v>45098</v>
      </c>
      <c r="G222" s="90">
        <v>2603.6851200000006</v>
      </c>
      <c r="H222" s="98">
        <v>6.1436539999999997</v>
      </c>
      <c r="I222" s="90">
        <v>0.15996140800000003</v>
      </c>
      <c r="J222" s="91">
        <f t="shared" si="3"/>
        <v>-7.0852704589194338E-4</v>
      </c>
      <c r="K222" s="91">
        <f>I222/'סכום נכסי הקרן'!$C$42</f>
        <v>1.723655761255448E-6</v>
      </c>
    </row>
    <row r="223" spans="2:11">
      <c r="B223" s="86" t="s">
        <v>2181</v>
      </c>
      <c r="C223" s="87" t="s">
        <v>2182</v>
      </c>
      <c r="D223" s="88" t="s">
        <v>617</v>
      </c>
      <c r="E223" s="88" t="s">
        <v>126</v>
      </c>
      <c r="F223" s="97">
        <v>45097</v>
      </c>
      <c r="G223" s="90">
        <v>5207.3702400000011</v>
      </c>
      <c r="H223" s="98">
        <v>5.8281700000000001</v>
      </c>
      <c r="I223" s="90">
        <v>0.30349440700000008</v>
      </c>
      <c r="J223" s="91">
        <f t="shared" si="3"/>
        <v>-1.3442867146833139E-3</v>
      </c>
      <c r="K223" s="91">
        <f>I223/'סכום נכסי הקרן'!$C$42</f>
        <v>3.2702880630705365E-6</v>
      </c>
    </row>
    <row r="224" spans="2:11">
      <c r="B224" s="86" t="s">
        <v>2183</v>
      </c>
      <c r="C224" s="87" t="s">
        <v>2184</v>
      </c>
      <c r="D224" s="88" t="s">
        <v>617</v>
      </c>
      <c r="E224" s="88" t="s">
        <v>126</v>
      </c>
      <c r="F224" s="97">
        <v>45097</v>
      </c>
      <c r="G224" s="90">
        <v>5532.8308800000013</v>
      </c>
      <c r="H224" s="98">
        <v>5.821796</v>
      </c>
      <c r="I224" s="90">
        <v>0.32211010900000009</v>
      </c>
      <c r="J224" s="91">
        <f t="shared" si="3"/>
        <v>-1.4267424051537601E-3</v>
      </c>
      <c r="K224" s="91">
        <f>I224/'סכום נכסי הקרן'!$C$42</f>
        <v>3.4708805834996805E-6</v>
      </c>
    </row>
    <row r="225" spans="2:11">
      <c r="B225" s="86" t="s">
        <v>2185</v>
      </c>
      <c r="C225" s="87" t="s">
        <v>2186</v>
      </c>
      <c r="D225" s="88" t="s">
        <v>617</v>
      </c>
      <c r="E225" s="88" t="s">
        <v>126</v>
      </c>
      <c r="F225" s="97">
        <v>45097</v>
      </c>
      <c r="G225" s="90">
        <v>6183.7521600000009</v>
      </c>
      <c r="H225" s="98">
        <v>5.821796</v>
      </c>
      <c r="I225" s="90">
        <v>0.36000541700000011</v>
      </c>
      <c r="J225" s="91">
        <f t="shared" si="3"/>
        <v>-1.5945944575088214E-3</v>
      </c>
      <c r="K225" s="91">
        <f>I225/'סכום נכסי הקרן'!$C$42</f>
        <v>3.8792194870854107E-6</v>
      </c>
    </row>
    <row r="226" spans="2:11">
      <c r="B226" s="86" t="s">
        <v>2187</v>
      </c>
      <c r="C226" s="87" t="s">
        <v>2188</v>
      </c>
      <c r="D226" s="88" t="s">
        <v>617</v>
      </c>
      <c r="E226" s="88" t="s">
        <v>126</v>
      </c>
      <c r="F226" s="97">
        <v>45098</v>
      </c>
      <c r="G226" s="90">
        <v>2771.0616000000005</v>
      </c>
      <c r="H226" s="98">
        <v>5.5939519999999998</v>
      </c>
      <c r="I226" s="90">
        <v>0.15501186200000003</v>
      </c>
      <c r="J226" s="91">
        <f t="shared" si="3"/>
        <v>-6.8660371294724783E-4</v>
      </c>
      <c r="K226" s="91">
        <f>I226/'סכום נכסי הקרן'!$C$42</f>
        <v>1.6703221879569508E-6</v>
      </c>
    </row>
    <row r="227" spans="2:11">
      <c r="B227" s="86" t="s">
        <v>2189</v>
      </c>
      <c r="C227" s="87" t="s">
        <v>2190</v>
      </c>
      <c r="D227" s="88" t="s">
        <v>617</v>
      </c>
      <c r="E227" s="88" t="s">
        <v>126</v>
      </c>
      <c r="F227" s="97">
        <v>45050</v>
      </c>
      <c r="G227" s="90">
        <v>3905.5276800000011</v>
      </c>
      <c r="H227" s="98">
        <v>5.392531</v>
      </c>
      <c r="I227" s="90">
        <v>0.21060680600000004</v>
      </c>
      <c r="J227" s="91">
        <f t="shared" si="3"/>
        <v>-9.3285386747732064E-4</v>
      </c>
      <c r="K227" s="91">
        <f>I227/'סכום נכסי הקרן'!$C$42</f>
        <v>2.2693825908403388E-6</v>
      </c>
    </row>
    <row r="228" spans="2:11">
      <c r="B228" s="86" t="s">
        <v>2191</v>
      </c>
      <c r="C228" s="87" t="s">
        <v>2192</v>
      </c>
      <c r="D228" s="88" t="s">
        <v>617</v>
      </c>
      <c r="E228" s="88" t="s">
        <v>126</v>
      </c>
      <c r="F228" s="97">
        <v>45050</v>
      </c>
      <c r="G228" s="90">
        <v>2278.2244799999999</v>
      </c>
      <c r="H228" s="98">
        <v>5.3372359999999999</v>
      </c>
      <c r="I228" s="90">
        <v>0.12159421400000001</v>
      </c>
      <c r="J228" s="91">
        <f t="shared" si="3"/>
        <v>-5.3858483943185079E-4</v>
      </c>
      <c r="K228" s="91">
        <f>I228/'סכום נכסי הקרן'!$C$42</f>
        <v>1.3102320748291227E-6</v>
      </c>
    </row>
    <row r="229" spans="2:11">
      <c r="B229" s="86" t="s">
        <v>2193</v>
      </c>
      <c r="C229" s="87" t="s">
        <v>2194</v>
      </c>
      <c r="D229" s="88" t="s">
        <v>617</v>
      </c>
      <c r="E229" s="88" t="s">
        <v>126</v>
      </c>
      <c r="F229" s="97">
        <v>45105</v>
      </c>
      <c r="G229" s="90">
        <v>71533.518336000008</v>
      </c>
      <c r="H229" s="98">
        <v>4.6741729999999997</v>
      </c>
      <c r="I229" s="90">
        <v>3.343600056000001</v>
      </c>
      <c r="J229" s="91">
        <f t="shared" si="3"/>
        <v>-1.4810016365458704E-2</v>
      </c>
      <c r="K229" s="91">
        <f>I229/'סכום נכסי הקרן'!$C$42</f>
        <v>3.6028787017543876E-5</v>
      </c>
    </row>
    <row r="230" spans="2:11">
      <c r="B230" s="86" t="s">
        <v>2195</v>
      </c>
      <c r="C230" s="87" t="s">
        <v>2196</v>
      </c>
      <c r="D230" s="88" t="s">
        <v>617</v>
      </c>
      <c r="E230" s="88" t="s">
        <v>126</v>
      </c>
      <c r="F230" s="97">
        <v>45131</v>
      </c>
      <c r="G230" s="90">
        <v>3319.6985280000004</v>
      </c>
      <c r="H230" s="98">
        <v>4.2500260000000001</v>
      </c>
      <c r="I230" s="90">
        <v>0.14108805600000002</v>
      </c>
      <c r="J230" s="91">
        <f t="shared" si="3"/>
        <v>-6.2493013019938577E-4</v>
      </c>
      <c r="K230" s="91">
        <f>I230/'סכום נכסי הקרן'!$C$42</f>
        <v>1.5202869467661305E-6</v>
      </c>
    </row>
    <row r="231" spans="2:11">
      <c r="B231" s="86" t="s">
        <v>2197</v>
      </c>
      <c r="C231" s="87" t="s">
        <v>2198</v>
      </c>
      <c r="D231" s="88" t="s">
        <v>617</v>
      </c>
      <c r="E231" s="88" t="s">
        <v>126</v>
      </c>
      <c r="F231" s="97">
        <v>45181</v>
      </c>
      <c r="G231" s="90">
        <v>612.3180000000001</v>
      </c>
      <c r="H231" s="98">
        <v>0.78202799999999995</v>
      </c>
      <c r="I231" s="90">
        <v>4.7884980000000004E-3</v>
      </c>
      <c r="J231" s="91">
        <f t="shared" si="3"/>
        <v>-2.1209992989055704E-5</v>
      </c>
      <c r="K231" s="91">
        <f>I231/'סכום נכסי הקרן'!$C$42</f>
        <v>5.1598209022142328E-8</v>
      </c>
    </row>
    <row r="232" spans="2:11">
      <c r="B232" s="86" t="s">
        <v>2199</v>
      </c>
      <c r="C232" s="87" t="s">
        <v>2200</v>
      </c>
      <c r="D232" s="88" t="s">
        <v>617</v>
      </c>
      <c r="E232" s="88" t="s">
        <v>126</v>
      </c>
      <c r="F232" s="97">
        <v>45173</v>
      </c>
      <c r="G232" s="90">
        <v>17883.379584000002</v>
      </c>
      <c r="H232" s="98">
        <v>0.29394199999999998</v>
      </c>
      <c r="I232" s="90">
        <v>5.2566834000000007E-2</v>
      </c>
      <c r="J232" s="91">
        <f t="shared" si="3"/>
        <v>-2.3283755795593003E-4</v>
      </c>
      <c r="K232" s="91">
        <f>I232/'סכום נכסי הקרן'!$C$42</f>
        <v>5.6643116241549195E-7</v>
      </c>
    </row>
    <row r="233" spans="2:11">
      <c r="B233" s="86" t="s">
        <v>2201</v>
      </c>
      <c r="C233" s="87" t="s">
        <v>2202</v>
      </c>
      <c r="D233" s="88" t="s">
        <v>617</v>
      </c>
      <c r="E233" s="88" t="s">
        <v>126</v>
      </c>
      <c r="F233" s="97">
        <v>45176</v>
      </c>
      <c r="G233" s="90">
        <v>38321.527680000007</v>
      </c>
      <c r="H233" s="98">
        <v>-0.59739699999999996</v>
      </c>
      <c r="I233" s="90">
        <v>-0.22893148400000007</v>
      </c>
      <c r="J233" s="91">
        <f t="shared" si="3"/>
        <v>1.0140205071849501E-3</v>
      </c>
      <c r="K233" s="91">
        <f>I233/'סכום נכסי הקרן'!$C$42</f>
        <v>-2.4668391974229151E-6</v>
      </c>
    </row>
    <row r="234" spans="2:11">
      <c r="B234" s="92"/>
      <c r="C234" s="87"/>
      <c r="D234" s="87"/>
      <c r="E234" s="87"/>
      <c r="F234" s="87"/>
      <c r="G234" s="90"/>
      <c r="H234" s="98"/>
      <c r="I234" s="87"/>
      <c r="J234" s="91"/>
      <c r="K234" s="87"/>
    </row>
    <row r="235" spans="2:11">
      <c r="B235" s="85" t="s">
        <v>187</v>
      </c>
      <c r="C235" s="80"/>
      <c r="D235" s="81"/>
      <c r="E235" s="81"/>
      <c r="F235" s="99"/>
      <c r="G235" s="83"/>
      <c r="H235" s="100"/>
      <c r="I235" s="83">
        <v>33.149811944</v>
      </c>
      <c r="J235" s="84">
        <f t="shared" si="3"/>
        <v>-0.14683253055984463</v>
      </c>
      <c r="K235" s="84">
        <f>I235/'סכום נכסי הקרן'!$C$42</f>
        <v>3.5720405975552715E-4</v>
      </c>
    </row>
    <row r="236" spans="2:11">
      <c r="B236" s="86" t="s">
        <v>2203</v>
      </c>
      <c r="C236" s="87" t="s">
        <v>2204</v>
      </c>
      <c r="D236" s="88" t="s">
        <v>617</v>
      </c>
      <c r="E236" s="88" t="s">
        <v>130</v>
      </c>
      <c r="F236" s="97">
        <v>45166</v>
      </c>
      <c r="G236" s="90">
        <v>421.70302800000007</v>
      </c>
      <c r="H236" s="98">
        <v>0.86027900000000002</v>
      </c>
      <c r="I236" s="90">
        <v>3.6278220000000006E-3</v>
      </c>
      <c r="J236" s="91">
        <f t="shared" si="3"/>
        <v>-1.6068938357193016E-5</v>
      </c>
      <c r="K236" s="91">
        <f>I236/'סכום נכסי הקרן'!$C$42</f>
        <v>3.9091405666479645E-8</v>
      </c>
    </row>
    <row r="237" spans="2:11">
      <c r="B237" s="86" t="s">
        <v>2205</v>
      </c>
      <c r="C237" s="87" t="s">
        <v>2206</v>
      </c>
      <c r="D237" s="88" t="s">
        <v>617</v>
      </c>
      <c r="E237" s="88" t="s">
        <v>130</v>
      </c>
      <c r="F237" s="97">
        <v>45166</v>
      </c>
      <c r="G237" s="90">
        <v>548.2139360000001</v>
      </c>
      <c r="H237" s="98">
        <v>0.70592299999999997</v>
      </c>
      <c r="I237" s="90">
        <v>3.8699710000000007E-3</v>
      </c>
      <c r="J237" s="91">
        <f t="shared" si="3"/>
        <v>-1.7141504032757013E-5</v>
      </c>
      <c r="K237" s="91">
        <f>I237/'סכום נכסי הקרן'!$C$42</f>
        <v>4.1700669514246263E-8</v>
      </c>
    </row>
    <row r="238" spans="2:11">
      <c r="B238" s="86" t="s">
        <v>2207</v>
      </c>
      <c r="C238" s="87" t="s">
        <v>2208</v>
      </c>
      <c r="D238" s="88" t="s">
        <v>617</v>
      </c>
      <c r="E238" s="88" t="s">
        <v>130</v>
      </c>
      <c r="F238" s="97">
        <v>45168</v>
      </c>
      <c r="G238" s="90">
        <v>548.2139360000001</v>
      </c>
      <c r="H238" s="98">
        <v>-0.54898599999999997</v>
      </c>
      <c r="I238" s="90">
        <v>-3.0096160000000001E-3</v>
      </c>
      <c r="J238" s="91">
        <f t="shared" si="3"/>
        <v>1.3330679945935003E-5</v>
      </c>
      <c r="K238" s="91">
        <f>I238/'סכום נכסי הקרן'!$C$42</f>
        <v>-3.2429959340984148E-8</v>
      </c>
    </row>
    <row r="239" spans="2:11">
      <c r="B239" s="86" t="s">
        <v>2209</v>
      </c>
      <c r="C239" s="87" t="s">
        <v>2210</v>
      </c>
      <c r="D239" s="88" t="s">
        <v>617</v>
      </c>
      <c r="E239" s="88" t="s">
        <v>126</v>
      </c>
      <c r="F239" s="97">
        <v>45166</v>
      </c>
      <c r="G239" s="90">
        <v>2046.6869810000003</v>
      </c>
      <c r="H239" s="98">
        <v>1.032483</v>
      </c>
      <c r="I239" s="90">
        <v>2.1131697000000001E-2</v>
      </c>
      <c r="J239" s="91">
        <f t="shared" si="3"/>
        <v>-9.3599944119606912E-5</v>
      </c>
      <c r="K239" s="91">
        <f>I239/'סכום נכסי הקרן'!$C$42</f>
        <v>2.2770349257712502E-7</v>
      </c>
    </row>
    <row r="240" spans="2:11">
      <c r="B240" s="86" t="s">
        <v>2211</v>
      </c>
      <c r="C240" s="87" t="s">
        <v>2212</v>
      </c>
      <c r="D240" s="88" t="s">
        <v>617</v>
      </c>
      <c r="E240" s="88" t="s">
        <v>126</v>
      </c>
      <c r="F240" s="97">
        <v>45167</v>
      </c>
      <c r="G240" s="90">
        <v>1450.5833490000002</v>
      </c>
      <c r="H240" s="98">
        <v>1.312535</v>
      </c>
      <c r="I240" s="90">
        <v>1.9039417000000003E-2</v>
      </c>
      <c r="J240" s="91">
        <f t="shared" si="3"/>
        <v>-8.4332477759353351E-5</v>
      </c>
      <c r="K240" s="91">
        <f>I240/'סכום נכסי הקרן'!$C$42</f>
        <v>2.051582391860099E-7</v>
      </c>
    </row>
    <row r="241" spans="2:11">
      <c r="B241" s="86" t="s">
        <v>2213</v>
      </c>
      <c r="C241" s="87" t="s">
        <v>2214</v>
      </c>
      <c r="D241" s="88" t="s">
        <v>617</v>
      </c>
      <c r="E241" s="88" t="s">
        <v>128</v>
      </c>
      <c r="F241" s="97">
        <v>45117</v>
      </c>
      <c r="G241" s="90">
        <v>163.54866500000003</v>
      </c>
      <c r="H241" s="98">
        <v>-3.8557950000000001</v>
      </c>
      <c r="I241" s="90">
        <v>-6.3061010000000006E-3</v>
      </c>
      <c r="J241" s="91">
        <f t="shared" si="3"/>
        <v>2.793200665391886E-5</v>
      </c>
      <c r="K241" s="91">
        <f>I241/'סכום נכסי הקרן'!$C$42</f>
        <v>-6.7951060543982839E-8</v>
      </c>
    </row>
    <row r="242" spans="2:11">
      <c r="B242" s="86" t="s">
        <v>2215</v>
      </c>
      <c r="C242" s="87" t="s">
        <v>2216</v>
      </c>
      <c r="D242" s="88" t="s">
        <v>617</v>
      </c>
      <c r="E242" s="88" t="s">
        <v>126</v>
      </c>
      <c r="F242" s="97">
        <v>45127</v>
      </c>
      <c r="G242" s="90">
        <v>1174.9503590000002</v>
      </c>
      <c r="H242" s="98">
        <v>-7.8614119999999996</v>
      </c>
      <c r="I242" s="90">
        <v>-9.2367686000000004E-2</v>
      </c>
      <c r="J242" s="91">
        <f t="shared" si="3"/>
        <v>4.0912995525429867E-4</v>
      </c>
      <c r="K242" s="91">
        <f>I242/'סכום נכסי הקרן'!$C$42</f>
        <v>-9.9530315541942587E-7</v>
      </c>
    </row>
    <row r="243" spans="2:11">
      <c r="B243" s="86" t="s">
        <v>2217</v>
      </c>
      <c r="C243" s="87" t="s">
        <v>2218</v>
      </c>
      <c r="D243" s="88" t="s">
        <v>617</v>
      </c>
      <c r="E243" s="88" t="s">
        <v>126</v>
      </c>
      <c r="F243" s="97">
        <v>45127</v>
      </c>
      <c r="G243" s="90">
        <v>3057.4479620000002</v>
      </c>
      <c r="H243" s="98">
        <v>-7.8351649999999999</v>
      </c>
      <c r="I243" s="90">
        <v>-0.23955609900000002</v>
      </c>
      <c r="J243" s="91">
        <f t="shared" si="3"/>
        <v>1.0610807773701763E-3</v>
      </c>
      <c r="K243" s="91">
        <f>I243/'סכום נכסי הקרן'!$C$42</f>
        <v>-2.5813241790496771E-6</v>
      </c>
    </row>
    <row r="244" spans="2:11">
      <c r="B244" s="86" t="s">
        <v>2219</v>
      </c>
      <c r="C244" s="87" t="s">
        <v>2220</v>
      </c>
      <c r="D244" s="88" t="s">
        <v>617</v>
      </c>
      <c r="E244" s="88" t="s">
        <v>126</v>
      </c>
      <c r="F244" s="97">
        <v>45127</v>
      </c>
      <c r="G244" s="90">
        <v>2667.0062790000006</v>
      </c>
      <c r="H244" s="98">
        <v>-7.8288039999999999</v>
      </c>
      <c r="I244" s="90">
        <v>-0.20879470300000005</v>
      </c>
      <c r="J244" s="91">
        <f t="shared" si="3"/>
        <v>9.248274065859417E-4</v>
      </c>
      <c r="K244" s="91">
        <f>I244/'סכום נכסי הקרן'!$C$42</f>
        <v>-2.2498563700162619E-6</v>
      </c>
    </row>
    <row r="245" spans="2:11">
      <c r="B245" s="86" t="s">
        <v>2221</v>
      </c>
      <c r="C245" s="87" t="s">
        <v>2222</v>
      </c>
      <c r="D245" s="88" t="s">
        <v>617</v>
      </c>
      <c r="E245" s="88" t="s">
        <v>126</v>
      </c>
      <c r="F245" s="97">
        <v>45168</v>
      </c>
      <c r="G245" s="90">
        <v>873.56904000000009</v>
      </c>
      <c r="H245" s="98">
        <v>-2.2661950000000002</v>
      </c>
      <c r="I245" s="90">
        <v>-1.9796781000000003E-2</v>
      </c>
      <c r="J245" s="91">
        <f t="shared" si="3"/>
        <v>8.7687117383336316E-5</v>
      </c>
      <c r="K245" s="91">
        <f>I245/'סכום נכסי הקרן'!$C$42</f>
        <v>-2.1331917524108308E-7</v>
      </c>
    </row>
    <row r="246" spans="2:11">
      <c r="B246" s="86" t="s">
        <v>2223</v>
      </c>
      <c r="C246" s="87" t="s">
        <v>2224</v>
      </c>
      <c r="D246" s="88" t="s">
        <v>617</v>
      </c>
      <c r="E246" s="88" t="s">
        <v>126</v>
      </c>
      <c r="F246" s="97">
        <v>45166</v>
      </c>
      <c r="G246" s="90">
        <v>1747.1380800000002</v>
      </c>
      <c r="H246" s="98">
        <v>-2.2033010000000002</v>
      </c>
      <c r="I246" s="90">
        <v>-3.8494710000000001E-2</v>
      </c>
      <c r="J246" s="91">
        <f t="shared" si="3"/>
        <v>1.7050702103576788E-4</v>
      </c>
      <c r="K246" s="91">
        <f>I246/'סכום נכסי הקרן'!$C$42</f>
        <v>-4.1479772839557466E-7</v>
      </c>
    </row>
    <row r="247" spans="2:11">
      <c r="B247" s="86" t="s">
        <v>2225</v>
      </c>
      <c r="C247" s="87" t="s">
        <v>2226</v>
      </c>
      <c r="D247" s="88" t="s">
        <v>617</v>
      </c>
      <c r="E247" s="88" t="s">
        <v>126</v>
      </c>
      <c r="F247" s="97">
        <v>45166</v>
      </c>
      <c r="G247" s="90">
        <v>524.14142400000014</v>
      </c>
      <c r="H247" s="98">
        <v>-2.166172</v>
      </c>
      <c r="I247" s="90">
        <v>-1.1353807000000002E-2</v>
      </c>
      <c r="J247" s="91">
        <f t="shared" si="3"/>
        <v>5.0290125811703708E-5</v>
      </c>
      <c r="K247" s="91">
        <f>I247/'סכום נכסי הקרן'!$C$42</f>
        <v>-1.2234235177357552E-7</v>
      </c>
    </row>
    <row r="248" spans="2:11">
      <c r="B248" s="86" t="s">
        <v>2227</v>
      </c>
      <c r="C248" s="87" t="s">
        <v>2228</v>
      </c>
      <c r="D248" s="88" t="s">
        <v>617</v>
      </c>
      <c r="E248" s="88" t="s">
        <v>126</v>
      </c>
      <c r="F248" s="97">
        <v>45168</v>
      </c>
      <c r="G248" s="90">
        <v>698.85523200000011</v>
      </c>
      <c r="H248" s="98">
        <v>-2.162604</v>
      </c>
      <c r="I248" s="90">
        <v>-1.5113470000000002E-2</v>
      </c>
      <c r="J248" s="91">
        <f t="shared" si="3"/>
        <v>6.6943035736947932E-5</v>
      </c>
      <c r="K248" s="91">
        <f>I248/'סכום נכסי הקרן'!$C$42</f>
        <v>-1.6285440321994025E-7</v>
      </c>
    </row>
    <row r="249" spans="2:11">
      <c r="B249" s="86" t="s">
        <v>2229</v>
      </c>
      <c r="C249" s="87" t="s">
        <v>2230</v>
      </c>
      <c r="D249" s="88" t="s">
        <v>617</v>
      </c>
      <c r="E249" s="88" t="s">
        <v>126</v>
      </c>
      <c r="F249" s="97">
        <v>45189</v>
      </c>
      <c r="G249" s="90">
        <v>655.17678000000012</v>
      </c>
      <c r="H249" s="98">
        <v>-0.74099099999999996</v>
      </c>
      <c r="I249" s="90">
        <v>-4.8548000000000011E-3</v>
      </c>
      <c r="J249" s="91">
        <f t="shared" si="3"/>
        <v>2.1503668574836546E-5</v>
      </c>
      <c r="K249" s="91">
        <f>I249/'סכום נכסי הקרן'!$C$42</f>
        <v>-5.2312642745323612E-8</v>
      </c>
    </row>
    <row r="250" spans="2:11">
      <c r="B250" s="86" t="s">
        <v>2231</v>
      </c>
      <c r="C250" s="87" t="s">
        <v>2232</v>
      </c>
      <c r="D250" s="88" t="s">
        <v>617</v>
      </c>
      <c r="E250" s="88" t="s">
        <v>126</v>
      </c>
      <c r="F250" s="97">
        <v>45189</v>
      </c>
      <c r="G250" s="90">
        <v>655.17678000000012</v>
      </c>
      <c r="H250" s="98">
        <v>-0.70283700000000005</v>
      </c>
      <c r="I250" s="90">
        <v>-4.6048220000000015E-3</v>
      </c>
      <c r="J250" s="91">
        <f t="shared" si="3"/>
        <v>2.0396425421050502E-5</v>
      </c>
      <c r="K250" s="91">
        <f>I250/'סכום נכסי הקרן'!$C$42</f>
        <v>-4.961901791872097E-8</v>
      </c>
    </row>
    <row r="251" spans="2:11">
      <c r="B251" s="86" t="s">
        <v>2233</v>
      </c>
      <c r="C251" s="87" t="s">
        <v>2234</v>
      </c>
      <c r="D251" s="88" t="s">
        <v>617</v>
      </c>
      <c r="E251" s="88" t="s">
        <v>126</v>
      </c>
      <c r="F251" s="97">
        <v>45195</v>
      </c>
      <c r="G251" s="90">
        <v>655.17678000000012</v>
      </c>
      <c r="H251" s="98">
        <v>-3.2599999999999997E-2</v>
      </c>
      <c r="I251" s="90">
        <v>-2.1358900000000003E-4</v>
      </c>
      <c r="J251" s="91">
        <f t="shared" si="3"/>
        <v>9.460630854475493E-7</v>
      </c>
      <c r="K251" s="91">
        <f>I251/'סכום נכסי הקרן'!$C$42</f>
        <v>-2.301517065858722E-9</v>
      </c>
    </row>
    <row r="252" spans="2:11">
      <c r="B252" s="86" t="s">
        <v>2235</v>
      </c>
      <c r="C252" s="87" t="s">
        <v>2236</v>
      </c>
      <c r="D252" s="88" t="s">
        <v>617</v>
      </c>
      <c r="E252" s="88" t="s">
        <v>126</v>
      </c>
      <c r="F252" s="97">
        <v>45196</v>
      </c>
      <c r="G252" s="90">
        <v>655.17678000000012</v>
      </c>
      <c r="H252" s="98">
        <v>0.25872400000000001</v>
      </c>
      <c r="I252" s="90">
        <v>1.6950980000000001E-3</v>
      </c>
      <c r="J252" s="91">
        <f t="shared" si="3"/>
        <v>-7.5082033438799278E-6</v>
      </c>
      <c r="K252" s="91">
        <f>I252/'סכום נכסי הקרן'!$C$42</f>
        <v>1.8265439583981326E-8</v>
      </c>
    </row>
    <row r="253" spans="2:11">
      <c r="B253" s="86" t="s">
        <v>2237</v>
      </c>
      <c r="C253" s="87" t="s">
        <v>2238</v>
      </c>
      <c r="D253" s="88" t="s">
        <v>617</v>
      </c>
      <c r="E253" s="88" t="s">
        <v>130</v>
      </c>
      <c r="F253" s="97">
        <v>45176</v>
      </c>
      <c r="G253" s="90">
        <v>1041.3926830000003</v>
      </c>
      <c r="H253" s="98">
        <v>-1.6319030000000001</v>
      </c>
      <c r="I253" s="90">
        <v>-1.6994521000000002E-2</v>
      </c>
      <c r="J253" s="91">
        <f t="shared" si="3"/>
        <v>7.5274892307015668E-5</v>
      </c>
      <c r="K253" s="91">
        <f>I253/'סכום נכסי הקרן'!$C$42</f>
        <v>-1.8312356960140471E-7</v>
      </c>
    </row>
    <row r="254" spans="2:11">
      <c r="B254" s="86" t="s">
        <v>2239</v>
      </c>
      <c r="C254" s="87" t="s">
        <v>2240</v>
      </c>
      <c r="D254" s="88" t="s">
        <v>617</v>
      </c>
      <c r="E254" s="88" t="s">
        <v>130</v>
      </c>
      <c r="F254" s="97">
        <v>45161</v>
      </c>
      <c r="G254" s="90">
        <v>5944.3490410000013</v>
      </c>
      <c r="H254" s="98">
        <v>-0.84712500000000002</v>
      </c>
      <c r="I254" s="90">
        <v>-5.0356083000000003E-2</v>
      </c>
      <c r="J254" s="91">
        <f t="shared" si="3"/>
        <v>2.2304534060290035E-4</v>
      </c>
      <c r="K254" s="91">
        <f>I254/'סכום נכסי הקרן'!$C$42</f>
        <v>-5.4260933097817892E-7</v>
      </c>
    </row>
    <row r="255" spans="2:11">
      <c r="B255" s="86" t="s">
        <v>2241</v>
      </c>
      <c r="C255" s="87" t="s">
        <v>2242</v>
      </c>
      <c r="D255" s="88" t="s">
        <v>617</v>
      </c>
      <c r="E255" s="88" t="s">
        <v>130</v>
      </c>
      <c r="F255" s="97">
        <v>45180</v>
      </c>
      <c r="G255" s="90">
        <v>546.95678400000008</v>
      </c>
      <c r="H255" s="98">
        <v>-0.62245499999999998</v>
      </c>
      <c r="I255" s="90">
        <v>-3.4045620000000003E-3</v>
      </c>
      <c r="J255" s="91">
        <f t="shared" si="3"/>
        <v>1.5080038907984397E-5</v>
      </c>
      <c r="K255" s="91">
        <f>I255/'סכום נכסי הקרן'!$C$42</f>
        <v>-3.6685679247405541E-8</v>
      </c>
    </row>
    <row r="256" spans="2:11">
      <c r="B256" s="86" t="s">
        <v>2243</v>
      </c>
      <c r="C256" s="87" t="s">
        <v>2244</v>
      </c>
      <c r="D256" s="88" t="s">
        <v>617</v>
      </c>
      <c r="E256" s="88" t="s">
        <v>126</v>
      </c>
      <c r="F256" s="97">
        <v>45127</v>
      </c>
      <c r="G256" s="90">
        <v>4788.0592060000008</v>
      </c>
      <c r="H256" s="98">
        <v>2.4769519999999998</v>
      </c>
      <c r="I256" s="90">
        <v>0.11859792700000002</v>
      </c>
      <c r="J256" s="91">
        <f t="shared" si="3"/>
        <v>-5.2531319845733262E-4</v>
      </c>
      <c r="K256" s="91">
        <f>I256/'סכום נכסי הקרן'!$C$42</f>
        <v>1.2779457414284766E-6</v>
      </c>
    </row>
    <row r="257" spans="2:11">
      <c r="B257" s="86" t="s">
        <v>2245</v>
      </c>
      <c r="C257" s="87" t="s">
        <v>2246</v>
      </c>
      <c r="D257" s="88" t="s">
        <v>617</v>
      </c>
      <c r="E257" s="88" t="s">
        <v>126</v>
      </c>
      <c r="F257" s="97">
        <v>45127</v>
      </c>
      <c r="G257" s="90">
        <v>1988.0466990000004</v>
      </c>
      <c r="H257" s="98">
        <v>2.4546519999999998</v>
      </c>
      <c r="I257" s="90">
        <v>4.8799629000000011E-2</v>
      </c>
      <c r="J257" s="91">
        <f t="shared" si="3"/>
        <v>-2.161512417794723E-4</v>
      </c>
      <c r="K257" s="91">
        <f>I257/'סכום נכסי הקרן'!$C$42</f>
        <v>5.2583784254373687E-7</v>
      </c>
    </row>
    <row r="258" spans="2:11">
      <c r="B258" s="86" t="s">
        <v>2247</v>
      </c>
      <c r="C258" s="87" t="s">
        <v>2248</v>
      </c>
      <c r="D258" s="88" t="s">
        <v>617</v>
      </c>
      <c r="E258" s="88" t="s">
        <v>126</v>
      </c>
      <c r="F258" s="97">
        <v>45127</v>
      </c>
      <c r="G258" s="90">
        <v>1490.5115070000002</v>
      </c>
      <c r="H258" s="98">
        <v>2.4204590000000001</v>
      </c>
      <c r="I258" s="90">
        <v>3.6077216000000002E-2</v>
      </c>
      <c r="J258" s="91">
        <f t="shared" si="3"/>
        <v>-1.5979906401227445E-4</v>
      </c>
      <c r="K258" s="91">
        <f>I258/'סכום נכסי הקרן'!$C$42</f>
        <v>3.8874814860630151E-7</v>
      </c>
    </row>
    <row r="259" spans="2:11">
      <c r="B259" s="86" t="s">
        <v>2249</v>
      </c>
      <c r="C259" s="87" t="s">
        <v>2250</v>
      </c>
      <c r="D259" s="88" t="s">
        <v>617</v>
      </c>
      <c r="E259" s="88" t="s">
        <v>128</v>
      </c>
      <c r="F259" s="97">
        <v>45195</v>
      </c>
      <c r="G259" s="90">
        <v>1388.7405510000003</v>
      </c>
      <c r="H259" s="98">
        <v>-0.11927400000000001</v>
      </c>
      <c r="I259" s="90">
        <v>-1.6564060000000002E-3</v>
      </c>
      <c r="J259" s="91">
        <f t="shared" si="3"/>
        <v>7.336822453936454E-6</v>
      </c>
      <c r="K259" s="91">
        <f>I259/'סכום נכסי הקרן'!$C$42</f>
        <v>-1.7848515967539442E-8</v>
      </c>
    </row>
    <row r="260" spans="2:11">
      <c r="B260" s="86" t="s">
        <v>2251</v>
      </c>
      <c r="C260" s="87" t="s">
        <v>2252</v>
      </c>
      <c r="D260" s="88" t="s">
        <v>617</v>
      </c>
      <c r="E260" s="88" t="s">
        <v>128</v>
      </c>
      <c r="F260" s="97">
        <v>45195</v>
      </c>
      <c r="G260" s="90">
        <v>1389.0660120000002</v>
      </c>
      <c r="H260" s="98">
        <v>-9.5815999999999998E-2</v>
      </c>
      <c r="I260" s="90">
        <v>-1.330945E-3</v>
      </c>
      <c r="J260" s="91">
        <f t="shared" si="3"/>
        <v>5.8952377381840283E-6</v>
      </c>
      <c r="K260" s="91">
        <f>I260/'סכום נכסי הקרן'!$C$42</f>
        <v>-1.4341528033837587E-8</v>
      </c>
    </row>
    <row r="261" spans="2:11">
      <c r="B261" s="86" t="s">
        <v>2253</v>
      </c>
      <c r="C261" s="87" t="s">
        <v>2254</v>
      </c>
      <c r="D261" s="88" t="s">
        <v>617</v>
      </c>
      <c r="E261" s="88" t="s">
        <v>128</v>
      </c>
      <c r="F261" s="97">
        <v>45078</v>
      </c>
      <c r="G261" s="90">
        <v>6863.1968100000013</v>
      </c>
      <c r="H261" s="98">
        <v>1.3257589999999999</v>
      </c>
      <c r="I261" s="90">
        <v>9.0989474000000015E-2</v>
      </c>
      <c r="J261" s="91">
        <f t="shared" si="3"/>
        <v>-4.0302535484359949E-4</v>
      </c>
      <c r="K261" s="91">
        <f>I261/'סכום נכסי הקרן'!$C$42</f>
        <v>9.8045230430644124E-7</v>
      </c>
    </row>
    <row r="262" spans="2:11">
      <c r="B262" s="86" t="s">
        <v>2255</v>
      </c>
      <c r="C262" s="87" t="s">
        <v>2256</v>
      </c>
      <c r="D262" s="88" t="s">
        <v>617</v>
      </c>
      <c r="E262" s="88" t="s">
        <v>128</v>
      </c>
      <c r="F262" s="97">
        <v>45078</v>
      </c>
      <c r="G262" s="90">
        <v>1750.8155130000002</v>
      </c>
      <c r="H262" s="98">
        <v>1.3257589999999999</v>
      </c>
      <c r="I262" s="90">
        <v>2.3211601000000005E-2</v>
      </c>
      <c r="J262" s="91">
        <f t="shared" si="3"/>
        <v>-1.0281259269081002E-4</v>
      </c>
      <c r="K262" s="91">
        <f>I262/'סכום נכסי הקרן'!$C$42</f>
        <v>2.501153890294134E-7</v>
      </c>
    </row>
    <row r="263" spans="2:11">
      <c r="B263" s="86" t="s">
        <v>2257</v>
      </c>
      <c r="C263" s="87" t="s">
        <v>2258</v>
      </c>
      <c r="D263" s="88" t="s">
        <v>617</v>
      </c>
      <c r="E263" s="88" t="s">
        <v>128</v>
      </c>
      <c r="F263" s="97">
        <v>45181</v>
      </c>
      <c r="G263" s="90">
        <v>3871.3054940000006</v>
      </c>
      <c r="H263" s="98">
        <v>1.2325010000000001</v>
      </c>
      <c r="I263" s="90">
        <v>4.7713863000000009E-2</v>
      </c>
      <c r="J263" s="91">
        <f t="shared" si="3"/>
        <v>-2.1134199068492134E-4</v>
      </c>
      <c r="K263" s="91">
        <f>I263/'סכום נכסי הקרן'!$C$42</f>
        <v>5.1413822796372957E-7</v>
      </c>
    </row>
    <row r="264" spans="2:11">
      <c r="B264" s="86" t="s">
        <v>2259</v>
      </c>
      <c r="C264" s="87" t="s">
        <v>2260</v>
      </c>
      <c r="D264" s="88" t="s">
        <v>617</v>
      </c>
      <c r="E264" s="88" t="s">
        <v>128</v>
      </c>
      <c r="F264" s="97">
        <v>45181</v>
      </c>
      <c r="G264" s="90">
        <v>1408.0078210000001</v>
      </c>
      <c r="H264" s="98">
        <v>1.2507649999999999</v>
      </c>
      <c r="I264" s="90">
        <v>1.7610864000000004E-2</v>
      </c>
      <c r="J264" s="91">
        <f t="shared" si="3"/>
        <v>-7.8004898816124292E-5</v>
      </c>
      <c r="K264" s="91">
        <f>I264/'סכום נכסי הקרן'!$C$42</f>
        <v>1.8976494126812241E-7</v>
      </c>
    </row>
    <row r="265" spans="2:11">
      <c r="B265" s="86" t="s">
        <v>2261</v>
      </c>
      <c r="C265" s="87" t="s">
        <v>2262</v>
      </c>
      <c r="D265" s="88" t="s">
        <v>617</v>
      </c>
      <c r="E265" s="88" t="s">
        <v>128</v>
      </c>
      <c r="F265" s="97">
        <v>45176</v>
      </c>
      <c r="G265" s="90">
        <v>6336.3281080000006</v>
      </c>
      <c r="H265" s="98">
        <v>1.188712</v>
      </c>
      <c r="I265" s="90">
        <v>7.5320710000000013E-2</v>
      </c>
      <c r="J265" s="91">
        <f t="shared" si="3"/>
        <v>-3.3362272074264162E-4</v>
      </c>
      <c r="K265" s="91">
        <f>I265/'סכום נכסי הקרן'!$C$42</f>
        <v>8.1161435971700649E-7</v>
      </c>
    </row>
    <row r="266" spans="2:11">
      <c r="B266" s="86" t="s">
        <v>2263</v>
      </c>
      <c r="C266" s="87" t="s">
        <v>2264</v>
      </c>
      <c r="D266" s="88" t="s">
        <v>617</v>
      </c>
      <c r="E266" s="88" t="s">
        <v>128</v>
      </c>
      <c r="F266" s="97">
        <v>45181</v>
      </c>
      <c r="G266" s="90">
        <v>32.585836999999998</v>
      </c>
      <c r="H266" s="98">
        <v>1.2598940000000001</v>
      </c>
      <c r="I266" s="90">
        <v>4.1054700000000004E-4</v>
      </c>
      <c r="J266" s="91">
        <f t="shared" si="3"/>
        <v>-1.8184614448367425E-6</v>
      </c>
      <c r="K266" s="91">
        <f>I266/'סכום נכסי הקרן'!$C$42</f>
        <v>4.4238276635833339E-9</v>
      </c>
    </row>
    <row r="267" spans="2:11">
      <c r="B267" s="86" t="s">
        <v>2265</v>
      </c>
      <c r="C267" s="87" t="s">
        <v>2266</v>
      </c>
      <c r="D267" s="88" t="s">
        <v>617</v>
      </c>
      <c r="E267" s="88" t="s">
        <v>128</v>
      </c>
      <c r="F267" s="97">
        <v>45176</v>
      </c>
      <c r="G267" s="90">
        <v>2003.0020090000003</v>
      </c>
      <c r="H267" s="98">
        <v>1.2069799999999999</v>
      </c>
      <c r="I267" s="90">
        <v>2.4175838000000002E-2</v>
      </c>
      <c r="J267" s="91">
        <f t="shared" si="3"/>
        <v>-1.070835478023686E-4</v>
      </c>
      <c r="K267" s="91">
        <f>I267/'סכום נכסי הקרן'!$C$42</f>
        <v>2.6050547424462771E-7</v>
      </c>
    </row>
    <row r="268" spans="2:11">
      <c r="B268" s="86" t="s">
        <v>2267</v>
      </c>
      <c r="C268" s="87" t="s">
        <v>2268</v>
      </c>
      <c r="D268" s="88" t="s">
        <v>617</v>
      </c>
      <c r="E268" s="88" t="s">
        <v>128</v>
      </c>
      <c r="F268" s="97">
        <v>45183</v>
      </c>
      <c r="G268" s="90">
        <v>10056.731823000002</v>
      </c>
      <c r="H268" s="98">
        <v>1.324182</v>
      </c>
      <c r="I268" s="90">
        <v>0.13316938700000003</v>
      </c>
      <c r="J268" s="91">
        <f t="shared" ref="J268:J301" si="4">IFERROR(I268/$I$11,0)</f>
        <v>-5.8985547548037949E-4</v>
      </c>
      <c r="K268" s="91">
        <f>I268/'סכום נכסי הקרן'!$C$42</f>
        <v>1.4349597443241209E-6</v>
      </c>
    </row>
    <row r="269" spans="2:11">
      <c r="B269" s="86" t="s">
        <v>2269</v>
      </c>
      <c r="C269" s="87" t="s">
        <v>2270</v>
      </c>
      <c r="D269" s="88" t="s">
        <v>617</v>
      </c>
      <c r="E269" s="88" t="s">
        <v>128</v>
      </c>
      <c r="F269" s="97">
        <v>45183</v>
      </c>
      <c r="G269" s="90">
        <v>8689.3531040000016</v>
      </c>
      <c r="H269" s="98">
        <v>1.328735</v>
      </c>
      <c r="I269" s="90">
        <v>0.11545848600000001</v>
      </c>
      <c r="J269" s="91">
        <f t="shared" si="4"/>
        <v>-5.1140747653794286E-4</v>
      </c>
      <c r="K269" s="91">
        <f>I269/'סכום נכסי הקרן'!$C$42</f>
        <v>1.2441168596098596E-6</v>
      </c>
    </row>
    <row r="270" spans="2:11">
      <c r="B270" s="86" t="s">
        <v>2271</v>
      </c>
      <c r="C270" s="87" t="s">
        <v>2272</v>
      </c>
      <c r="D270" s="88" t="s">
        <v>617</v>
      </c>
      <c r="E270" s="88" t="s">
        <v>128</v>
      </c>
      <c r="F270" s="97">
        <v>45161</v>
      </c>
      <c r="G270" s="90">
        <v>1776.8523640000003</v>
      </c>
      <c r="H270" s="98">
        <v>2.2150789999999998</v>
      </c>
      <c r="I270" s="90">
        <v>3.9358679000000008E-2</v>
      </c>
      <c r="J270" s="91">
        <f t="shared" si="4"/>
        <v>-1.7433385283830002E-4</v>
      </c>
      <c r="K270" s="91">
        <f>I270/'סכום נכסי הקרן'!$C$42</f>
        <v>4.2410738103626734E-7</v>
      </c>
    </row>
    <row r="271" spans="2:11">
      <c r="B271" s="86" t="s">
        <v>2273</v>
      </c>
      <c r="C271" s="87" t="s">
        <v>2274</v>
      </c>
      <c r="D271" s="88" t="s">
        <v>617</v>
      </c>
      <c r="E271" s="88" t="s">
        <v>128</v>
      </c>
      <c r="F271" s="97">
        <v>45145</v>
      </c>
      <c r="G271" s="90">
        <v>617900.24000000011</v>
      </c>
      <c r="H271" s="98">
        <v>3.8581699999999999</v>
      </c>
      <c r="I271" s="90">
        <v>23.839640000000003</v>
      </c>
      <c r="J271" s="91">
        <f t="shared" si="4"/>
        <v>-0.10559440502253774</v>
      </c>
      <c r="K271" s="91">
        <f>I271/'סכום נכסי הקרן'!$C$42</f>
        <v>2.5688279033062668E-4</v>
      </c>
    </row>
    <row r="272" spans="2:11">
      <c r="B272" s="86" t="s">
        <v>2275</v>
      </c>
      <c r="C272" s="87" t="s">
        <v>2276</v>
      </c>
      <c r="D272" s="88" t="s">
        <v>617</v>
      </c>
      <c r="E272" s="88" t="s">
        <v>128</v>
      </c>
      <c r="F272" s="97">
        <v>45099</v>
      </c>
      <c r="G272" s="90">
        <v>509.50811300000009</v>
      </c>
      <c r="H272" s="98">
        <v>4.0834000000000001</v>
      </c>
      <c r="I272" s="90">
        <v>2.0805252E-2</v>
      </c>
      <c r="J272" s="91">
        <f t="shared" si="4"/>
        <v>-9.2154000911253819E-5</v>
      </c>
      <c r="K272" s="91">
        <f>I272/'סכום נכסי הקרן'!$C$42</f>
        <v>2.2418590160303807E-7</v>
      </c>
    </row>
    <row r="273" spans="2:11">
      <c r="B273" s="86" t="s">
        <v>2275</v>
      </c>
      <c r="C273" s="87" t="s">
        <v>2277</v>
      </c>
      <c r="D273" s="88" t="s">
        <v>617</v>
      </c>
      <c r="E273" s="88" t="s">
        <v>128</v>
      </c>
      <c r="F273" s="97">
        <v>45099</v>
      </c>
      <c r="G273" s="90">
        <v>1380.7111660000003</v>
      </c>
      <c r="H273" s="98">
        <v>4.0834000000000001</v>
      </c>
      <c r="I273" s="90">
        <v>5.6379955000000009E-2</v>
      </c>
      <c r="J273" s="91">
        <f t="shared" si="4"/>
        <v>-2.4972725273630187E-4</v>
      </c>
      <c r="K273" s="91">
        <f>I273/'סכום נכסי הקרן'!$C$42</f>
        <v>6.0751924773675979E-7</v>
      </c>
    </row>
    <row r="274" spans="2:11">
      <c r="B274" s="86" t="s">
        <v>2278</v>
      </c>
      <c r="C274" s="87" t="s">
        <v>2279</v>
      </c>
      <c r="D274" s="88" t="s">
        <v>617</v>
      </c>
      <c r="E274" s="88" t="s">
        <v>128</v>
      </c>
      <c r="F274" s="97">
        <v>45148</v>
      </c>
      <c r="G274" s="90">
        <v>1451.5674730000001</v>
      </c>
      <c r="H274" s="98">
        <v>4.2417959999999999</v>
      </c>
      <c r="I274" s="90">
        <v>6.1572525000000003E-2</v>
      </c>
      <c r="J274" s="91">
        <f t="shared" si="4"/>
        <v>-2.7272702704866057E-4</v>
      </c>
      <c r="K274" s="91">
        <f>I274/'סכום נכסי הקרן'!$C$42</f>
        <v>6.6347151339962631E-7</v>
      </c>
    </row>
    <row r="275" spans="2:11">
      <c r="B275" s="86" t="s">
        <v>2280</v>
      </c>
      <c r="C275" s="87" t="s">
        <v>2281</v>
      </c>
      <c r="D275" s="88" t="s">
        <v>617</v>
      </c>
      <c r="E275" s="88" t="s">
        <v>128</v>
      </c>
      <c r="F275" s="97">
        <v>45133</v>
      </c>
      <c r="G275" s="90">
        <v>2181.4324860000006</v>
      </c>
      <c r="H275" s="98">
        <v>4.4818499999999997</v>
      </c>
      <c r="I275" s="90">
        <v>9.7768529000000021E-2</v>
      </c>
      <c r="J275" s="91">
        <f t="shared" si="4"/>
        <v>-4.3305224616159167E-4</v>
      </c>
      <c r="K275" s="91">
        <f>I275/'סכום נכסי הקרן'!$C$42</f>
        <v>1.0534996558689979E-6</v>
      </c>
    </row>
    <row r="276" spans="2:11">
      <c r="B276" s="86" t="s">
        <v>2282</v>
      </c>
      <c r="C276" s="87" t="s">
        <v>2283</v>
      </c>
      <c r="D276" s="88" t="s">
        <v>617</v>
      </c>
      <c r="E276" s="88" t="s">
        <v>128</v>
      </c>
      <c r="F276" s="97">
        <v>45133</v>
      </c>
      <c r="G276" s="90">
        <v>9282.1486490000025</v>
      </c>
      <c r="H276" s="98">
        <v>4.5245829999999998</v>
      </c>
      <c r="I276" s="90">
        <v>0.41997856500000014</v>
      </c>
      <c r="J276" s="91">
        <f t="shared" si="4"/>
        <v>-1.8602372642118003E-3</v>
      </c>
      <c r="K276" s="91">
        <f>I276/'סכום נכסי הקרן'!$C$42</f>
        <v>4.5254569975155871E-6</v>
      </c>
    </row>
    <row r="277" spans="2:11">
      <c r="B277" s="86" t="s">
        <v>2284</v>
      </c>
      <c r="C277" s="87" t="s">
        <v>2285</v>
      </c>
      <c r="D277" s="88" t="s">
        <v>617</v>
      </c>
      <c r="E277" s="88" t="s">
        <v>128</v>
      </c>
      <c r="F277" s="97">
        <v>45127</v>
      </c>
      <c r="G277" s="90">
        <v>2961.9126170000004</v>
      </c>
      <c r="H277" s="98">
        <v>5.743957</v>
      </c>
      <c r="I277" s="90">
        <v>0.17013097700000002</v>
      </c>
      <c r="J277" s="91">
        <f t="shared" si="4"/>
        <v>-7.5357175243493833E-4</v>
      </c>
      <c r="K277" s="91">
        <f>I277/'סכום נכסי הקרן'!$C$42</f>
        <v>1.8332374185782868E-6</v>
      </c>
    </row>
    <row r="278" spans="2:11">
      <c r="B278" s="86" t="s">
        <v>2286</v>
      </c>
      <c r="C278" s="87" t="s">
        <v>2287</v>
      </c>
      <c r="D278" s="88" t="s">
        <v>617</v>
      </c>
      <c r="E278" s="88" t="s">
        <v>128</v>
      </c>
      <c r="F278" s="97">
        <v>45127</v>
      </c>
      <c r="G278" s="90">
        <v>672.02440800000011</v>
      </c>
      <c r="H278" s="98">
        <v>5.743957</v>
      </c>
      <c r="I278" s="90">
        <v>3.8600791000000009E-2</v>
      </c>
      <c r="J278" s="91">
        <f t="shared" si="4"/>
        <v>-1.7097689222841998E-4</v>
      </c>
      <c r="K278" s="91">
        <f>I278/'סכום נכסי הקרן'!$C$42</f>
        <v>4.1594079864668016E-7</v>
      </c>
    </row>
    <row r="279" spans="2:11">
      <c r="B279" s="86" t="s">
        <v>2288</v>
      </c>
      <c r="C279" s="87" t="s">
        <v>2289</v>
      </c>
      <c r="D279" s="88" t="s">
        <v>617</v>
      </c>
      <c r="E279" s="88" t="s">
        <v>128</v>
      </c>
      <c r="F279" s="97">
        <v>45127</v>
      </c>
      <c r="G279" s="90">
        <v>5154.2550640000009</v>
      </c>
      <c r="H279" s="98">
        <v>5.7772860000000001</v>
      </c>
      <c r="I279" s="90">
        <v>0.29777606900000009</v>
      </c>
      <c r="J279" s="91">
        <f t="shared" si="4"/>
        <v>-1.3189581233611393E-3</v>
      </c>
      <c r="K279" s="91">
        <f>I279/'סכום נכסי הקרן'!$C$42</f>
        <v>3.2086704119024126E-6</v>
      </c>
    </row>
    <row r="280" spans="2:11">
      <c r="B280" s="86" t="s">
        <v>2290</v>
      </c>
      <c r="C280" s="87" t="s">
        <v>2291</v>
      </c>
      <c r="D280" s="88" t="s">
        <v>617</v>
      </c>
      <c r="E280" s="88" t="s">
        <v>129</v>
      </c>
      <c r="F280" s="97">
        <v>45195</v>
      </c>
      <c r="G280" s="90">
        <v>1191.2542890000002</v>
      </c>
      <c r="H280" s="98">
        <v>-0.37175000000000002</v>
      </c>
      <c r="I280" s="90">
        <v>-4.4284870000000009E-3</v>
      </c>
      <c r="J280" s="91">
        <f t="shared" si="4"/>
        <v>1.961537380241661E-5</v>
      </c>
      <c r="K280" s="91">
        <f>I280/'סכום נכסי הקרן'!$C$42</f>
        <v>-4.7718929375733273E-8</v>
      </c>
    </row>
    <row r="281" spans="2:11">
      <c r="B281" s="86" t="s">
        <v>2292</v>
      </c>
      <c r="C281" s="87" t="s">
        <v>2293</v>
      </c>
      <c r="D281" s="88" t="s">
        <v>617</v>
      </c>
      <c r="E281" s="88" t="s">
        <v>129</v>
      </c>
      <c r="F281" s="97">
        <v>45153</v>
      </c>
      <c r="G281" s="90">
        <v>4955.7045460000008</v>
      </c>
      <c r="H281" s="98">
        <v>3.4994689999999999</v>
      </c>
      <c r="I281" s="90">
        <v>0.173423359</v>
      </c>
      <c r="J281" s="91">
        <f t="shared" si="4"/>
        <v>-7.6815490546899888E-4</v>
      </c>
      <c r="K281" s="91">
        <f>I281/'סכום נכסי הקרן'!$C$42</f>
        <v>1.8687143081200049E-6</v>
      </c>
    </row>
    <row r="282" spans="2:11">
      <c r="B282" s="86" t="s">
        <v>2294</v>
      </c>
      <c r="C282" s="87" t="s">
        <v>2295</v>
      </c>
      <c r="D282" s="88" t="s">
        <v>617</v>
      </c>
      <c r="E282" s="88" t="s">
        <v>129</v>
      </c>
      <c r="F282" s="97">
        <v>45153</v>
      </c>
      <c r="G282" s="90">
        <v>1652.0382090000003</v>
      </c>
      <c r="H282" s="98">
        <v>3.5074540000000001</v>
      </c>
      <c r="I282" s="90">
        <v>5.7944480000000007E-2</v>
      </c>
      <c r="J282" s="91">
        <f t="shared" si="4"/>
        <v>-2.5665710094365256E-4</v>
      </c>
      <c r="K282" s="91">
        <f>I282/'סכום נכסי הקרן'!$C$42</f>
        <v>6.24377704808344E-7</v>
      </c>
    </row>
    <row r="283" spans="2:11">
      <c r="B283" s="86" t="s">
        <v>2296</v>
      </c>
      <c r="C283" s="87" t="s">
        <v>2297</v>
      </c>
      <c r="D283" s="88" t="s">
        <v>617</v>
      </c>
      <c r="E283" s="88" t="s">
        <v>129</v>
      </c>
      <c r="F283" s="97">
        <v>45153</v>
      </c>
      <c r="G283" s="90">
        <v>3552.441941000001</v>
      </c>
      <c r="H283" s="98">
        <v>3.522659</v>
      </c>
      <c r="I283" s="90">
        <v>0.12514042400000003</v>
      </c>
      <c r="J283" s="91">
        <f t="shared" si="4"/>
        <v>-5.5429228866493382E-4</v>
      </c>
      <c r="K283" s="91">
        <f>I283/'סכום נכסי הקרן'!$C$42</f>
        <v>1.3484440746704953E-6</v>
      </c>
    </row>
    <row r="284" spans="2:11">
      <c r="B284" s="86" t="s">
        <v>2296</v>
      </c>
      <c r="C284" s="87" t="s">
        <v>2298</v>
      </c>
      <c r="D284" s="88" t="s">
        <v>617</v>
      </c>
      <c r="E284" s="88" t="s">
        <v>129</v>
      </c>
      <c r="F284" s="97">
        <v>45153</v>
      </c>
      <c r="G284" s="90">
        <v>179091.23000000004</v>
      </c>
      <c r="H284" s="98">
        <v>3.5226570000000001</v>
      </c>
      <c r="I284" s="90">
        <v>6.3087700000000018</v>
      </c>
      <c r="J284" s="91">
        <f t="shared" si="4"/>
        <v>-2.7943828622161892E-2</v>
      </c>
      <c r="K284" s="91">
        <f>I284/'סכום נכסי הקרן'!$C$42</f>
        <v>6.7979820213482576E-5</v>
      </c>
    </row>
    <row r="285" spans="2:11">
      <c r="B285" s="86" t="s">
        <v>2299</v>
      </c>
      <c r="C285" s="87" t="s">
        <v>2300</v>
      </c>
      <c r="D285" s="88" t="s">
        <v>617</v>
      </c>
      <c r="E285" s="88" t="s">
        <v>129</v>
      </c>
      <c r="F285" s="97">
        <v>45113</v>
      </c>
      <c r="G285" s="90">
        <v>3950.7026530000003</v>
      </c>
      <c r="H285" s="98">
        <v>3.643138</v>
      </c>
      <c r="I285" s="90">
        <v>0.14392955799999999</v>
      </c>
      <c r="J285" s="91">
        <f t="shared" si="4"/>
        <v>-6.3751617231496923E-4</v>
      </c>
      <c r="K285" s="91">
        <f>I285/'סכום נכסי הקרן'!$C$42</f>
        <v>1.5509054025184006E-6</v>
      </c>
    </row>
    <row r="286" spans="2:11">
      <c r="B286" s="86" t="s">
        <v>2299</v>
      </c>
      <c r="C286" s="87" t="s">
        <v>2301</v>
      </c>
      <c r="D286" s="88" t="s">
        <v>617</v>
      </c>
      <c r="E286" s="88" t="s">
        <v>129</v>
      </c>
      <c r="F286" s="97">
        <v>45113</v>
      </c>
      <c r="G286" s="90">
        <v>20590.830000000005</v>
      </c>
      <c r="H286" s="98">
        <v>3.6431269999999998</v>
      </c>
      <c r="I286" s="90">
        <v>0.75015000000000009</v>
      </c>
      <c r="J286" s="91">
        <f t="shared" si="4"/>
        <v>-3.3226862036363253E-3</v>
      </c>
      <c r="K286" s="91">
        <f>I286/'סכום נכסי הקרן'!$C$42</f>
        <v>8.0832019764778167E-6</v>
      </c>
    </row>
    <row r="287" spans="2:11">
      <c r="B287" s="86" t="s">
        <v>2302</v>
      </c>
      <c r="C287" s="87" t="s">
        <v>2303</v>
      </c>
      <c r="D287" s="88" t="s">
        <v>617</v>
      </c>
      <c r="E287" s="88" t="s">
        <v>129</v>
      </c>
      <c r="F287" s="97">
        <v>45113</v>
      </c>
      <c r="G287" s="90">
        <v>4135.8561750000008</v>
      </c>
      <c r="H287" s="98">
        <v>3.659062</v>
      </c>
      <c r="I287" s="90">
        <v>0.15133352500000002</v>
      </c>
      <c r="J287" s="91">
        <f t="shared" si="4"/>
        <v>-6.7031102534846761E-4</v>
      </c>
      <c r="K287" s="91">
        <f>I287/'סכום נכסי הקרן'!$C$42</f>
        <v>1.6306864605576951E-6</v>
      </c>
    </row>
    <row r="288" spans="2:11">
      <c r="B288" s="86" t="s">
        <v>2304</v>
      </c>
      <c r="C288" s="87" t="s">
        <v>2305</v>
      </c>
      <c r="D288" s="88" t="s">
        <v>617</v>
      </c>
      <c r="E288" s="88" t="s">
        <v>129</v>
      </c>
      <c r="F288" s="97">
        <v>45113</v>
      </c>
      <c r="G288" s="90">
        <v>5791.7022729999999</v>
      </c>
      <c r="H288" s="98">
        <v>3.6840730000000002</v>
      </c>
      <c r="I288" s="90">
        <v>0.21337056300000004</v>
      </c>
      <c r="J288" s="91">
        <f t="shared" si="4"/>
        <v>-9.4509554881319125E-4</v>
      </c>
      <c r="K288" s="91">
        <f>I288/'סכום נכסי הקרן'!$C$42</f>
        <v>2.2991633094231613E-6</v>
      </c>
    </row>
    <row r="289" spans="2:11">
      <c r="B289" s="86" t="s">
        <v>2306</v>
      </c>
      <c r="C289" s="87" t="s">
        <v>2307</v>
      </c>
      <c r="D289" s="88" t="s">
        <v>617</v>
      </c>
      <c r="E289" s="88" t="s">
        <v>126</v>
      </c>
      <c r="F289" s="97">
        <v>45141</v>
      </c>
      <c r="G289" s="90">
        <v>2645.3674300000002</v>
      </c>
      <c r="H289" s="98">
        <v>4.7432480000000004</v>
      </c>
      <c r="I289" s="90">
        <v>0.12547633399999999</v>
      </c>
      <c r="J289" s="91">
        <f t="shared" si="4"/>
        <v>-5.5578015578839365E-4</v>
      </c>
      <c r="K289" s="91">
        <f>I289/'סכום נכסי הקרן'!$C$42</f>
        <v>1.3520636552556027E-6</v>
      </c>
    </row>
    <row r="290" spans="2:11">
      <c r="B290" s="92"/>
      <c r="C290" s="87"/>
      <c r="D290" s="87"/>
      <c r="E290" s="87"/>
      <c r="F290" s="87"/>
      <c r="G290" s="90"/>
      <c r="H290" s="98"/>
      <c r="I290" s="87"/>
      <c r="J290" s="91"/>
      <c r="K290" s="87"/>
    </row>
    <row r="291" spans="2:11">
      <c r="B291" s="79" t="s">
        <v>195</v>
      </c>
      <c r="C291" s="80"/>
      <c r="D291" s="81"/>
      <c r="E291" s="81"/>
      <c r="F291" s="99"/>
      <c r="G291" s="83"/>
      <c r="H291" s="100"/>
      <c r="I291" s="83">
        <v>2.5283899280000006</v>
      </c>
      <c r="J291" s="84">
        <f t="shared" si="4"/>
        <v>-1.1199155277182755E-2</v>
      </c>
      <c r="K291" s="84">
        <f>I291/'סכום נכסי הקרן'!$C$42</f>
        <v>2.7244533044479377E-5</v>
      </c>
    </row>
    <row r="292" spans="2:11">
      <c r="B292" s="85" t="s">
        <v>185</v>
      </c>
      <c r="C292" s="80"/>
      <c r="D292" s="81"/>
      <c r="E292" s="81"/>
      <c r="F292" s="99"/>
      <c r="G292" s="83"/>
      <c r="H292" s="100"/>
      <c r="I292" s="83">
        <v>2.5283899280000006</v>
      </c>
      <c r="J292" s="84">
        <f t="shared" si="4"/>
        <v>-1.1199155277182755E-2</v>
      </c>
      <c r="K292" s="84">
        <f>I292/'סכום נכסי הקרן'!$C$42</f>
        <v>2.7244533044479377E-5</v>
      </c>
    </row>
    <row r="293" spans="2:11">
      <c r="B293" s="86" t="s">
        <v>2308</v>
      </c>
      <c r="C293" s="87" t="s">
        <v>2309</v>
      </c>
      <c r="D293" s="88" t="s">
        <v>617</v>
      </c>
      <c r="E293" s="88" t="s">
        <v>126</v>
      </c>
      <c r="F293" s="97">
        <v>45068</v>
      </c>
      <c r="G293" s="90">
        <v>3265.2543180000002</v>
      </c>
      <c r="H293" s="98">
        <v>4.9135770000000001</v>
      </c>
      <c r="I293" s="90">
        <v>0.16044077500000004</v>
      </c>
      <c r="J293" s="91">
        <f t="shared" si="4"/>
        <v>-7.1065033605708175E-4</v>
      </c>
      <c r="K293" s="91">
        <f>I293/'סכום נכסי הקרן'!$C$42</f>
        <v>1.7288211552191332E-6</v>
      </c>
    </row>
    <row r="294" spans="2:11">
      <c r="B294" s="86" t="s">
        <v>2310</v>
      </c>
      <c r="C294" s="87" t="s">
        <v>2311</v>
      </c>
      <c r="D294" s="88" t="s">
        <v>617</v>
      </c>
      <c r="E294" s="88" t="s">
        <v>135</v>
      </c>
      <c r="F294" s="97">
        <v>44909</v>
      </c>
      <c r="G294" s="90">
        <v>11338.996634000003</v>
      </c>
      <c r="H294" s="98">
        <v>15.957428</v>
      </c>
      <c r="I294" s="90">
        <v>1.8094121750000003</v>
      </c>
      <c r="J294" s="91">
        <f t="shared" si="4"/>
        <v>-8.0145422523016686E-3</v>
      </c>
      <c r="K294" s="91">
        <f>I294/'סכום נכסי הקרן'!$C$42</f>
        <v>1.9497225980434611E-5</v>
      </c>
    </row>
    <row r="295" spans="2:11">
      <c r="B295" s="86" t="s">
        <v>2312</v>
      </c>
      <c r="C295" s="87" t="s">
        <v>2313</v>
      </c>
      <c r="D295" s="88" t="s">
        <v>617</v>
      </c>
      <c r="E295" s="88" t="s">
        <v>126</v>
      </c>
      <c r="F295" s="97">
        <v>44868</v>
      </c>
      <c r="G295" s="90">
        <v>7327.4804140000015</v>
      </c>
      <c r="H295" s="98">
        <v>-4.7118099999999998</v>
      </c>
      <c r="I295" s="90">
        <v>-0.34525696300000003</v>
      </c>
      <c r="J295" s="91">
        <f t="shared" si="4"/>
        <v>1.5292682099173195E-3</v>
      </c>
      <c r="K295" s="91">
        <f>I295/'סכום נכסי הקרן'!$C$42</f>
        <v>-3.7202982946268456E-6</v>
      </c>
    </row>
    <row r="296" spans="2:11">
      <c r="B296" s="86" t="s">
        <v>2314</v>
      </c>
      <c r="C296" s="87" t="s">
        <v>2315</v>
      </c>
      <c r="D296" s="88" t="s">
        <v>617</v>
      </c>
      <c r="E296" s="88" t="s">
        <v>126</v>
      </c>
      <c r="F296" s="97">
        <v>44972</v>
      </c>
      <c r="G296" s="90">
        <v>32443.549238000003</v>
      </c>
      <c r="H296" s="98">
        <v>-4.1344789999999998</v>
      </c>
      <c r="I296" s="90">
        <v>-1.3413716350000002</v>
      </c>
      <c r="J296" s="91">
        <f t="shared" si="4"/>
        <v>5.941421083201494E-3</v>
      </c>
      <c r="K296" s="91">
        <f>I296/'סכום נכסי הקרן'!$C$42</f>
        <v>-1.4453879692359235E-5</v>
      </c>
    </row>
    <row r="297" spans="2:11">
      <c r="B297" s="86" t="s">
        <v>2314</v>
      </c>
      <c r="C297" s="87" t="s">
        <v>2316</v>
      </c>
      <c r="D297" s="88" t="s">
        <v>617</v>
      </c>
      <c r="E297" s="88" t="s">
        <v>126</v>
      </c>
      <c r="F297" s="97">
        <v>45069</v>
      </c>
      <c r="G297" s="90">
        <v>25751.234753000004</v>
      </c>
      <c r="H297" s="98">
        <v>2.166995</v>
      </c>
      <c r="I297" s="90">
        <v>0.55802799600000019</v>
      </c>
      <c r="J297" s="91">
        <f t="shared" si="4"/>
        <v>-2.4717082230914177E-3</v>
      </c>
      <c r="K297" s="91">
        <f>I297/'סכום נכסי הקרן'!$C$42</f>
        <v>6.0130013999828779E-6</v>
      </c>
    </row>
    <row r="298" spans="2:11">
      <c r="B298" s="86" t="s">
        <v>2314</v>
      </c>
      <c r="C298" s="87" t="s">
        <v>2317</v>
      </c>
      <c r="D298" s="88" t="s">
        <v>617</v>
      </c>
      <c r="E298" s="88" t="s">
        <v>126</v>
      </c>
      <c r="F298" s="97">
        <v>45153</v>
      </c>
      <c r="G298" s="90">
        <v>34531.632495000005</v>
      </c>
      <c r="H298" s="98">
        <v>-3.882339</v>
      </c>
      <c r="I298" s="90">
        <v>-1.3406350660000004</v>
      </c>
      <c r="J298" s="91">
        <f t="shared" si="4"/>
        <v>5.9381585521685997E-3</v>
      </c>
      <c r="K298" s="91">
        <f>I298/'סכום נכסי הקרן'!$C$42</f>
        <v>-1.4445942831735878E-5</v>
      </c>
    </row>
    <row r="299" spans="2:11">
      <c r="B299" s="86" t="s">
        <v>2318</v>
      </c>
      <c r="C299" s="87" t="s">
        <v>2319</v>
      </c>
      <c r="D299" s="88" t="s">
        <v>617</v>
      </c>
      <c r="E299" s="88" t="s">
        <v>126</v>
      </c>
      <c r="F299" s="97">
        <v>45126</v>
      </c>
      <c r="G299" s="90">
        <v>4400.2379170000013</v>
      </c>
      <c r="H299" s="98">
        <v>-6.9081549999999998</v>
      </c>
      <c r="I299" s="90">
        <v>-0.30397525200000003</v>
      </c>
      <c r="J299" s="91">
        <f t="shared" si="4"/>
        <v>1.3464165514460778E-3</v>
      </c>
      <c r="K299" s="91">
        <f>I299/'סכום נכסי הקרן'!$C$42</f>
        <v>-3.2754693831456937E-6</v>
      </c>
    </row>
    <row r="300" spans="2:11">
      <c r="B300" s="86" t="s">
        <v>2320</v>
      </c>
      <c r="C300" s="87" t="s">
        <v>2321</v>
      </c>
      <c r="D300" s="88" t="s">
        <v>617</v>
      </c>
      <c r="E300" s="88" t="s">
        <v>135</v>
      </c>
      <c r="F300" s="97">
        <v>45082</v>
      </c>
      <c r="G300" s="90">
        <v>8005.596453000001</v>
      </c>
      <c r="H300" s="98">
        <v>5.7461880000000001</v>
      </c>
      <c r="I300" s="90">
        <v>0.46001663800000009</v>
      </c>
      <c r="J300" s="91">
        <f t="shared" si="4"/>
        <v>-2.0375803992878304E-3</v>
      </c>
      <c r="K300" s="91">
        <f>I300/'סכום נכסי הקרן'!$C$42</f>
        <v>4.9568851529617816E-6</v>
      </c>
    </row>
    <row r="301" spans="2:11">
      <c r="B301" s="86" t="s">
        <v>2320</v>
      </c>
      <c r="C301" s="87" t="s">
        <v>2322</v>
      </c>
      <c r="D301" s="88" t="s">
        <v>617</v>
      </c>
      <c r="E301" s="88" t="s">
        <v>135</v>
      </c>
      <c r="F301" s="97">
        <v>44972</v>
      </c>
      <c r="G301" s="90">
        <v>15340.770063000002</v>
      </c>
      <c r="H301" s="98">
        <v>18.719602999999999</v>
      </c>
      <c r="I301" s="90">
        <v>2.8717312600000007</v>
      </c>
      <c r="J301" s="91">
        <f t="shared" si="4"/>
        <v>-1.2719938463178248E-2</v>
      </c>
      <c r="K301" s="91">
        <f>I301/'סכום נכסי הקרן'!$C$42</f>
        <v>3.0944189557748628E-5</v>
      </c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112" t="s">
        <v>213</v>
      </c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112" t="s">
        <v>106</v>
      </c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112" t="s">
        <v>196</v>
      </c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112" t="s">
        <v>204</v>
      </c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140</v>
      </c>
      <c r="C1" s="46" t="s" vm="1">
        <v>221</v>
      </c>
    </row>
    <row r="2" spans="2:17">
      <c r="B2" s="46" t="s">
        <v>139</v>
      </c>
      <c r="C2" s="46" t="s">
        <v>222</v>
      </c>
    </row>
    <row r="3" spans="2:17">
      <c r="B3" s="46" t="s">
        <v>141</v>
      </c>
      <c r="C3" s="46" t="s">
        <v>223</v>
      </c>
    </row>
    <row r="4" spans="2:17">
      <c r="B4" s="46" t="s">
        <v>142</v>
      </c>
      <c r="C4" s="46">
        <v>2208</v>
      </c>
    </row>
    <row r="6" spans="2:17" ht="26.25" customHeight="1">
      <c r="B6" s="138" t="s">
        <v>168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17" ht="26.25" customHeight="1">
      <c r="B7" s="138" t="s">
        <v>96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17" s="3" customFormat="1" ht="63">
      <c r="B8" s="21" t="s">
        <v>110</v>
      </c>
      <c r="C8" s="29" t="s">
        <v>43</v>
      </c>
      <c r="D8" s="29" t="s">
        <v>50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198</v>
      </c>
      <c r="M8" s="29" t="s">
        <v>197</v>
      </c>
      <c r="N8" s="29" t="s">
        <v>105</v>
      </c>
      <c r="O8" s="29" t="s">
        <v>57</v>
      </c>
      <c r="P8" s="29" t="s">
        <v>143</v>
      </c>
      <c r="Q8" s="30" t="s">
        <v>145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205</v>
      </c>
      <c r="M9" s="15"/>
      <c r="N9" s="15" t="s">
        <v>201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17" s="4" customFormat="1" ht="18" customHeight="1">
      <c r="B11" s="104" t="s">
        <v>2582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12" t="s">
        <v>213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2" t="s">
        <v>106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2" t="s">
        <v>196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2" t="s">
        <v>204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8" style="2" customWidth="1"/>
    <col min="4" max="4" width="10.140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8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140</v>
      </c>
      <c r="C1" s="46" t="s" vm="1">
        <v>221</v>
      </c>
    </row>
    <row r="2" spans="2:18">
      <c r="B2" s="46" t="s">
        <v>139</v>
      </c>
      <c r="C2" s="46" t="s">
        <v>222</v>
      </c>
    </row>
    <row r="3" spans="2:18">
      <c r="B3" s="46" t="s">
        <v>141</v>
      </c>
      <c r="C3" s="46" t="s">
        <v>223</v>
      </c>
    </row>
    <row r="4" spans="2:18">
      <c r="B4" s="46" t="s">
        <v>142</v>
      </c>
      <c r="C4" s="46">
        <v>2208</v>
      </c>
    </row>
    <row r="6" spans="2:18" ht="26.25" customHeight="1">
      <c r="B6" s="138" t="s">
        <v>169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s="3" customFormat="1" ht="78.75">
      <c r="B7" s="47" t="s">
        <v>110</v>
      </c>
      <c r="C7" s="48" t="s">
        <v>181</v>
      </c>
      <c r="D7" s="48" t="s">
        <v>43</v>
      </c>
      <c r="E7" s="48" t="s">
        <v>111</v>
      </c>
      <c r="F7" s="48" t="s">
        <v>14</v>
      </c>
      <c r="G7" s="48" t="s">
        <v>98</v>
      </c>
      <c r="H7" s="48" t="s">
        <v>64</v>
      </c>
      <c r="I7" s="48" t="s">
        <v>17</v>
      </c>
      <c r="J7" s="48" t="s">
        <v>220</v>
      </c>
      <c r="K7" s="48" t="s">
        <v>97</v>
      </c>
      <c r="L7" s="48" t="s">
        <v>33</v>
      </c>
      <c r="M7" s="48" t="s">
        <v>18</v>
      </c>
      <c r="N7" s="48" t="s">
        <v>198</v>
      </c>
      <c r="O7" s="48" t="s">
        <v>197</v>
      </c>
      <c r="P7" s="48" t="s">
        <v>105</v>
      </c>
      <c r="Q7" s="48" t="s">
        <v>143</v>
      </c>
      <c r="R7" s="50" t="s">
        <v>145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205</v>
      </c>
      <c r="O8" s="15"/>
      <c r="P8" s="15" t="s">
        <v>201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107</v>
      </c>
      <c r="R9" s="19" t="s">
        <v>108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113"/>
      <c r="H10" s="74"/>
      <c r="I10" s="77">
        <v>5.7460789046321592</v>
      </c>
      <c r="J10" s="75"/>
      <c r="K10" s="75"/>
      <c r="L10" s="76"/>
      <c r="M10" s="76">
        <v>4.3788036627309949E-2</v>
      </c>
      <c r="N10" s="77"/>
      <c r="O10" s="114"/>
      <c r="P10" s="77">
        <f>P11+P267</f>
        <v>5736.7651567330022</v>
      </c>
      <c r="Q10" s="78">
        <f>IFERROR(P10/$P$10,0)</f>
        <v>1</v>
      </c>
      <c r="R10" s="78">
        <f>P10/'סכום נכסי הקרן'!$C$42</f>
        <v>6.1816212028918571E-2</v>
      </c>
    </row>
    <row r="11" spans="2:18" ht="21.75" customHeight="1">
      <c r="B11" s="79" t="s">
        <v>36</v>
      </c>
      <c r="C11" s="81"/>
      <c r="D11" s="80"/>
      <c r="E11" s="80"/>
      <c r="F11" s="80"/>
      <c r="G11" s="99"/>
      <c r="H11" s="80"/>
      <c r="I11" s="83">
        <v>5.8061230227996248</v>
      </c>
      <c r="J11" s="81"/>
      <c r="K11" s="81"/>
      <c r="L11" s="82"/>
      <c r="M11" s="82">
        <v>4.1119878749909855E-2</v>
      </c>
      <c r="N11" s="83"/>
      <c r="O11" s="100"/>
      <c r="P11" s="83">
        <f>P12+P41</f>
        <v>5641.7081826950025</v>
      </c>
      <c r="Q11" s="84">
        <f t="shared" ref="Q11:Q74" si="0">IFERROR(P11/$P$10,0)</f>
        <v>0.98343021346682891</v>
      </c>
      <c r="R11" s="84">
        <f>P11/'סכום נכסי הקרן'!$C$42</f>
        <v>6.0791930591310148E-2</v>
      </c>
    </row>
    <row r="12" spans="2:18">
      <c r="B12" s="85" t="s">
        <v>34</v>
      </c>
      <c r="C12" s="81"/>
      <c r="D12" s="80"/>
      <c r="E12" s="80"/>
      <c r="F12" s="80"/>
      <c r="G12" s="99"/>
      <c r="H12" s="80"/>
      <c r="I12" s="83">
        <v>7.2566578592519546</v>
      </c>
      <c r="J12" s="81"/>
      <c r="K12" s="81"/>
      <c r="L12" s="82"/>
      <c r="M12" s="82">
        <v>3.8290375794962098E-2</v>
      </c>
      <c r="N12" s="83"/>
      <c r="O12" s="100"/>
      <c r="P12" s="83">
        <f>SUM(P13:P39)</f>
        <v>774.46345110200014</v>
      </c>
      <c r="Q12" s="84">
        <f t="shared" si="0"/>
        <v>0.13500002700878294</v>
      </c>
      <c r="R12" s="84">
        <f>P12/'סכום נכסי הקרן'!$C$42</f>
        <v>8.345190293484659E-3</v>
      </c>
    </row>
    <row r="13" spans="2:18">
      <c r="B13" s="86" t="s">
        <v>2642</v>
      </c>
      <c r="C13" s="88" t="s">
        <v>2376</v>
      </c>
      <c r="D13" s="87">
        <v>6028</v>
      </c>
      <c r="E13" s="87"/>
      <c r="F13" s="87" t="s">
        <v>618</v>
      </c>
      <c r="G13" s="97">
        <v>43100</v>
      </c>
      <c r="H13" s="87"/>
      <c r="I13" s="90">
        <v>7.5400000003652057</v>
      </c>
      <c r="J13" s="88" t="s">
        <v>26</v>
      </c>
      <c r="K13" s="88" t="s">
        <v>127</v>
      </c>
      <c r="L13" s="89">
        <v>6.2300000002409608E-2</v>
      </c>
      <c r="M13" s="89">
        <v>6.2300000002409608E-2</v>
      </c>
      <c r="N13" s="90">
        <v>9609.4456650000011</v>
      </c>
      <c r="O13" s="98">
        <v>110.56</v>
      </c>
      <c r="P13" s="90">
        <v>10.624203128</v>
      </c>
      <c r="Q13" s="91">
        <f t="shared" si="0"/>
        <v>1.8519501561835446E-3</v>
      </c>
      <c r="R13" s="91">
        <f>P13/'סכום נכסי הקרן'!$C$42</f>
        <v>1.1448054352163085E-4</v>
      </c>
    </row>
    <row r="14" spans="2:18">
      <c r="B14" s="86" t="s">
        <v>2642</v>
      </c>
      <c r="C14" s="88" t="s">
        <v>2376</v>
      </c>
      <c r="D14" s="87">
        <v>6869</v>
      </c>
      <c r="E14" s="87"/>
      <c r="F14" s="87" t="s">
        <v>618</v>
      </c>
      <c r="G14" s="97">
        <v>43555</v>
      </c>
      <c r="H14" s="87"/>
      <c r="I14" s="90">
        <v>3.4499999991342816</v>
      </c>
      <c r="J14" s="88" t="s">
        <v>26</v>
      </c>
      <c r="K14" s="88" t="s">
        <v>127</v>
      </c>
      <c r="L14" s="89">
        <v>5.6499999985231864E-2</v>
      </c>
      <c r="M14" s="89">
        <v>5.6499999985231864E-2</v>
      </c>
      <c r="N14" s="90">
        <v>1947.9083680000006</v>
      </c>
      <c r="O14" s="98">
        <v>100.81</v>
      </c>
      <c r="P14" s="90">
        <v>1.9636864260000002</v>
      </c>
      <c r="Q14" s="91">
        <f t="shared" si="0"/>
        <v>3.4229855543159253E-4</v>
      </c>
      <c r="R14" s="91">
        <f>P14/'סכום נכסי הקרן'!$C$42</f>
        <v>2.1159600079751862E-5</v>
      </c>
    </row>
    <row r="15" spans="2:18">
      <c r="B15" s="86" t="s">
        <v>2642</v>
      </c>
      <c r="C15" s="88" t="s">
        <v>2376</v>
      </c>
      <c r="D15" s="87">
        <v>6870</v>
      </c>
      <c r="E15" s="87"/>
      <c r="F15" s="87" t="s">
        <v>618</v>
      </c>
      <c r="G15" s="97">
        <v>43555</v>
      </c>
      <c r="H15" s="87"/>
      <c r="I15" s="90">
        <v>5.1800000000144824</v>
      </c>
      <c r="J15" s="88" t="s">
        <v>26</v>
      </c>
      <c r="K15" s="88" t="s">
        <v>127</v>
      </c>
      <c r="L15" s="89">
        <v>4.7099999999884991E-2</v>
      </c>
      <c r="M15" s="89">
        <v>4.7099999999884991E-2</v>
      </c>
      <c r="N15" s="90">
        <v>23096.047061000005</v>
      </c>
      <c r="O15" s="98">
        <v>101.65</v>
      </c>
      <c r="P15" s="90">
        <v>23.477131837000005</v>
      </c>
      <c r="Q15" s="91">
        <f t="shared" si="0"/>
        <v>4.0923989732167916E-3</v>
      </c>
      <c r="R15" s="91">
        <f>P15/'סכום נכסי הקרן'!$C$42</f>
        <v>2.5297660263529786E-4</v>
      </c>
    </row>
    <row r="16" spans="2:18">
      <c r="B16" s="86" t="s">
        <v>2642</v>
      </c>
      <c r="C16" s="88" t="s">
        <v>2376</v>
      </c>
      <c r="D16" s="87">
        <v>6868</v>
      </c>
      <c r="E16" s="87"/>
      <c r="F16" s="87" t="s">
        <v>618</v>
      </c>
      <c r="G16" s="97">
        <v>43555</v>
      </c>
      <c r="H16" s="87"/>
      <c r="I16" s="90">
        <v>5.5799999998988161</v>
      </c>
      <c r="J16" s="88" t="s">
        <v>26</v>
      </c>
      <c r="K16" s="88" t="s">
        <v>127</v>
      </c>
      <c r="L16" s="89">
        <v>2.4699999999793883E-2</v>
      </c>
      <c r="M16" s="89">
        <v>2.4699999999793883E-2</v>
      </c>
      <c r="N16" s="90">
        <v>12168.874876000002</v>
      </c>
      <c r="O16" s="98">
        <v>131.57</v>
      </c>
      <c r="P16" s="90">
        <v>16.010586839000002</v>
      </c>
      <c r="Q16" s="91">
        <f t="shared" si="0"/>
        <v>2.7908736721092798E-3</v>
      </c>
      <c r="R16" s="91">
        <f>P16/'סכום נכסי הקרן'!$C$42</f>
        <v>1.725212386610338E-4</v>
      </c>
    </row>
    <row r="17" spans="2:18">
      <c r="B17" s="86" t="s">
        <v>2642</v>
      </c>
      <c r="C17" s="88" t="s">
        <v>2376</v>
      </c>
      <c r="D17" s="87">
        <v>6867</v>
      </c>
      <c r="E17" s="87"/>
      <c r="F17" s="87" t="s">
        <v>618</v>
      </c>
      <c r="G17" s="97">
        <v>43555</v>
      </c>
      <c r="H17" s="87"/>
      <c r="I17" s="90">
        <v>5.0200000000039662</v>
      </c>
      <c r="J17" s="88" t="s">
        <v>26</v>
      </c>
      <c r="K17" s="88" t="s">
        <v>127</v>
      </c>
      <c r="L17" s="89">
        <v>5.7300000000031173E-2</v>
      </c>
      <c r="M17" s="89">
        <v>5.7300000000031173E-2</v>
      </c>
      <c r="N17" s="90">
        <v>29113.812708000005</v>
      </c>
      <c r="O17" s="98">
        <v>121.26</v>
      </c>
      <c r="P17" s="90">
        <v>35.303404993000001</v>
      </c>
      <c r="Q17" s="91">
        <f t="shared" si="0"/>
        <v>6.1538870824380644E-3</v>
      </c>
      <c r="R17" s="91">
        <f>P17/'סכום נכסי הקרן'!$C$42</f>
        <v>3.8040998869001447E-4</v>
      </c>
    </row>
    <row r="18" spans="2:18">
      <c r="B18" s="86" t="s">
        <v>2642</v>
      </c>
      <c r="C18" s="88" t="s">
        <v>2376</v>
      </c>
      <c r="D18" s="87">
        <v>6866</v>
      </c>
      <c r="E18" s="87"/>
      <c r="F18" s="87" t="s">
        <v>618</v>
      </c>
      <c r="G18" s="97">
        <v>43555</v>
      </c>
      <c r="H18" s="87"/>
      <c r="I18" s="90">
        <v>5.8699999999659491</v>
      </c>
      <c r="J18" s="88" t="s">
        <v>26</v>
      </c>
      <c r="K18" s="88" t="s">
        <v>127</v>
      </c>
      <c r="L18" s="89">
        <v>3.0799999999869185E-2</v>
      </c>
      <c r="M18" s="89">
        <v>3.0799999999869185E-2</v>
      </c>
      <c r="N18" s="90">
        <v>44650.815219000004</v>
      </c>
      <c r="O18" s="98">
        <v>116.42</v>
      </c>
      <c r="P18" s="90">
        <v>51.982472671000011</v>
      </c>
      <c r="Q18" s="91">
        <f t="shared" si="0"/>
        <v>9.0612865004575521E-3</v>
      </c>
      <c r="R18" s="91">
        <f>P18/'סכום נכסי הקרן'!$C$42</f>
        <v>5.6013440756706159E-4</v>
      </c>
    </row>
    <row r="19" spans="2:18">
      <c r="B19" s="86" t="s">
        <v>2642</v>
      </c>
      <c r="C19" s="88" t="s">
        <v>2376</v>
      </c>
      <c r="D19" s="87">
        <v>6865</v>
      </c>
      <c r="E19" s="87"/>
      <c r="F19" s="87" t="s">
        <v>618</v>
      </c>
      <c r="G19" s="97">
        <v>43555</v>
      </c>
      <c r="H19" s="87"/>
      <c r="I19" s="90">
        <v>4.039999999924067</v>
      </c>
      <c r="J19" s="88" t="s">
        <v>26</v>
      </c>
      <c r="K19" s="88" t="s">
        <v>127</v>
      </c>
      <c r="L19" s="89">
        <v>2.5199999999620335E-2</v>
      </c>
      <c r="M19" s="89">
        <v>2.5199999999620335E-2</v>
      </c>
      <c r="N19" s="90">
        <v>22207.318042000003</v>
      </c>
      <c r="O19" s="98">
        <v>123.35</v>
      </c>
      <c r="P19" s="90">
        <v>27.392729327000009</v>
      </c>
      <c r="Q19" s="91">
        <f t="shared" si="0"/>
        <v>4.774943470511479E-3</v>
      </c>
      <c r="R19" s="91">
        <f>P19/'סכום נכסי הקרן'!$C$42</f>
        <v>2.9516891799923788E-4</v>
      </c>
    </row>
    <row r="20" spans="2:18">
      <c r="B20" s="86" t="s">
        <v>2642</v>
      </c>
      <c r="C20" s="88" t="s">
        <v>2376</v>
      </c>
      <c r="D20" s="87">
        <v>5212</v>
      </c>
      <c r="E20" s="87"/>
      <c r="F20" s="87" t="s">
        <v>618</v>
      </c>
      <c r="G20" s="97">
        <v>42643</v>
      </c>
      <c r="H20" s="87"/>
      <c r="I20" s="90">
        <v>6.8399999999981622</v>
      </c>
      <c r="J20" s="88" t="s">
        <v>26</v>
      </c>
      <c r="K20" s="88" t="s">
        <v>127</v>
      </c>
      <c r="L20" s="89">
        <v>5.0199999999944837E-2</v>
      </c>
      <c r="M20" s="89">
        <v>5.0199999999944837E-2</v>
      </c>
      <c r="N20" s="90">
        <v>21673.151610000004</v>
      </c>
      <c r="O20" s="98">
        <v>100.36</v>
      </c>
      <c r="P20" s="90">
        <v>21.751174956</v>
      </c>
      <c r="Q20" s="91">
        <f t="shared" si="0"/>
        <v>3.7915400686171635E-3</v>
      </c>
      <c r="R20" s="91">
        <f>P20/'סכום נכסי הקרן'!$C$42</f>
        <v>2.3437864479777904E-4</v>
      </c>
    </row>
    <row r="21" spans="2:18">
      <c r="B21" s="86" t="s">
        <v>2643</v>
      </c>
      <c r="C21" s="88" t="s">
        <v>2376</v>
      </c>
      <c r="D21" s="87" t="s">
        <v>2377</v>
      </c>
      <c r="E21" s="87"/>
      <c r="F21" s="87" t="s">
        <v>618</v>
      </c>
      <c r="G21" s="97">
        <v>45107</v>
      </c>
      <c r="H21" s="87"/>
      <c r="I21" s="90">
        <v>9.0199999999796692</v>
      </c>
      <c r="J21" s="88" t="s">
        <v>26</v>
      </c>
      <c r="K21" s="88" t="s">
        <v>127</v>
      </c>
      <c r="L21" s="89">
        <v>7.1500000000000008E-2</v>
      </c>
      <c r="M21" s="89">
        <v>7.1500000000000008E-2</v>
      </c>
      <c r="N21" s="90">
        <v>18694.058927000002</v>
      </c>
      <c r="O21" s="98">
        <v>105.25</v>
      </c>
      <c r="P21" s="90">
        <v>19.675497020000002</v>
      </c>
      <c r="Q21" s="91">
        <f t="shared" si="0"/>
        <v>3.4297197954683036E-3</v>
      </c>
      <c r="R21" s="91">
        <f>P21/'סכום נכסי הקרן'!$C$42</f>
        <v>2.1201228607644788E-4</v>
      </c>
    </row>
    <row r="22" spans="2:18">
      <c r="B22" s="86" t="s">
        <v>2643</v>
      </c>
      <c r="C22" s="88" t="s">
        <v>2376</v>
      </c>
      <c r="D22" s="87" t="s">
        <v>2378</v>
      </c>
      <c r="E22" s="87"/>
      <c r="F22" s="87" t="s">
        <v>618</v>
      </c>
      <c r="G22" s="97">
        <v>45107</v>
      </c>
      <c r="H22" s="87"/>
      <c r="I22" s="90">
        <v>8.8799999998956061</v>
      </c>
      <c r="J22" s="88" t="s">
        <v>26</v>
      </c>
      <c r="K22" s="88" t="s">
        <v>127</v>
      </c>
      <c r="L22" s="89">
        <v>7.129999999895606E-2</v>
      </c>
      <c r="M22" s="89">
        <v>7.129999999895606E-2</v>
      </c>
      <c r="N22" s="90">
        <v>14212.875321000001</v>
      </c>
      <c r="O22" s="98">
        <v>105.14</v>
      </c>
      <c r="P22" s="90">
        <v>14.943417112000001</v>
      </c>
      <c r="Q22" s="91">
        <f t="shared" si="0"/>
        <v>2.6048507658469398E-3</v>
      </c>
      <c r="R22" s="91">
        <f>P22/'סכום נכסי הקרן'!$C$42</f>
        <v>1.6102200724528535E-4</v>
      </c>
    </row>
    <row r="23" spans="2:18">
      <c r="B23" s="86" t="s">
        <v>2643</v>
      </c>
      <c r="C23" s="88" t="s">
        <v>2376</v>
      </c>
      <c r="D23" s="87" t="s">
        <v>2379</v>
      </c>
      <c r="E23" s="87"/>
      <c r="F23" s="87" t="s">
        <v>618</v>
      </c>
      <c r="G23" s="97">
        <v>45107</v>
      </c>
      <c r="H23" s="87"/>
      <c r="I23" s="90">
        <v>8.3900000031929576</v>
      </c>
      <c r="J23" s="88" t="s">
        <v>26</v>
      </c>
      <c r="K23" s="88" t="s">
        <v>127</v>
      </c>
      <c r="L23" s="89">
        <v>7.3000000028173154E-2</v>
      </c>
      <c r="M23" s="89">
        <v>7.3000000028173154E-2</v>
      </c>
      <c r="N23" s="90">
        <v>1070.7329710000001</v>
      </c>
      <c r="O23" s="98">
        <v>99.45</v>
      </c>
      <c r="P23" s="90">
        <v>1.0648439400000003</v>
      </c>
      <c r="Q23" s="91">
        <f t="shared" si="0"/>
        <v>1.8561748841160725E-4</v>
      </c>
      <c r="R23" s="91">
        <f>P23/'סכום נכסי הקרן'!$C$42</f>
        <v>1.1474170019927249E-5</v>
      </c>
    </row>
    <row r="24" spans="2:18">
      <c r="B24" s="86" t="s">
        <v>2643</v>
      </c>
      <c r="C24" s="88" t="s">
        <v>2376</v>
      </c>
      <c r="D24" s="87" t="s">
        <v>2380</v>
      </c>
      <c r="E24" s="87"/>
      <c r="F24" s="87" t="s">
        <v>618</v>
      </c>
      <c r="G24" s="97">
        <v>45107</v>
      </c>
      <c r="H24" s="87"/>
      <c r="I24" s="90">
        <v>7.6099999994941827</v>
      </c>
      <c r="J24" s="88" t="s">
        <v>26</v>
      </c>
      <c r="K24" s="88" t="s">
        <v>127</v>
      </c>
      <c r="L24" s="89">
        <v>6.5199999995596739E-2</v>
      </c>
      <c r="M24" s="89">
        <v>6.5199999995596739E-2</v>
      </c>
      <c r="N24" s="90">
        <v>8559.7693000000017</v>
      </c>
      <c r="O24" s="98">
        <v>83.84</v>
      </c>
      <c r="P24" s="90">
        <v>7.1765105830000016</v>
      </c>
      <c r="Q24" s="91">
        <f t="shared" si="0"/>
        <v>1.2509681653217457E-3</v>
      </c>
      <c r="R24" s="91">
        <f>P24/'סכום נכסי הקרן'!$C$42</f>
        <v>7.7330113348956299E-5</v>
      </c>
    </row>
    <row r="25" spans="2:18">
      <c r="B25" s="86" t="s">
        <v>2643</v>
      </c>
      <c r="C25" s="88" t="s">
        <v>2376</v>
      </c>
      <c r="D25" s="87" t="s">
        <v>2381</v>
      </c>
      <c r="E25" s="87"/>
      <c r="F25" s="87" t="s">
        <v>618</v>
      </c>
      <c r="G25" s="97">
        <v>45107</v>
      </c>
      <c r="H25" s="87"/>
      <c r="I25" s="90">
        <v>11.239999998797805</v>
      </c>
      <c r="J25" s="88" t="s">
        <v>26</v>
      </c>
      <c r="K25" s="88" t="s">
        <v>127</v>
      </c>
      <c r="L25" s="89">
        <v>3.5499999997308518E-2</v>
      </c>
      <c r="M25" s="89">
        <v>3.5499999997308518E-2</v>
      </c>
      <c r="N25" s="90">
        <v>3187.6086620000005</v>
      </c>
      <c r="O25" s="98">
        <v>139.87</v>
      </c>
      <c r="P25" s="90">
        <v>4.4585075640000005</v>
      </c>
      <c r="Q25" s="91">
        <f t="shared" si="0"/>
        <v>7.7718146763725124E-4</v>
      </c>
      <c r="R25" s="91">
        <f>P25/'סכום נכסי הקרן'!$C$42</f>
        <v>4.8042414388410439E-5</v>
      </c>
    </row>
    <row r="26" spans="2:18">
      <c r="B26" s="86" t="s">
        <v>2643</v>
      </c>
      <c r="C26" s="88" t="s">
        <v>2376</v>
      </c>
      <c r="D26" s="87" t="s">
        <v>2382</v>
      </c>
      <c r="E26" s="87"/>
      <c r="F26" s="87" t="s">
        <v>618</v>
      </c>
      <c r="G26" s="97">
        <v>45107</v>
      </c>
      <c r="H26" s="87"/>
      <c r="I26" s="90">
        <v>10.430000000030994</v>
      </c>
      <c r="J26" s="88" t="s">
        <v>26</v>
      </c>
      <c r="K26" s="88" t="s">
        <v>127</v>
      </c>
      <c r="L26" s="89">
        <v>3.3300000000175176E-2</v>
      </c>
      <c r="M26" s="89">
        <v>3.3300000000175176E-2</v>
      </c>
      <c r="N26" s="90">
        <v>16143.241397000002</v>
      </c>
      <c r="O26" s="98">
        <v>137.91</v>
      </c>
      <c r="P26" s="90">
        <v>22.263145217000005</v>
      </c>
      <c r="Q26" s="91">
        <f t="shared" si="0"/>
        <v>3.880783788206962E-3</v>
      </c>
      <c r="R26" s="91">
        <f>P26/'סכום נכסי הקרן'!$C$42</f>
        <v>2.3989535349019136E-4</v>
      </c>
    </row>
    <row r="27" spans="2:18">
      <c r="B27" s="86" t="s">
        <v>2643</v>
      </c>
      <c r="C27" s="88" t="s">
        <v>2376</v>
      </c>
      <c r="D27" s="87" t="s">
        <v>2383</v>
      </c>
      <c r="E27" s="87"/>
      <c r="F27" s="87" t="s">
        <v>618</v>
      </c>
      <c r="G27" s="97">
        <v>45107</v>
      </c>
      <c r="H27" s="87"/>
      <c r="I27" s="90">
        <v>10.589999999661444</v>
      </c>
      <c r="J27" s="88" t="s">
        <v>26</v>
      </c>
      <c r="K27" s="88" t="s">
        <v>127</v>
      </c>
      <c r="L27" s="89">
        <v>3.4799999999144168E-2</v>
      </c>
      <c r="M27" s="89">
        <v>3.4799999999144168E-2</v>
      </c>
      <c r="N27" s="90">
        <v>12521.497082000002</v>
      </c>
      <c r="O27" s="98">
        <v>126.91</v>
      </c>
      <c r="P27" s="90">
        <v>15.891030282000003</v>
      </c>
      <c r="Q27" s="91">
        <f t="shared" si="0"/>
        <v>2.7700332587868551E-3</v>
      </c>
      <c r="R27" s="91">
        <f>P27/'סכום נכסי הקרן'!$C$42</f>
        <v>1.7123296325232451E-4</v>
      </c>
    </row>
    <row r="28" spans="2:18">
      <c r="B28" s="86" t="s">
        <v>2643</v>
      </c>
      <c r="C28" s="88" t="s">
        <v>2376</v>
      </c>
      <c r="D28" s="87" t="s">
        <v>2384</v>
      </c>
      <c r="E28" s="87"/>
      <c r="F28" s="87" t="s">
        <v>618</v>
      </c>
      <c r="G28" s="97">
        <v>45107</v>
      </c>
      <c r="H28" s="87"/>
      <c r="I28" s="90">
        <v>10.290000000023589</v>
      </c>
      <c r="J28" s="88" t="s">
        <v>26</v>
      </c>
      <c r="K28" s="88" t="s">
        <v>127</v>
      </c>
      <c r="L28" s="89">
        <v>3.0200000000141933E-2</v>
      </c>
      <c r="M28" s="89">
        <v>3.0200000000141933E-2</v>
      </c>
      <c r="N28" s="90">
        <v>48607.553620000006</v>
      </c>
      <c r="O28" s="98">
        <v>107.26</v>
      </c>
      <c r="P28" s="90">
        <v>52.13645441300001</v>
      </c>
      <c r="Q28" s="91">
        <f t="shared" si="0"/>
        <v>9.0881277145900986E-3</v>
      </c>
      <c r="R28" s="91">
        <f>P28/'סכום נכסי הקרן'!$C$42</f>
        <v>5.6179362975099267E-4</v>
      </c>
    </row>
    <row r="29" spans="2:18">
      <c r="B29" s="86" t="s">
        <v>2642</v>
      </c>
      <c r="C29" s="88" t="s">
        <v>2376</v>
      </c>
      <c r="D29" s="87">
        <v>5211</v>
      </c>
      <c r="E29" s="87"/>
      <c r="F29" s="87" t="s">
        <v>618</v>
      </c>
      <c r="G29" s="97">
        <v>42643</v>
      </c>
      <c r="H29" s="87"/>
      <c r="I29" s="90">
        <v>4.5800000001278045</v>
      </c>
      <c r="J29" s="88" t="s">
        <v>26</v>
      </c>
      <c r="K29" s="88" t="s">
        <v>127</v>
      </c>
      <c r="L29" s="89">
        <v>4.6900000001192016E-2</v>
      </c>
      <c r="M29" s="89">
        <v>4.6900000001192016E-2</v>
      </c>
      <c r="N29" s="90">
        <v>16806.025685000004</v>
      </c>
      <c r="O29" s="98">
        <v>96.84</v>
      </c>
      <c r="P29" s="90">
        <v>16.274955274000003</v>
      </c>
      <c r="Q29" s="91">
        <f t="shared" si="0"/>
        <v>2.8369568614637756E-3</v>
      </c>
      <c r="R29" s="91">
        <f>P29/'סכום נכסי הקרן'!$C$42</f>
        <v>1.7536992686514012E-4</v>
      </c>
    </row>
    <row r="30" spans="2:18">
      <c r="B30" s="86" t="s">
        <v>2642</v>
      </c>
      <c r="C30" s="88" t="s">
        <v>2376</v>
      </c>
      <c r="D30" s="87">
        <v>6027</v>
      </c>
      <c r="E30" s="87"/>
      <c r="F30" s="87" t="s">
        <v>618</v>
      </c>
      <c r="G30" s="97">
        <v>43100</v>
      </c>
      <c r="H30" s="87"/>
      <c r="I30" s="90">
        <v>8.0299999999056446</v>
      </c>
      <c r="J30" s="88" t="s">
        <v>26</v>
      </c>
      <c r="K30" s="88" t="s">
        <v>127</v>
      </c>
      <c r="L30" s="89">
        <v>4.8799999999423534E-2</v>
      </c>
      <c r="M30" s="89">
        <v>4.8799999999423534E-2</v>
      </c>
      <c r="N30" s="90">
        <v>36143.067073999999</v>
      </c>
      <c r="O30" s="98">
        <v>101.75</v>
      </c>
      <c r="P30" s="90">
        <v>36.775570749000003</v>
      </c>
      <c r="Q30" s="91">
        <f t="shared" si="0"/>
        <v>6.4105065736982537E-3</v>
      </c>
      <c r="R30" s="91">
        <f>P30/'סכום נכסי הקרן'!$C$42</f>
        <v>3.9627323357250757E-4</v>
      </c>
    </row>
    <row r="31" spans="2:18">
      <c r="B31" s="86" t="s">
        <v>2642</v>
      </c>
      <c r="C31" s="88" t="s">
        <v>2376</v>
      </c>
      <c r="D31" s="87">
        <v>5025</v>
      </c>
      <c r="E31" s="87"/>
      <c r="F31" s="87" t="s">
        <v>618</v>
      </c>
      <c r="G31" s="97">
        <v>42551</v>
      </c>
      <c r="H31" s="87"/>
      <c r="I31" s="90">
        <v>7.520000000091291</v>
      </c>
      <c r="J31" s="88" t="s">
        <v>26</v>
      </c>
      <c r="K31" s="88" t="s">
        <v>127</v>
      </c>
      <c r="L31" s="89">
        <v>5.2200000000605672E-2</v>
      </c>
      <c r="M31" s="89">
        <v>5.2200000000605672E-2</v>
      </c>
      <c r="N31" s="90">
        <v>22993.638432000003</v>
      </c>
      <c r="O31" s="98">
        <v>99.09</v>
      </c>
      <c r="P31" s="90">
        <v>22.784396321000003</v>
      </c>
      <c r="Q31" s="91">
        <f t="shared" si="0"/>
        <v>3.9716452911200146E-3</v>
      </c>
      <c r="R31" s="91">
        <f>P31/'סכום נכסי הקרן'!$C$42</f>
        <v>2.4551206741953087E-4</v>
      </c>
    </row>
    <row r="32" spans="2:18">
      <c r="B32" s="86" t="s">
        <v>2642</v>
      </c>
      <c r="C32" s="88" t="s">
        <v>2376</v>
      </c>
      <c r="D32" s="87">
        <v>5024</v>
      </c>
      <c r="E32" s="87"/>
      <c r="F32" s="87" t="s">
        <v>618</v>
      </c>
      <c r="G32" s="97">
        <v>42551</v>
      </c>
      <c r="H32" s="87"/>
      <c r="I32" s="90">
        <v>5.4599999998429523</v>
      </c>
      <c r="J32" s="88" t="s">
        <v>26</v>
      </c>
      <c r="K32" s="88" t="s">
        <v>127</v>
      </c>
      <c r="L32" s="89">
        <v>4.6499999998758396E-2</v>
      </c>
      <c r="M32" s="89">
        <v>4.6499999998758396E-2</v>
      </c>
      <c r="N32" s="90">
        <v>15036.782753000001</v>
      </c>
      <c r="O32" s="98">
        <v>99.09</v>
      </c>
      <c r="P32" s="90">
        <v>14.899948029000003</v>
      </c>
      <c r="Q32" s="91">
        <f t="shared" si="0"/>
        <v>2.5972734846070097E-3</v>
      </c>
      <c r="R32" s="91">
        <f>P32/'סכום נכסי הקרן'!$C$42</f>
        <v>1.6055360842155507E-4</v>
      </c>
    </row>
    <row r="33" spans="2:18">
      <c r="B33" s="86" t="s">
        <v>2642</v>
      </c>
      <c r="C33" s="88" t="s">
        <v>2376</v>
      </c>
      <c r="D33" s="87">
        <v>6026</v>
      </c>
      <c r="E33" s="87"/>
      <c r="F33" s="87" t="s">
        <v>618</v>
      </c>
      <c r="G33" s="97">
        <v>43100</v>
      </c>
      <c r="H33" s="87"/>
      <c r="I33" s="90">
        <v>6.1399999999564612</v>
      </c>
      <c r="J33" s="88" t="s">
        <v>26</v>
      </c>
      <c r="K33" s="88" t="s">
        <v>127</v>
      </c>
      <c r="L33" s="89">
        <v>4.5299999999720786E-2</v>
      </c>
      <c r="M33" s="89">
        <v>4.5299999999720786E-2</v>
      </c>
      <c r="N33" s="90">
        <v>43990.497143000008</v>
      </c>
      <c r="O33" s="98">
        <f>P33/N33*100000</f>
        <v>92.633546914766654</v>
      </c>
      <c r="P33" s="90">
        <v>40.749957809000001</v>
      </c>
      <c r="Q33" s="91">
        <f t="shared" si="0"/>
        <v>7.1032989316589809E-3</v>
      </c>
      <c r="R33" s="91">
        <f>P33/'סכום נכסי הקרן'!$C$42</f>
        <v>4.3909903286422233E-4</v>
      </c>
    </row>
    <row r="34" spans="2:18">
      <c r="B34" s="86" t="s">
        <v>2642</v>
      </c>
      <c r="C34" s="88" t="s">
        <v>2376</v>
      </c>
      <c r="D34" s="87">
        <v>5023</v>
      </c>
      <c r="E34" s="87"/>
      <c r="F34" s="87" t="s">
        <v>618</v>
      </c>
      <c r="G34" s="97">
        <v>42551</v>
      </c>
      <c r="H34" s="87"/>
      <c r="I34" s="90">
        <v>7.7900000000178409</v>
      </c>
      <c r="J34" s="88" t="s">
        <v>26</v>
      </c>
      <c r="K34" s="88" t="s">
        <v>127</v>
      </c>
      <c r="L34" s="89">
        <v>4.1300000000139434E-2</v>
      </c>
      <c r="M34" s="89">
        <v>4.1300000000139434E-2</v>
      </c>
      <c r="N34" s="90">
        <v>59822.838267000014</v>
      </c>
      <c r="O34" s="98">
        <v>111.49</v>
      </c>
      <c r="P34" s="90">
        <v>66.696452439000012</v>
      </c>
      <c r="Q34" s="91">
        <f t="shared" si="0"/>
        <v>1.1626143064392511E-2</v>
      </c>
      <c r="R34" s="91">
        <f>P34/'סכום נכסי הקרן'!$C$42</f>
        <v>7.186841247470286E-4</v>
      </c>
    </row>
    <row r="35" spans="2:18">
      <c r="B35" s="86" t="s">
        <v>2642</v>
      </c>
      <c r="C35" s="88" t="s">
        <v>2376</v>
      </c>
      <c r="D35" s="87">
        <v>5210</v>
      </c>
      <c r="E35" s="87"/>
      <c r="F35" s="87" t="s">
        <v>618</v>
      </c>
      <c r="G35" s="97">
        <v>42643</v>
      </c>
      <c r="H35" s="87"/>
      <c r="I35" s="90">
        <v>7.2100000000380371</v>
      </c>
      <c r="J35" s="88" t="s">
        <v>26</v>
      </c>
      <c r="K35" s="88" t="s">
        <v>127</v>
      </c>
      <c r="L35" s="89">
        <v>3.3300000000295843E-2</v>
      </c>
      <c r="M35" s="89">
        <v>3.3300000000295843E-2</v>
      </c>
      <c r="N35" s="90">
        <v>44724.994057999997</v>
      </c>
      <c r="O35" s="98">
        <v>116.39</v>
      </c>
      <c r="P35" s="90">
        <v>52.055398662000009</v>
      </c>
      <c r="Q35" s="91">
        <f t="shared" si="0"/>
        <v>9.0739985409555683E-3</v>
      </c>
      <c r="R35" s="91">
        <f>P35/'סכום נכסי הקרן'!$C$42</f>
        <v>5.6092021775780725E-4</v>
      </c>
    </row>
    <row r="36" spans="2:18">
      <c r="B36" s="86" t="s">
        <v>2642</v>
      </c>
      <c r="C36" s="88" t="s">
        <v>2376</v>
      </c>
      <c r="D36" s="87">
        <v>6025</v>
      </c>
      <c r="E36" s="87"/>
      <c r="F36" s="87" t="s">
        <v>618</v>
      </c>
      <c r="G36" s="97">
        <v>43100</v>
      </c>
      <c r="H36" s="87"/>
      <c r="I36" s="90">
        <v>8.2699999999461156</v>
      </c>
      <c r="J36" s="88" t="s">
        <v>26</v>
      </c>
      <c r="K36" s="88" t="s">
        <v>127</v>
      </c>
      <c r="L36" s="89">
        <v>3.8599999999730579E-2</v>
      </c>
      <c r="M36" s="89">
        <v>3.8599999999730579E-2</v>
      </c>
      <c r="N36" s="90">
        <v>56931.566306000008</v>
      </c>
      <c r="O36" s="98">
        <v>117.35</v>
      </c>
      <c r="P36" s="90">
        <v>66.809184880000018</v>
      </c>
      <c r="Q36" s="91">
        <f t="shared" si="0"/>
        <v>1.1645793936952233E-2</v>
      </c>
      <c r="R36" s="91">
        <f>P36/'סכום נכסי הקרן'!$C$42</f>
        <v>7.1989886725173349E-4</v>
      </c>
    </row>
    <row r="37" spans="2:18">
      <c r="B37" s="86" t="s">
        <v>2642</v>
      </c>
      <c r="C37" s="88" t="s">
        <v>2376</v>
      </c>
      <c r="D37" s="87">
        <v>5022</v>
      </c>
      <c r="E37" s="87"/>
      <c r="F37" s="87" t="s">
        <v>618</v>
      </c>
      <c r="G37" s="97">
        <v>42551</v>
      </c>
      <c r="H37" s="87"/>
      <c r="I37" s="90">
        <v>6.9699999999982696</v>
      </c>
      <c r="J37" s="88" t="s">
        <v>26</v>
      </c>
      <c r="K37" s="88" t="s">
        <v>127</v>
      </c>
      <c r="L37" s="89">
        <v>2.2399999999922107E-2</v>
      </c>
      <c r="M37" s="89">
        <v>2.2399999999922107E-2</v>
      </c>
      <c r="N37" s="90">
        <v>39933.998345</v>
      </c>
      <c r="O37" s="98">
        <v>115.74</v>
      </c>
      <c r="P37" s="90">
        <v>46.219597464000003</v>
      </c>
      <c r="Q37" s="91">
        <f t="shared" si="0"/>
        <v>8.0567351462442188E-3</v>
      </c>
      <c r="R37" s="91">
        <f>P37/'סכום נכסי הקרן'!$C$42</f>
        <v>4.9803684806107285E-4</v>
      </c>
    </row>
    <row r="38" spans="2:18">
      <c r="B38" s="86" t="s">
        <v>2642</v>
      </c>
      <c r="C38" s="88" t="s">
        <v>2376</v>
      </c>
      <c r="D38" s="87">
        <v>6024</v>
      </c>
      <c r="E38" s="87"/>
      <c r="F38" s="87" t="s">
        <v>618</v>
      </c>
      <c r="G38" s="97">
        <v>43100</v>
      </c>
      <c r="H38" s="87"/>
      <c r="I38" s="90">
        <v>7.3599999999640637</v>
      </c>
      <c r="J38" s="88" t="s">
        <v>26</v>
      </c>
      <c r="K38" s="88" t="s">
        <v>127</v>
      </c>
      <c r="L38" s="89">
        <v>1.6299999999920146E-2</v>
      </c>
      <c r="M38" s="89">
        <v>1.6299999999920146E-2</v>
      </c>
      <c r="N38" s="90">
        <v>41388.874852000008</v>
      </c>
      <c r="O38" s="98">
        <v>121.02</v>
      </c>
      <c r="P38" s="90">
        <v>50.088821280000005</v>
      </c>
      <c r="Q38" s="91">
        <f t="shared" si="0"/>
        <v>8.7311960506545831E-3</v>
      </c>
      <c r="R38" s="91">
        <f>P38/'סכום נכסי הקרן'!$C$42</f>
        <v>5.3972946633332013E-4</v>
      </c>
    </row>
    <row r="39" spans="2:18">
      <c r="B39" s="86" t="s">
        <v>2642</v>
      </c>
      <c r="C39" s="88" t="s">
        <v>2376</v>
      </c>
      <c r="D39" s="87">
        <v>5209</v>
      </c>
      <c r="E39" s="87"/>
      <c r="F39" s="87" t="s">
        <v>618</v>
      </c>
      <c r="G39" s="97">
        <v>42643</v>
      </c>
      <c r="H39" s="87"/>
      <c r="I39" s="90">
        <v>6.0100000000037141</v>
      </c>
      <c r="J39" s="88" t="s">
        <v>26</v>
      </c>
      <c r="K39" s="88" t="s">
        <v>127</v>
      </c>
      <c r="L39" s="89">
        <v>2.0400000000148591E-2</v>
      </c>
      <c r="M39" s="89">
        <v>2.0400000000148591E-2</v>
      </c>
      <c r="N39" s="90">
        <v>30157.154285000004</v>
      </c>
      <c r="O39" s="98">
        <v>116.04</v>
      </c>
      <c r="P39" s="90">
        <v>34.994371887000007</v>
      </c>
      <c r="Q39" s="91">
        <f t="shared" si="0"/>
        <v>6.1000182038005463E-3</v>
      </c>
      <c r="R39" s="91">
        <f>P39/'סכום נכסי הקרן'!$C$42</f>
        <v>3.770800186663976E-4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98"/>
      <c r="P40" s="87"/>
      <c r="Q40" s="91"/>
      <c r="R40" s="87"/>
    </row>
    <row r="41" spans="2:18">
      <c r="B41" s="85" t="s">
        <v>35</v>
      </c>
      <c r="C41" s="81"/>
      <c r="D41" s="80"/>
      <c r="E41" s="80"/>
      <c r="F41" s="80"/>
      <c r="G41" s="99"/>
      <c r="H41" s="80"/>
      <c r="I41" s="83">
        <v>5.5748671337847924</v>
      </c>
      <c r="J41" s="81"/>
      <c r="K41" s="81"/>
      <c r="L41" s="82"/>
      <c r="M41" s="82">
        <v>4.1570980788187606E-2</v>
      </c>
      <c r="N41" s="83"/>
      <c r="O41" s="100"/>
      <c r="P41" s="83">
        <f>SUM(P42:P265)</f>
        <v>4867.2447315930021</v>
      </c>
      <c r="Q41" s="84">
        <f t="shared" si="0"/>
        <v>0.84843018645804591</v>
      </c>
      <c r="R41" s="84">
        <f>P41/'סכום נכסי הקרן'!$C$42</f>
        <v>5.2446740297825485E-2</v>
      </c>
    </row>
    <row r="42" spans="2:18">
      <c r="B42" s="86" t="s">
        <v>2644</v>
      </c>
      <c r="C42" s="88" t="s">
        <v>2385</v>
      </c>
      <c r="D42" s="87" t="s">
        <v>2386</v>
      </c>
      <c r="E42" s="87"/>
      <c r="F42" s="87" t="s">
        <v>298</v>
      </c>
      <c r="G42" s="97">
        <v>42368</v>
      </c>
      <c r="H42" s="87" t="s">
        <v>263</v>
      </c>
      <c r="I42" s="90">
        <v>6.9499999999569289</v>
      </c>
      <c r="J42" s="88" t="s">
        <v>123</v>
      </c>
      <c r="K42" s="88" t="s">
        <v>127</v>
      </c>
      <c r="L42" s="89">
        <v>3.1699999999999999E-2</v>
      </c>
      <c r="M42" s="89">
        <v>2.5199999999483146E-2</v>
      </c>
      <c r="N42" s="90">
        <v>9870.5023419999998</v>
      </c>
      <c r="O42" s="98">
        <v>117.61</v>
      </c>
      <c r="P42" s="90">
        <v>11.608698530000002</v>
      </c>
      <c r="Q42" s="91">
        <f t="shared" si="0"/>
        <v>2.0235617482746971E-3</v>
      </c>
      <c r="R42" s="91">
        <f>P42/'סכום נכסי הקרן'!$C$42</f>
        <v>1.2508892208495785E-4</v>
      </c>
    </row>
    <row r="43" spans="2:18">
      <c r="B43" s="86" t="s">
        <v>2644</v>
      </c>
      <c r="C43" s="88" t="s">
        <v>2385</v>
      </c>
      <c r="D43" s="87" t="s">
        <v>2387</v>
      </c>
      <c r="E43" s="87"/>
      <c r="F43" s="87" t="s">
        <v>298</v>
      </c>
      <c r="G43" s="97">
        <v>42388</v>
      </c>
      <c r="H43" s="87" t="s">
        <v>263</v>
      </c>
      <c r="I43" s="90">
        <v>6.9499999998525155</v>
      </c>
      <c r="J43" s="88" t="s">
        <v>123</v>
      </c>
      <c r="K43" s="88" t="s">
        <v>127</v>
      </c>
      <c r="L43" s="89">
        <v>3.1899999999999998E-2</v>
      </c>
      <c r="M43" s="89">
        <v>2.5399999999336322E-2</v>
      </c>
      <c r="N43" s="90">
        <v>13818.703383000002</v>
      </c>
      <c r="O43" s="98">
        <v>117.76</v>
      </c>
      <c r="P43" s="90">
        <v>16.272904352000001</v>
      </c>
      <c r="Q43" s="91">
        <f t="shared" si="0"/>
        <v>2.8365993565034071E-3</v>
      </c>
      <c r="R43" s="91">
        <f>P43/'סכום נכסי הקרן'!$C$42</f>
        <v>1.753478272627086E-4</v>
      </c>
    </row>
    <row r="44" spans="2:18">
      <c r="B44" s="86" t="s">
        <v>2644</v>
      </c>
      <c r="C44" s="88" t="s">
        <v>2385</v>
      </c>
      <c r="D44" s="87" t="s">
        <v>2388</v>
      </c>
      <c r="E44" s="87"/>
      <c r="F44" s="87" t="s">
        <v>298</v>
      </c>
      <c r="G44" s="97">
        <v>42509</v>
      </c>
      <c r="H44" s="87" t="s">
        <v>263</v>
      </c>
      <c r="I44" s="90">
        <v>7.0099999998955367</v>
      </c>
      <c r="J44" s="88" t="s">
        <v>123</v>
      </c>
      <c r="K44" s="88" t="s">
        <v>127</v>
      </c>
      <c r="L44" s="89">
        <v>2.7400000000000001E-2</v>
      </c>
      <c r="M44" s="89">
        <v>2.6999999999490421E-2</v>
      </c>
      <c r="N44" s="90">
        <v>13818.703383000002</v>
      </c>
      <c r="O44" s="98">
        <v>113.61</v>
      </c>
      <c r="P44" s="90">
        <v>15.699429164000003</v>
      </c>
      <c r="Q44" s="91">
        <f t="shared" si="0"/>
        <v>2.7366344507887405E-3</v>
      </c>
      <c r="R44" s="91">
        <f>P44/'סכום נכסי הקרן'!$C$42</f>
        <v>1.6916837545559991E-4</v>
      </c>
    </row>
    <row r="45" spans="2:18">
      <c r="B45" s="86" t="s">
        <v>2644</v>
      </c>
      <c r="C45" s="88" t="s">
        <v>2385</v>
      </c>
      <c r="D45" s="87" t="s">
        <v>2389</v>
      </c>
      <c r="E45" s="87"/>
      <c r="F45" s="87" t="s">
        <v>298</v>
      </c>
      <c r="G45" s="97">
        <v>42723</v>
      </c>
      <c r="H45" s="87" t="s">
        <v>263</v>
      </c>
      <c r="I45" s="90">
        <v>6.9199999997366692</v>
      </c>
      <c r="J45" s="88" t="s">
        <v>123</v>
      </c>
      <c r="K45" s="88" t="s">
        <v>127</v>
      </c>
      <c r="L45" s="89">
        <v>3.15E-2</v>
      </c>
      <c r="M45" s="89">
        <v>2.8299999998244462E-2</v>
      </c>
      <c r="N45" s="90">
        <v>1974.1004460000001</v>
      </c>
      <c r="O45" s="98">
        <v>115.42</v>
      </c>
      <c r="P45" s="90">
        <v>2.2785066800000005</v>
      </c>
      <c r="Q45" s="91">
        <f t="shared" si="0"/>
        <v>3.9717621651738909E-4</v>
      </c>
      <c r="R45" s="91">
        <f>P45/'סכום נכסי הקרן'!$C$42</f>
        <v>2.4551929213082594E-5</v>
      </c>
    </row>
    <row r="46" spans="2:18">
      <c r="B46" s="86" t="s">
        <v>2644</v>
      </c>
      <c r="C46" s="88" t="s">
        <v>2385</v>
      </c>
      <c r="D46" s="87" t="s">
        <v>2390</v>
      </c>
      <c r="E46" s="87"/>
      <c r="F46" s="87" t="s">
        <v>298</v>
      </c>
      <c r="G46" s="97">
        <v>42918</v>
      </c>
      <c r="H46" s="87" t="s">
        <v>263</v>
      </c>
      <c r="I46" s="90">
        <v>6.8899999997513</v>
      </c>
      <c r="J46" s="88" t="s">
        <v>123</v>
      </c>
      <c r="K46" s="88" t="s">
        <v>127</v>
      </c>
      <c r="L46" s="89">
        <v>3.1899999999999998E-2</v>
      </c>
      <c r="M46" s="89">
        <v>3.0999999998832819E-2</v>
      </c>
      <c r="N46" s="90">
        <v>9870.5023419999998</v>
      </c>
      <c r="O46" s="98">
        <v>112.84</v>
      </c>
      <c r="P46" s="90">
        <v>11.137874992999999</v>
      </c>
      <c r="Q46" s="91">
        <f t="shared" si="0"/>
        <v>1.9414904896233967E-3</v>
      </c>
      <c r="R46" s="91">
        <f>P46/'סכום נכסי הקרן'!$C$42</f>
        <v>1.2001558775868883E-4</v>
      </c>
    </row>
    <row r="47" spans="2:18">
      <c r="B47" s="86" t="s">
        <v>2644</v>
      </c>
      <c r="C47" s="88" t="s">
        <v>2385</v>
      </c>
      <c r="D47" s="87" t="s">
        <v>2391</v>
      </c>
      <c r="E47" s="87"/>
      <c r="F47" s="87" t="s">
        <v>298</v>
      </c>
      <c r="G47" s="97">
        <v>43915</v>
      </c>
      <c r="H47" s="87" t="s">
        <v>263</v>
      </c>
      <c r="I47" s="90">
        <v>6.9199999999981507</v>
      </c>
      <c r="J47" s="88" t="s">
        <v>123</v>
      </c>
      <c r="K47" s="88" t="s">
        <v>127</v>
      </c>
      <c r="L47" s="89">
        <v>2.6600000000000002E-2</v>
      </c>
      <c r="M47" s="89">
        <v>3.6700000000097134E-2</v>
      </c>
      <c r="N47" s="90">
        <v>20780.005037000003</v>
      </c>
      <c r="O47" s="98">
        <v>104.04</v>
      </c>
      <c r="P47" s="90">
        <v>21.619516837000003</v>
      </c>
      <c r="Q47" s="91">
        <f t="shared" si="0"/>
        <v>3.7685901804130986E-3</v>
      </c>
      <c r="R47" s="91">
        <f>P47/'סכום נכסי הקרן'!$C$42</f>
        <v>2.3295996964251659E-4</v>
      </c>
    </row>
    <row r="48" spans="2:18">
      <c r="B48" s="86" t="s">
        <v>2644</v>
      </c>
      <c r="C48" s="88" t="s">
        <v>2385</v>
      </c>
      <c r="D48" s="87" t="s">
        <v>2392</v>
      </c>
      <c r="E48" s="87"/>
      <c r="F48" s="87" t="s">
        <v>298</v>
      </c>
      <c r="G48" s="97">
        <v>44168</v>
      </c>
      <c r="H48" s="87" t="s">
        <v>263</v>
      </c>
      <c r="I48" s="90">
        <v>7.0399999998426797</v>
      </c>
      <c r="J48" s="88" t="s">
        <v>123</v>
      </c>
      <c r="K48" s="88" t="s">
        <v>127</v>
      </c>
      <c r="L48" s="89">
        <v>1.89E-2</v>
      </c>
      <c r="M48" s="89">
        <v>3.9099999999237987E-2</v>
      </c>
      <c r="N48" s="90">
        <v>21045.847282999999</v>
      </c>
      <c r="O48" s="98">
        <v>96.65</v>
      </c>
      <c r="P48" s="90">
        <v>20.340811505000005</v>
      </c>
      <c r="Q48" s="91">
        <f t="shared" si="0"/>
        <v>3.5456936007092501E-3</v>
      </c>
      <c r="R48" s="91">
        <f>P48/'סכום נכסי הקרן'!$C$42</f>
        <v>2.1918134741102276E-4</v>
      </c>
    </row>
    <row r="49" spans="2:18">
      <c r="B49" s="86" t="s">
        <v>2644</v>
      </c>
      <c r="C49" s="88" t="s">
        <v>2385</v>
      </c>
      <c r="D49" s="87" t="s">
        <v>2393</v>
      </c>
      <c r="E49" s="87"/>
      <c r="F49" s="87" t="s">
        <v>298</v>
      </c>
      <c r="G49" s="97">
        <v>44277</v>
      </c>
      <c r="H49" s="87" t="s">
        <v>263</v>
      </c>
      <c r="I49" s="90">
        <v>6.9699999999184756</v>
      </c>
      <c r="J49" s="88" t="s">
        <v>123</v>
      </c>
      <c r="K49" s="88" t="s">
        <v>127</v>
      </c>
      <c r="L49" s="89">
        <v>1.9E-2</v>
      </c>
      <c r="M49" s="89">
        <v>4.6099999999550105E-2</v>
      </c>
      <c r="N49" s="90">
        <v>32003.790552000002</v>
      </c>
      <c r="O49" s="98">
        <v>92.37</v>
      </c>
      <c r="P49" s="90">
        <v>29.561901653000003</v>
      </c>
      <c r="Q49" s="91">
        <f t="shared" si="0"/>
        <v>5.1530611495059081E-3</v>
      </c>
      <c r="R49" s="91">
        <f>P49/'סכום נכסי הקרן'!$C$42</f>
        <v>3.1854272061584006E-4</v>
      </c>
    </row>
    <row r="50" spans="2:18">
      <c r="B50" s="86" t="s">
        <v>2645</v>
      </c>
      <c r="C50" s="88" t="s">
        <v>2385</v>
      </c>
      <c r="D50" s="87" t="s">
        <v>2394</v>
      </c>
      <c r="E50" s="87"/>
      <c r="F50" s="87" t="s">
        <v>279</v>
      </c>
      <c r="G50" s="97">
        <v>42186</v>
      </c>
      <c r="H50" s="87" t="s">
        <v>125</v>
      </c>
      <c r="I50" s="90">
        <v>1.92</v>
      </c>
      <c r="J50" s="88" t="s">
        <v>123</v>
      </c>
      <c r="K50" s="88" t="s">
        <v>126</v>
      </c>
      <c r="L50" s="89">
        <v>9.8519999999999996E-2</v>
      </c>
      <c r="M50" s="89">
        <v>6.1999999999999993E-2</v>
      </c>
      <c r="N50" s="90">
        <v>17903.690000000002</v>
      </c>
      <c r="O50" s="98">
        <v>109.67</v>
      </c>
      <c r="P50" s="90">
        <v>75.084170000000015</v>
      </c>
      <c r="Q50" s="91">
        <f t="shared" si="0"/>
        <v>1.3088241883472754E-2</v>
      </c>
      <c r="R50" s="91">
        <f>P50/'סכום נכסי הקרן'!$C$42</f>
        <v>8.0906553535452425E-4</v>
      </c>
    </row>
    <row r="51" spans="2:18">
      <c r="B51" s="86" t="s">
        <v>2646</v>
      </c>
      <c r="C51" s="88" t="s">
        <v>2376</v>
      </c>
      <c r="D51" s="87">
        <v>4069</v>
      </c>
      <c r="E51" s="87"/>
      <c r="F51" s="87" t="s">
        <v>312</v>
      </c>
      <c r="G51" s="97">
        <v>42052</v>
      </c>
      <c r="H51" s="87" t="s">
        <v>125</v>
      </c>
      <c r="I51" s="90">
        <v>3.8599999999351202</v>
      </c>
      <c r="J51" s="88" t="s">
        <v>628</v>
      </c>
      <c r="K51" s="88" t="s">
        <v>127</v>
      </c>
      <c r="L51" s="89">
        <v>2.9779E-2</v>
      </c>
      <c r="M51" s="89">
        <v>2.3299999999757383E-2</v>
      </c>
      <c r="N51" s="90">
        <v>31390.969861000009</v>
      </c>
      <c r="O51" s="98">
        <v>116.86</v>
      </c>
      <c r="P51" s="90">
        <v>36.683490033000012</v>
      </c>
      <c r="Q51" s="91">
        <f t="shared" si="0"/>
        <v>6.3944555913965084E-3</v>
      </c>
      <c r="R51" s="91">
        <f>P51/'סכום נכסי הקרן'!$C$42</f>
        <v>3.9528102264727044E-4</v>
      </c>
    </row>
    <row r="52" spans="2:18">
      <c r="B52" s="86" t="s">
        <v>2647</v>
      </c>
      <c r="C52" s="88" t="s">
        <v>2385</v>
      </c>
      <c r="D52" s="87" t="s">
        <v>2395</v>
      </c>
      <c r="E52" s="87"/>
      <c r="F52" s="87" t="s">
        <v>312</v>
      </c>
      <c r="G52" s="97">
        <v>42122</v>
      </c>
      <c r="H52" s="87" t="s">
        <v>125</v>
      </c>
      <c r="I52" s="90">
        <v>4.2099999999953122</v>
      </c>
      <c r="J52" s="88" t="s">
        <v>278</v>
      </c>
      <c r="K52" s="88" t="s">
        <v>127</v>
      </c>
      <c r="L52" s="89">
        <v>2.98E-2</v>
      </c>
      <c r="M52" s="89">
        <v>2.8099999999962225E-2</v>
      </c>
      <c r="N52" s="90">
        <v>193193.65055100003</v>
      </c>
      <c r="O52" s="98">
        <v>113.73</v>
      </c>
      <c r="P52" s="90">
        <v>219.71913924300003</v>
      </c>
      <c r="Q52" s="91">
        <f t="shared" si="0"/>
        <v>3.8300180195649951E-2</v>
      </c>
      <c r="R52" s="91">
        <f>P52/'סכום נכסי הקרן'!$C$42</f>
        <v>2.3675720597200853E-3</v>
      </c>
    </row>
    <row r="53" spans="2:18">
      <c r="B53" s="86" t="s">
        <v>2648</v>
      </c>
      <c r="C53" s="88" t="s">
        <v>2376</v>
      </c>
      <c r="D53" s="87">
        <v>4099</v>
      </c>
      <c r="E53" s="87"/>
      <c r="F53" s="87" t="s">
        <v>312</v>
      </c>
      <c r="G53" s="97">
        <v>42052</v>
      </c>
      <c r="H53" s="87" t="s">
        <v>125</v>
      </c>
      <c r="I53" s="90">
        <v>3.869999999958833</v>
      </c>
      <c r="J53" s="88" t="s">
        <v>628</v>
      </c>
      <c r="K53" s="88" t="s">
        <v>127</v>
      </c>
      <c r="L53" s="89">
        <v>2.9779E-2</v>
      </c>
      <c r="M53" s="89">
        <v>3.2399999999565034E-2</v>
      </c>
      <c r="N53" s="90">
        <v>22794.680312000004</v>
      </c>
      <c r="O53" s="98">
        <v>112.96</v>
      </c>
      <c r="P53" s="90">
        <v>25.748872738000003</v>
      </c>
      <c r="Q53" s="91">
        <f t="shared" si="0"/>
        <v>4.4883958179427344E-3</v>
      </c>
      <c r="R53" s="91">
        <f>P53/'סכום נכסי הקרן'!$C$42</f>
        <v>2.7745562755165947E-4</v>
      </c>
    </row>
    <row r="54" spans="2:18">
      <c r="B54" s="86" t="s">
        <v>2648</v>
      </c>
      <c r="C54" s="88" t="s">
        <v>2376</v>
      </c>
      <c r="D54" s="87" t="s">
        <v>2396</v>
      </c>
      <c r="E54" s="87"/>
      <c r="F54" s="87" t="s">
        <v>312</v>
      </c>
      <c r="G54" s="97">
        <v>42054</v>
      </c>
      <c r="H54" s="87" t="s">
        <v>125</v>
      </c>
      <c r="I54" s="90">
        <v>3.8700000019637684</v>
      </c>
      <c r="J54" s="88" t="s">
        <v>628</v>
      </c>
      <c r="K54" s="88" t="s">
        <v>127</v>
      </c>
      <c r="L54" s="89">
        <v>2.9779E-2</v>
      </c>
      <c r="M54" s="89">
        <v>3.2400000018676399E-2</v>
      </c>
      <c r="N54" s="90">
        <v>644.64595300000008</v>
      </c>
      <c r="O54" s="98">
        <v>112.96</v>
      </c>
      <c r="P54" s="90">
        <v>0.72819211099999992</v>
      </c>
      <c r="Q54" s="91">
        <f t="shared" si="0"/>
        <v>1.2693427238264255E-4</v>
      </c>
      <c r="R54" s="91">
        <f>P54/'סכום נכסי הקרן'!$C$42</f>
        <v>7.8465958953419332E-6</v>
      </c>
    </row>
    <row r="55" spans="2:18">
      <c r="B55" s="86" t="s">
        <v>2649</v>
      </c>
      <c r="C55" s="88" t="s">
        <v>2385</v>
      </c>
      <c r="D55" s="87" t="s">
        <v>2397</v>
      </c>
      <c r="E55" s="87"/>
      <c r="F55" s="87" t="s">
        <v>2398</v>
      </c>
      <c r="G55" s="97">
        <v>40742</v>
      </c>
      <c r="H55" s="87" t="s">
        <v>2375</v>
      </c>
      <c r="I55" s="90">
        <v>3.0600000000125664</v>
      </c>
      <c r="J55" s="88" t="s">
        <v>267</v>
      </c>
      <c r="K55" s="88" t="s">
        <v>127</v>
      </c>
      <c r="L55" s="89">
        <v>4.4999999999999998E-2</v>
      </c>
      <c r="M55" s="89">
        <v>2.060000000012566E-2</v>
      </c>
      <c r="N55" s="90">
        <v>71414.093348000009</v>
      </c>
      <c r="O55" s="98">
        <v>124.81</v>
      </c>
      <c r="P55" s="90">
        <v>89.131933348000004</v>
      </c>
      <c r="Q55" s="91">
        <f t="shared" si="0"/>
        <v>1.5536967422030439E-2</v>
      </c>
      <c r="R55" s="91">
        <f>P55/'סכום נכסי הקרן'!$C$42</f>
        <v>9.6043647244663407E-4</v>
      </c>
    </row>
    <row r="56" spans="2:18">
      <c r="B56" s="86" t="s">
        <v>2650</v>
      </c>
      <c r="C56" s="88" t="s">
        <v>2385</v>
      </c>
      <c r="D56" s="87" t="s">
        <v>2399</v>
      </c>
      <c r="E56" s="87"/>
      <c r="F56" s="87" t="s">
        <v>2398</v>
      </c>
      <c r="G56" s="97">
        <v>41534</v>
      </c>
      <c r="H56" s="87" t="s">
        <v>2375</v>
      </c>
      <c r="I56" s="90">
        <v>5.380000000006997</v>
      </c>
      <c r="J56" s="88" t="s">
        <v>509</v>
      </c>
      <c r="K56" s="88" t="s">
        <v>127</v>
      </c>
      <c r="L56" s="89">
        <v>3.9842000000000002E-2</v>
      </c>
      <c r="M56" s="89">
        <v>3.510000000006791E-2</v>
      </c>
      <c r="N56" s="90">
        <v>210937.86845500005</v>
      </c>
      <c r="O56" s="98">
        <v>115.19</v>
      </c>
      <c r="P56" s="90">
        <v>242.97931598500003</v>
      </c>
      <c r="Q56" s="91">
        <f t="shared" si="0"/>
        <v>4.2354760801010888E-2</v>
      </c>
      <c r="R56" s="91">
        <f>P56/'סכום נכסי הקרן'!$C$42</f>
        <v>2.6182108741094178E-3</v>
      </c>
    </row>
    <row r="57" spans="2:18">
      <c r="B57" s="86" t="s">
        <v>2651</v>
      </c>
      <c r="C57" s="88" t="s">
        <v>2385</v>
      </c>
      <c r="D57" s="87" t="s">
        <v>2400</v>
      </c>
      <c r="E57" s="87"/>
      <c r="F57" s="87" t="s">
        <v>419</v>
      </c>
      <c r="G57" s="97">
        <v>43431</v>
      </c>
      <c r="H57" s="87" t="s">
        <v>263</v>
      </c>
      <c r="I57" s="90">
        <v>7.7900000000780274</v>
      </c>
      <c r="J57" s="88" t="s">
        <v>278</v>
      </c>
      <c r="K57" s="88" t="s">
        <v>127</v>
      </c>
      <c r="L57" s="89">
        <v>3.6600000000000001E-2</v>
      </c>
      <c r="M57" s="89">
        <v>3.4800000000693575E-2</v>
      </c>
      <c r="N57" s="90">
        <v>6145.1151080000009</v>
      </c>
      <c r="O57" s="98">
        <v>112.62</v>
      </c>
      <c r="P57" s="90">
        <v>6.9206290740000016</v>
      </c>
      <c r="Q57" s="91">
        <f t="shared" si="0"/>
        <v>1.2063643682324258E-3</v>
      </c>
      <c r="R57" s="91">
        <f>P57/'סכום נכסי הקרן'!$C$42</f>
        <v>7.4572875570788036E-5</v>
      </c>
    </row>
    <row r="58" spans="2:18">
      <c r="B58" s="86" t="s">
        <v>2651</v>
      </c>
      <c r="C58" s="88" t="s">
        <v>2385</v>
      </c>
      <c r="D58" s="87" t="s">
        <v>2401</v>
      </c>
      <c r="E58" s="87"/>
      <c r="F58" s="87" t="s">
        <v>419</v>
      </c>
      <c r="G58" s="97">
        <v>43276</v>
      </c>
      <c r="H58" s="87" t="s">
        <v>263</v>
      </c>
      <c r="I58" s="90">
        <v>7.8500000000898247</v>
      </c>
      <c r="J58" s="88" t="s">
        <v>278</v>
      </c>
      <c r="K58" s="88" t="s">
        <v>127</v>
      </c>
      <c r="L58" s="89">
        <v>3.2599999999999997E-2</v>
      </c>
      <c r="M58" s="89">
        <v>3.5599999999940117E-2</v>
      </c>
      <c r="N58" s="90">
        <v>6122.556383000001</v>
      </c>
      <c r="O58" s="98">
        <v>109.1</v>
      </c>
      <c r="P58" s="90">
        <v>6.6797092840000003</v>
      </c>
      <c r="Q58" s="91">
        <f t="shared" si="0"/>
        <v>1.1643686121891018E-3</v>
      </c>
      <c r="R58" s="91">
        <f>P58/'סכום נכסי הקרן'!$C$42</f>
        <v>7.1976857010899167E-5</v>
      </c>
    </row>
    <row r="59" spans="2:18">
      <c r="B59" s="86" t="s">
        <v>2651</v>
      </c>
      <c r="C59" s="88" t="s">
        <v>2385</v>
      </c>
      <c r="D59" s="87" t="s">
        <v>2402</v>
      </c>
      <c r="E59" s="87"/>
      <c r="F59" s="87" t="s">
        <v>419</v>
      </c>
      <c r="G59" s="97">
        <v>43222</v>
      </c>
      <c r="H59" s="87" t="s">
        <v>263</v>
      </c>
      <c r="I59" s="90">
        <v>7.8499999999626011</v>
      </c>
      <c r="J59" s="88" t="s">
        <v>278</v>
      </c>
      <c r="K59" s="88" t="s">
        <v>127</v>
      </c>
      <c r="L59" s="89">
        <v>3.2199999999999999E-2</v>
      </c>
      <c r="M59" s="89">
        <v>3.5699999999800551E-2</v>
      </c>
      <c r="N59" s="90">
        <v>29257.668664000008</v>
      </c>
      <c r="O59" s="98">
        <v>109.67</v>
      </c>
      <c r="P59" s="90">
        <v>32.086883252</v>
      </c>
      <c r="Q59" s="91">
        <f t="shared" si="0"/>
        <v>5.5932014602935176E-3</v>
      </c>
      <c r="R59" s="91">
        <f>P59/'סכום נכסי הקרן'!$C$42</f>
        <v>3.4575052738996105E-4</v>
      </c>
    </row>
    <row r="60" spans="2:18">
      <c r="B60" s="86" t="s">
        <v>2651</v>
      </c>
      <c r="C60" s="88" t="s">
        <v>2385</v>
      </c>
      <c r="D60" s="87" t="s">
        <v>2403</v>
      </c>
      <c r="E60" s="87"/>
      <c r="F60" s="87" t="s">
        <v>419</v>
      </c>
      <c r="G60" s="97">
        <v>43922</v>
      </c>
      <c r="H60" s="87" t="s">
        <v>263</v>
      </c>
      <c r="I60" s="90">
        <v>7.9900000000958329</v>
      </c>
      <c r="J60" s="88" t="s">
        <v>278</v>
      </c>
      <c r="K60" s="88" t="s">
        <v>127</v>
      </c>
      <c r="L60" s="89">
        <v>2.7699999999999999E-2</v>
      </c>
      <c r="M60" s="89">
        <v>3.3199999999946765E-2</v>
      </c>
      <c r="N60" s="90">
        <v>7039.386222000001</v>
      </c>
      <c r="O60" s="98">
        <v>106.73</v>
      </c>
      <c r="P60" s="90">
        <v>7.5131366720000008</v>
      </c>
      <c r="Q60" s="91">
        <f t="shared" si="0"/>
        <v>1.3096468945015373E-3</v>
      </c>
      <c r="R60" s="91">
        <f>P60/'סכום נכסי הקרן'!$C$42</f>
        <v>8.0957410113521774E-5</v>
      </c>
    </row>
    <row r="61" spans="2:18">
      <c r="B61" s="86" t="s">
        <v>2651</v>
      </c>
      <c r="C61" s="88" t="s">
        <v>2385</v>
      </c>
      <c r="D61" s="87" t="s">
        <v>2404</v>
      </c>
      <c r="E61" s="87"/>
      <c r="F61" s="87" t="s">
        <v>419</v>
      </c>
      <c r="G61" s="97">
        <v>43978</v>
      </c>
      <c r="H61" s="87" t="s">
        <v>263</v>
      </c>
      <c r="I61" s="90">
        <v>8.0199999995025486</v>
      </c>
      <c r="J61" s="88" t="s">
        <v>278</v>
      </c>
      <c r="K61" s="88" t="s">
        <v>127</v>
      </c>
      <c r="L61" s="89">
        <v>2.3E-2</v>
      </c>
      <c r="M61" s="89">
        <v>3.7199999998091968E-2</v>
      </c>
      <c r="N61" s="90">
        <v>2952.982872</v>
      </c>
      <c r="O61" s="98">
        <v>99.39</v>
      </c>
      <c r="P61" s="90">
        <v>2.9349699730000007</v>
      </c>
      <c r="Q61" s="91">
        <f t="shared" si="0"/>
        <v>5.1160713273321794E-4</v>
      </c>
      <c r="R61" s="91">
        <f>P61/'סכום נכסי הקרן'!$C$42</f>
        <v>3.1625614992543683E-5</v>
      </c>
    </row>
    <row r="62" spans="2:18">
      <c r="B62" s="86" t="s">
        <v>2651</v>
      </c>
      <c r="C62" s="88" t="s">
        <v>2385</v>
      </c>
      <c r="D62" s="87" t="s">
        <v>2405</v>
      </c>
      <c r="E62" s="87"/>
      <c r="F62" s="87" t="s">
        <v>419</v>
      </c>
      <c r="G62" s="97">
        <v>44010</v>
      </c>
      <c r="H62" s="87" t="s">
        <v>263</v>
      </c>
      <c r="I62" s="90">
        <v>8.090000000379538</v>
      </c>
      <c r="J62" s="88" t="s">
        <v>278</v>
      </c>
      <c r="K62" s="88" t="s">
        <v>127</v>
      </c>
      <c r="L62" s="89">
        <v>2.2000000000000002E-2</v>
      </c>
      <c r="M62" s="89">
        <v>3.4800000000943479E-2</v>
      </c>
      <c r="N62" s="90">
        <v>4630.260835000001</v>
      </c>
      <c r="O62" s="98">
        <v>100.72</v>
      </c>
      <c r="P62" s="90">
        <v>4.6635990469999999</v>
      </c>
      <c r="Q62" s="91">
        <f t="shared" si="0"/>
        <v>8.1293183869075207E-4</v>
      </c>
      <c r="R62" s="91">
        <f>P62/'סכום נכסי הקרן'!$C$42</f>
        <v>5.0252366905566157E-5</v>
      </c>
    </row>
    <row r="63" spans="2:18">
      <c r="B63" s="86" t="s">
        <v>2651</v>
      </c>
      <c r="C63" s="88" t="s">
        <v>2385</v>
      </c>
      <c r="D63" s="87" t="s">
        <v>2406</v>
      </c>
      <c r="E63" s="87"/>
      <c r="F63" s="87" t="s">
        <v>419</v>
      </c>
      <c r="G63" s="97">
        <v>44133</v>
      </c>
      <c r="H63" s="87" t="s">
        <v>263</v>
      </c>
      <c r="I63" s="90">
        <v>7.9999999995032436</v>
      </c>
      <c r="J63" s="88" t="s">
        <v>278</v>
      </c>
      <c r="K63" s="88" t="s">
        <v>127</v>
      </c>
      <c r="L63" s="89">
        <v>2.3799999999999998E-2</v>
      </c>
      <c r="M63" s="89">
        <v>3.7299999997681813E-2</v>
      </c>
      <c r="N63" s="90">
        <v>6021.1293790000018</v>
      </c>
      <c r="O63" s="98">
        <v>100.3</v>
      </c>
      <c r="P63" s="90">
        <v>6.0391930800000013</v>
      </c>
      <c r="Q63" s="91">
        <f t="shared" si="0"/>
        <v>1.0527175010662676E-3</v>
      </c>
      <c r="R63" s="91">
        <f>P63/'סכום נכסי הקרן'!$C$42</f>
        <v>6.507500825246571E-5</v>
      </c>
    </row>
    <row r="64" spans="2:18">
      <c r="B64" s="86" t="s">
        <v>2651</v>
      </c>
      <c r="C64" s="88" t="s">
        <v>2385</v>
      </c>
      <c r="D64" s="87" t="s">
        <v>2407</v>
      </c>
      <c r="E64" s="87"/>
      <c r="F64" s="87" t="s">
        <v>419</v>
      </c>
      <c r="G64" s="97">
        <v>44251</v>
      </c>
      <c r="H64" s="87" t="s">
        <v>263</v>
      </c>
      <c r="I64" s="90">
        <v>7.8999999999187898</v>
      </c>
      <c r="J64" s="88" t="s">
        <v>278</v>
      </c>
      <c r="K64" s="88" t="s">
        <v>127</v>
      </c>
      <c r="L64" s="89">
        <v>2.3599999999999999E-2</v>
      </c>
      <c r="M64" s="89">
        <v>4.2399999999628755E-2</v>
      </c>
      <c r="N64" s="90">
        <v>17877.458274000004</v>
      </c>
      <c r="O64" s="98">
        <v>96.43</v>
      </c>
      <c r="P64" s="90">
        <v>17.239231886000006</v>
      </c>
      <c r="Q64" s="91">
        <f t="shared" si="0"/>
        <v>3.00504403004314E-3</v>
      </c>
      <c r="R64" s="91">
        <f>P64/'סכום נכסי הקרן'!$C$42</f>
        <v>1.8576043891738267E-4</v>
      </c>
    </row>
    <row r="65" spans="2:18">
      <c r="B65" s="86" t="s">
        <v>2651</v>
      </c>
      <c r="C65" s="88" t="s">
        <v>2385</v>
      </c>
      <c r="D65" s="87" t="s">
        <v>2408</v>
      </c>
      <c r="E65" s="87"/>
      <c r="F65" s="87" t="s">
        <v>419</v>
      </c>
      <c r="G65" s="97">
        <v>44294</v>
      </c>
      <c r="H65" s="87" t="s">
        <v>263</v>
      </c>
      <c r="I65" s="90">
        <v>7.8699999999909585</v>
      </c>
      <c r="J65" s="88" t="s">
        <v>278</v>
      </c>
      <c r="K65" s="88" t="s">
        <v>127</v>
      </c>
      <c r="L65" s="89">
        <v>2.3199999999999998E-2</v>
      </c>
      <c r="M65" s="89">
        <v>4.4099999999400064E-2</v>
      </c>
      <c r="N65" s="90">
        <v>12862.614791000002</v>
      </c>
      <c r="O65" s="98">
        <v>94.6</v>
      </c>
      <c r="P65" s="90">
        <v>12.168034053000003</v>
      </c>
      <c r="Q65" s="91">
        <f t="shared" si="0"/>
        <v>2.1210619086819145E-3</v>
      </c>
      <c r="R65" s="91">
        <f>P65/'סכום נכסי הקרן'!$C$42</f>
        <v>1.3111601267354393E-4</v>
      </c>
    </row>
    <row r="66" spans="2:18">
      <c r="B66" s="86" t="s">
        <v>2651</v>
      </c>
      <c r="C66" s="88" t="s">
        <v>2385</v>
      </c>
      <c r="D66" s="87" t="s">
        <v>2409</v>
      </c>
      <c r="E66" s="87"/>
      <c r="F66" s="87" t="s">
        <v>419</v>
      </c>
      <c r="G66" s="97">
        <v>44602</v>
      </c>
      <c r="H66" s="87" t="s">
        <v>263</v>
      </c>
      <c r="I66" s="90">
        <v>7.7599999998006268</v>
      </c>
      <c r="J66" s="88" t="s">
        <v>278</v>
      </c>
      <c r="K66" s="88" t="s">
        <v>127</v>
      </c>
      <c r="L66" s="89">
        <v>2.0899999999999998E-2</v>
      </c>
      <c r="M66" s="89">
        <v>5.2399999998159634E-2</v>
      </c>
      <c r="N66" s="90">
        <v>18428.034470000002</v>
      </c>
      <c r="O66" s="98">
        <v>84.92</v>
      </c>
      <c r="P66" s="90">
        <v>15.649086387000002</v>
      </c>
      <c r="Q66" s="91">
        <f t="shared" si="0"/>
        <v>2.7278589866334903E-3</v>
      </c>
      <c r="R66" s="91">
        <f>P66/'סכום נכסי הקרן'!$C$42</f>
        <v>1.6862590950272679E-4</v>
      </c>
    </row>
    <row r="67" spans="2:18">
      <c r="B67" s="86" t="s">
        <v>2651</v>
      </c>
      <c r="C67" s="88" t="s">
        <v>2385</v>
      </c>
      <c r="D67" s="87" t="s">
        <v>2410</v>
      </c>
      <c r="E67" s="87"/>
      <c r="F67" s="87" t="s">
        <v>419</v>
      </c>
      <c r="G67" s="97">
        <v>43500</v>
      </c>
      <c r="H67" s="87" t="s">
        <v>263</v>
      </c>
      <c r="I67" s="90">
        <v>7.8600000001539225</v>
      </c>
      <c r="J67" s="88" t="s">
        <v>278</v>
      </c>
      <c r="K67" s="88" t="s">
        <v>127</v>
      </c>
      <c r="L67" s="89">
        <v>3.4500000000000003E-2</v>
      </c>
      <c r="M67" s="89">
        <v>3.3400000000769613E-2</v>
      </c>
      <c r="N67" s="90">
        <v>11534.414748000003</v>
      </c>
      <c r="O67" s="98">
        <v>112.65</v>
      </c>
      <c r="P67" s="90">
        <v>12.993517400000002</v>
      </c>
      <c r="Q67" s="91">
        <f t="shared" si="0"/>
        <v>2.2649554313287604E-3</v>
      </c>
      <c r="R67" s="91">
        <f>P67/'סכום נכסי הקרן'!$C$42</f>
        <v>1.4001096517906938E-4</v>
      </c>
    </row>
    <row r="68" spans="2:18">
      <c r="B68" s="86" t="s">
        <v>2651</v>
      </c>
      <c r="C68" s="88" t="s">
        <v>2385</v>
      </c>
      <c r="D68" s="87" t="s">
        <v>2411</v>
      </c>
      <c r="E68" s="87"/>
      <c r="F68" s="87" t="s">
        <v>419</v>
      </c>
      <c r="G68" s="97">
        <v>43556</v>
      </c>
      <c r="H68" s="87" t="s">
        <v>263</v>
      </c>
      <c r="I68" s="90">
        <v>7.9300000003001516</v>
      </c>
      <c r="J68" s="88" t="s">
        <v>278</v>
      </c>
      <c r="K68" s="88" t="s">
        <v>127</v>
      </c>
      <c r="L68" s="89">
        <v>3.0499999999999999E-2</v>
      </c>
      <c r="M68" s="89">
        <v>3.3400000001402287E-2</v>
      </c>
      <c r="N68" s="90">
        <v>11631.602045000001</v>
      </c>
      <c r="O68" s="98">
        <v>109.13</v>
      </c>
      <c r="P68" s="90">
        <v>12.693567683000001</v>
      </c>
      <c r="Q68" s="91">
        <f t="shared" si="0"/>
        <v>2.212669916965677E-3</v>
      </c>
      <c r="R68" s="91">
        <f>P68/'סכום נכסי הקרן'!$C$42</f>
        <v>1.3677887273715994E-4</v>
      </c>
    </row>
    <row r="69" spans="2:18">
      <c r="B69" s="86" t="s">
        <v>2651</v>
      </c>
      <c r="C69" s="88" t="s">
        <v>2385</v>
      </c>
      <c r="D69" s="87" t="s">
        <v>2412</v>
      </c>
      <c r="E69" s="87"/>
      <c r="F69" s="87" t="s">
        <v>419</v>
      </c>
      <c r="G69" s="97">
        <v>43647</v>
      </c>
      <c r="H69" s="87" t="s">
        <v>263</v>
      </c>
      <c r="I69" s="90">
        <v>7.9100000001986697</v>
      </c>
      <c r="J69" s="88" t="s">
        <v>278</v>
      </c>
      <c r="K69" s="88" t="s">
        <v>127</v>
      </c>
      <c r="L69" s="89">
        <v>2.8999999999999998E-2</v>
      </c>
      <c r="M69" s="89">
        <v>3.5600000000745015E-2</v>
      </c>
      <c r="N69" s="90">
        <v>10797.656657</v>
      </c>
      <c r="O69" s="98">
        <v>104.42</v>
      </c>
      <c r="P69" s="90">
        <v>11.274913036000001</v>
      </c>
      <c r="Q69" s="91">
        <f t="shared" si="0"/>
        <v>1.9653781753236153E-3</v>
      </c>
      <c r="R69" s="91">
        <f>P69/'סכום נכסי הקרן'!$C$42</f>
        <v>1.2149223400281369E-4</v>
      </c>
    </row>
    <row r="70" spans="2:18">
      <c r="B70" s="86" t="s">
        <v>2651</v>
      </c>
      <c r="C70" s="88" t="s">
        <v>2385</v>
      </c>
      <c r="D70" s="87" t="s">
        <v>2413</v>
      </c>
      <c r="E70" s="87"/>
      <c r="F70" s="87" t="s">
        <v>419</v>
      </c>
      <c r="G70" s="97">
        <v>43703</v>
      </c>
      <c r="H70" s="87" t="s">
        <v>263</v>
      </c>
      <c r="I70" s="90">
        <v>8.040000004271846</v>
      </c>
      <c r="J70" s="88" t="s">
        <v>278</v>
      </c>
      <c r="K70" s="88" t="s">
        <v>127</v>
      </c>
      <c r="L70" s="89">
        <v>2.3799999999999998E-2</v>
      </c>
      <c r="M70" s="89">
        <v>3.5100000020329862E-2</v>
      </c>
      <c r="N70" s="90">
        <v>766.7539690000001</v>
      </c>
      <c r="O70" s="98">
        <v>101.36</v>
      </c>
      <c r="P70" s="90">
        <v>0.77718184200000007</v>
      </c>
      <c r="Q70" s="91">
        <f t="shared" si="0"/>
        <v>1.3547388131931009E-4</v>
      </c>
      <c r="R70" s="91">
        <f>P70/'סכום נכסי הקרן'!$C$42</f>
        <v>8.3744821720150223E-6</v>
      </c>
    </row>
    <row r="71" spans="2:18">
      <c r="B71" s="86" t="s">
        <v>2651</v>
      </c>
      <c r="C71" s="88" t="s">
        <v>2385</v>
      </c>
      <c r="D71" s="87" t="s">
        <v>2414</v>
      </c>
      <c r="E71" s="87"/>
      <c r="F71" s="87" t="s">
        <v>419</v>
      </c>
      <c r="G71" s="97">
        <v>43740</v>
      </c>
      <c r="H71" s="87" t="s">
        <v>263</v>
      </c>
      <c r="I71" s="90">
        <v>7.9599999997184767</v>
      </c>
      <c r="J71" s="88" t="s">
        <v>278</v>
      </c>
      <c r="K71" s="88" t="s">
        <v>127</v>
      </c>
      <c r="L71" s="89">
        <v>2.4300000000000002E-2</v>
      </c>
      <c r="M71" s="89">
        <v>3.829999999872602E-2</v>
      </c>
      <c r="N71" s="90">
        <v>11331.129491000002</v>
      </c>
      <c r="O71" s="98">
        <v>99.06</v>
      </c>
      <c r="P71" s="90">
        <v>11.224617421000001</v>
      </c>
      <c r="Q71" s="91">
        <f t="shared" si="0"/>
        <v>1.9566109321777162E-3</v>
      </c>
      <c r="R71" s="91">
        <f>P71/'סכום נכסי הקרן'!$C$42</f>
        <v>1.2095027624159771E-4</v>
      </c>
    </row>
    <row r="72" spans="2:18">
      <c r="B72" s="86" t="s">
        <v>2651</v>
      </c>
      <c r="C72" s="88" t="s">
        <v>2385</v>
      </c>
      <c r="D72" s="87" t="s">
        <v>2415</v>
      </c>
      <c r="E72" s="87"/>
      <c r="F72" s="87" t="s">
        <v>419</v>
      </c>
      <c r="G72" s="97">
        <v>43831</v>
      </c>
      <c r="H72" s="87" t="s">
        <v>263</v>
      </c>
      <c r="I72" s="90">
        <v>7.9499999999260922</v>
      </c>
      <c r="J72" s="88" t="s">
        <v>278</v>
      </c>
      <c r="K72" s="88" t="s">
        <v>127</v>
      </c>
      <c r="L72" s="89">
        <v>2.3799999999999998E-2</v>
      </c>
      <c r="M72" s="89">
        <v>3.9699999999904353E-2</v>
      </c>
      <c r="N72" s="90">
        <v>11760.556644000002</v>
      </c>
      <c r="O72" s="98">
        <v>97.79</v>
      </c>
      <c r="P72" s="90">
        <v>11.500648763000001</v>
      </c>
      <c r="Q72" s="91">
        <f t="shared" si="0"/>
        <v>2.0047271325900743E-3</v>
      </c>
      <c r="R72" s="91">
        <f>P72/'סכום נכסי הקרן'!$C$42</f>
        <v>1.2392463748831401E-4</v>
      </c>
    </row>
    <row r="73" spans="2:18">
      <c r="B73" s="86" t="s">
        <v>2652</v>
      </c>
      <c r="C73" s="88" t="s">
        <v>2385</v>
      </c>
      <c r="D73" s="87">
        <v>7936</v>
      </c>
      <c r="E73" s="87"/>
      <c r="F73" s="87" t="s">
        <v>2416</v>
      </c>
      <c r="G73" s="97">
        <v>44087</v>
      </c>
      <c r="H73" s="87" t="s">
        <v>2375</v>
      </c>
      <c r="I73" s="90">
        <v>5.249999999965361</v>
      </c>
      <c r="J73" s="88" t="s">
        <v>267</v>
      </c>
      <c r="K73" s="88" t="s">
        <v>127</v>
      </c>
      <c r="L73" s="89">
        <v>1.7947999999999999E-2</v>
      </c>
      <c r="M73" s="89">
        <v>3.0999999999757524E-2</v>
      </c>
      <c r="N73" s="90">
        <v>55415.501896000009</v>
      </c>
      <c r="O73" s="98">
        <v>104.19</v>
      </c>
      <c r="P73" s="90">
        <v>57.737412164000006</v>
      </c>
      <c r="Q73" s="91">
        <f t="shared" si="0"/>
        <v>1.0064454546520179E-2</v>
      </c>
      <c r="R73" s="91">
        <f>P73/'סכום נכסי הקרן'!$C$42</f>
        <v>6.2214645620310488E-4</v>
      </c>
    </row>
    <row r="74" spans="2:18">
      <c r="B74" s="86" t="s">
        <v>2652</v>
      </c>
      <c r="C74" s="88" t="s">
        <v>2385</v>
      </c>
      <c r="D74" s="87">
        <v>7937</v>
      </c>
      <c r="E74" s="87"/>
      <c r="F74" s="87" t="s">
        <v>2416</v>
      </c>
      <c r="G74" s="97">
        <v>44087</v>
      </c>
      <c r="H74" s="87" t="s">
        <v>2375</v>
      </c>
      <c r="I74" s="90">
        <v>6.6599999933831429</v>
      </c>
      <c r="J74" s="88" t="s">
        <v>267</v>
      </c>
      <c r="K74" s="88" t="s">
        <v>127</v>
      </c>
      <c r="L74" s="89">
        <v>7.5499999999999998E-2</v>
      </c>
      <c r="M74" s="89">
        <v>7.5999999920930636E-2</v>
      </c>
      <c r="N74" s="90">
        <v>472.74279200000007</v>
      </c>
      <c r="O74" s="98">
        <v>101.66</v>
      </c>
      <c r="P74" s="90">
        <v>0.48059067300000002</v>
      </c>
      <c r="Q74" s="91">
        <f t="shared" si="0"/>
        <v>8.3773809781275562E-5</v>
      </c>
      <c r="R74" s="91">
        <f>P74/'סכום נכסי הקרן'!$C$42</f>
        <v>5.1785795879096224E-6</v>
      </c>
    </row>
    <row r="75" spans="2:18">
      <c r="B75" s="86" t="s">
        <v>2653</v>
      </c>
      <c r="C75" s="88" t="s">
        <v>2376</v>
      </c>
      <c r="D75" s="87">
        <v>8063</v>
      </c>
      <c r="E75" s="87"/>
      <c r="F75" s="87" t="s">
        <v>423</v>
      </c>
      <c r="G75" s="97">
        <v>44147</v>
      </c>
      <c r="H75" s="87" t="s">
        <v>125</v>
      </c>
      <c r="I75" s="90">
        <v>7.5400000000175735</v>
      </c>
      <c r="J75" s="88" t="s">
        <v>574</v>
      </c>
      <c r="K75" s="88" t="s">
        <v>127</v>
      </c>
      <c r="L75" s="89">
        <v>1.6250000000000001E-2</v>
      </c>
      <c r="M75" s="89">
        <v>3.1800000000058573E-2</v>
      </c>
      <c r="N75" s="90">
        <v>44596.996551000004</v>
      </c>
      <c r="O75" s="98">
        <v>99.53</v>
      </c>
      <c r="P75" s="90">
        <v>44.387391943000004</v>
      </c>
      <c r="Q75" s="91">
        <f t="shared" ref="Q75:Q138" si="1">IFERROR(P75/$P$10,0)</f>
        <v>7.7373555880885887E-3</v>
      </c>
      <c r="R75" s="91">
        <f>P75/'סכום נכסי הקרן'!$C$42</f>
        <v>4.7829401357642214E-4</v>
      </c>
    </row>
    <row r="76" spans="2:18">
      <c r="B76" s="86" t="s">
        <v>2653</v>
      </c>
      <c r="C76" s="88" t="s">
        <v>2376</v>
      </c>
      <c r="D76" s="87">
        <v>8145</v>
      </c>
      <c r="E76" s="87"/>
      <c r="F76" s="87" t="s">
        <v>423</v>
      </c>
      <c r="G76" s="97">
        <v>44185</v>
      </c>
      <c r="H76" s="87" t="s">
        <v>125</v>
      </c>
      <c r="I76" s="90">
        <v>7.5500000000268175</v>
      </c>
      <c r="J76" s="88" t="s">
        <v>574</v>
      </c>
      <c r="K76" s="88" t="s">
        <v>127</v>
      </c>
      <c r="L76" s="89">
        <v>1.4990000000000002E-2</v>
      </c>
      <c r="M76" s="89">
        <v>3.2600000000224283E-2</v>
      </c>
      <c r="N76" s="90">
        <v>20964.162107000004</v>
      </c>
      <c r="O76" s="98">
        <v>97.83</v>
      </c>
      <c r="P76" s="90">
        <v>20.509239579000006</v>
      </c>
      <c r="Q76" s="91">
        <f t="shared" si="1"/>
        <v>3.5750530165818565E-3</v>
      </c>
      <c r="R76" s="91">
        <f>P76/'סכום נכסי הקרן'!$C$42</f>
        <v>2.2099623528764898E-4</v>
      </c>
    </row>
    <row r="77" spans="2:18">
      <c r="B77" s="86" t="s">
        <v>2654</v>
      </c>
      <c r="C77" s="88" t="s">
        <v>2376</v>
      </c>
      <c r="D77" s="87" t="s">
        <v>2417</v>
      </c>
      <c r="E77" s="87"/>
      <c r="F77" s="87" t="s">
        <v>419</v>
      </c>
      <c r="G77" s="97">
        <v>42901</v>
      </c>
      <c r="H77" s="87" t="s">
        <v>263</v>
      </c>
      <c r="I77" s="90">
        <v>0.69999999996167483</v>
      </c>
      <c r="J77" s="88" t="s">
        <v>150</v>
      </c>
      <c r="K77" s="88" t="s">
        <v>127</v>
      </c>
      <c r="L77" s="89">
        <v>0.04</v>
      </c>
      <c r="M77" s="89">
        <v>6.050000000134139E-2</v>
      </c>
      <c r="N77" s="90">
        <v>7842.6287690000017</v>
      </c>
      <c r="O77" s="98">
        <v>99.81</v>
      </c>
      <c r="P77" s="90">
        <v>7.827727599000001</v>
      </c>
      <c r="Q77" s="91">
        <f t="shared" si="1"/>
        <v>1.3644845806199551E-3</v>
      </c>
      <c r="R77" s="91">
        <f>P77/'סכום נכסי הקרן'!$C$42</f>
        <v>8.4347268145793178E-5</v>
      </c>
    </row>
    <row r="78" spans="2:18">
      <c r="B78" s="86" t="s">
        <v>2655</v>
      </c>
      <c r="C78" s="88" t="s">
        <v>2376</v>
      </c>
      <c r="D78" s="87">
        <v>8224</v>
      </c>
      <c r="E78" s="87"/>
      <c r="F78" s="87" t="s">
        <v>423</v>
      </c>
      <c r="G78" s="97">
        <v>44223</v>
      </c>
      <c r="H78" s="87" t="s">
        <v>125</v>
      </c>
      <c r="I78" s="90">
        <v>12.350000000003508</v>
      </c>
      <c r="J78" s="88" t="s">
        <v>267</v>
      </c>
      <c r="K78" s="88" t="s">
        <v>127</v>
      </c>
      <c r="L78" s="89">
        <v>2.1537000000000001E-2</v>
      </c>
      <c r="M78" s="89">
        <v>4.0099999999997665E-2</v>
      </c>
      <c r="N78" s="90">
        <v>95636.065019000031</v>
      </c>
      <c r="O78" s="98">
        <v>89.43</v>
      </c>
      <c r="P78" s="90">
        <v>85.52733820200001</v>
      </c>
      <c r="Q78" s="91">
        <f t="shared" si="1"/>
        <v>1.4908635069647245E-2</v>
      </c>
      <c r="R78" s="91">
        <f>P78/'סכום נכסי הקרן'!$C$42</f>
        <v>9.2159534652708523E-4</v>
      </c>
    </row>
    <row r="79" spans="2:18">
      <c r="B79" s="86" t="s">
        <v>2655</v>
      </c>
      <c r="C79" s="88" t="s">
        <v>2376</v>
      </c>
      <c r="D79" s="87">
        <v>2963</v>
      </c>
      <c r="E79" s="87"/>
      <c r="F79" s="87" t="s">
        <v>423</v>
      </c>
      <c r="G79" s="97">
        <v>41423</v>
      </c>
      <c r="H79" s="87" t="s">
        <v>125</v>
      </c>
      <c r="I79" s="90">
        <v>2.8100000000264131</v>
      </c>
      <c r="J79" s="88" t="s">
        <v>267</v>
      </c>
      <c r="K79" s="88" t="s">
        <v>127</v>
      </c>
      <c r="L79" s="89">
        <v>0.05</v>
      </c>
      <c r="M79" s="89">
        <v>2.5200000000125358E-2</v>
      </c>
      <c r="N79" s="90">
        <v>18307.931164000005</v>
      </c>
      <c r="O79" s="98">
        <v>122.01</v>
      </c>
      <c r="P79" s="90">
        <v>22.337506660999999</v>
      </c>
      <c r="Q79" s="91">
        <f t="shared" si="1"/>
        <v>3.8937460486391704E-3</v>
      </c>
      <c r="R79" s="91">
        <f>P79/'סכום נכסי הקרן'!$C$42</f>
        <v>2.4069663132944284E-4</v>
      </c>
    </row>
    <row r="80" spans="2:18">
      <c r="B80" s="86" t="s">
        <v>2655</v>
      </c>
      <c r="C80" s="88" t="s">
        <v>2376</v>
      </c>
      <c r="D80" s="87">
        <v>2968</v>
      </c>
      <c r="E80" s="87"/>
      <c r="F80" s="87" t="s">
        <v>423</v>
      </c>
      <c r="G80" s="97">
        <v>41423</v>
      </c>
      <c r="H80" s="87" t="s">
        <v>125</v>
      </c>
      <c r="I80" s="90">
        <v>2.8099999999053478</v>
      </c>
      <c r="J80" s="88" t="s">
        <v>267</v>
      </c>
      <c r="K80" s="88" t="s">
        <v>127</v>
      </c>
      <c r="L80" s="89">
        <v>0.05</v>
      </c>
      <c r="M80" s="89">
        <v>2.5199999999220513E-2</v>
      </c>
      <c r="N80" s="90">
        <v>5888.1945650000007</v>
      </c>
      <c r="O80" s="98">
        <v>122.01</v>
      </c>
      <c r="P80" s="90">
        <v>7.1841861280000012</v>
      </c>
      <c r="Q80" s="91">
        <f t="shared" si="1"/>
        <v>1.2523061223045223E-3</v>
      </c>
      <c r="R80" s="91">
        <f>P80/'סכום נכסי הקרן'!$C$42</f>
        <v>7.7412820781489185E-5</v>
      </c>
    </row>
    <row r="81" spans="2:18">
      <c r="B81" s="86" t="s">
        <v>2655</v>
      </c>
      <c r="C81" s="88" t="s">
        <v>2376</v>
      </c>
      <c r="D81" s="87">
        <v>4605</v>
      </c>
      <c r="E81" s="87"/>
      <c r="F81" s="87" t="s">
        <v>423</v>
      </c>
      <c r="G81" s="97">
        <v>42352</v>
      </c>
      <c r="H81" s="87" t="s">
        <v>125</v>
      </c>
      <c r="I81" s="90">
        <v>5.0299999999351099</v>
      </c>
      <c r="J81" s="88" t="s">
        <v>267</v>
      </c>
      <c r="K81" s="88" t="s">
        <v>127</v>
      </c>
      <c r="L81" s="89">
        <v>0.05</v>
      </c>
      <c r="M81" s="89">
        <v>2.7999999999506267E-2</v>
      </c>
      <c r="N81" s="90">
        <v>22502.430203000004</v>
      </c>
      <c r="O81" s="98">
        <v>126.01</v>
      </c>
      <c r="P81" s="90">
        <v>28.355313828000003</v>
      </c>
      <c r="Q81" s="91">
        <f t="shared" si="1"/>
        <v>4.9427356800061011E-3</v>
      </c>
      <c r="R81" s="91">
        <f>P81/'סכום נכסי הקרן'!$C$42</f>
        <v>3.0554119679815817E-4</v>
      </c>
    </row>
    <row r="82" spans="2:18">
      <c r="B82" s="86" t="s">
        <v>2655</v>
      </c>
      <c r="C82" s="88" t="s">
        <v>2376</v>
      </c>
      <c r="D82" s="87">
        <v>4606</v>
      </c>
      <c r="E82" s="87"/>
      <c r="F82" s="87" t="s">
        <v>423</v>
      </c>
      <c r="G82" s="97">
        <v>42352</v>
      </c>
      <c r="H82" s="87" t="s">
        <v>125</v>
      </c>
      <c r="I82" s="90">
        <v>6.76999999999894</v>
      </c>
      <c r="J82" s="88" t="s">
        <v>267</v>
      </c>
      <c r="K82" s="88" t="s">
        <v>127</v>
      </c>
      <c r="L82" s="89">
        <v>4.0999999999999995E-2</v>
      </c>
      <c r="M82" s="89">
        <v>2.7899999999949302E-2</v>
      </c>
      <c r="N82" s="90">
        <v>68807.832362999994</v>
      </c>
      <c r="O82" s="98">
        <v>123.26</v>
      </c>
      <c r="P82" s="90">
        <v>84.812530117000009</v>
      </c>
      <c r="Q82" s="91">
        <f t="shared" si="1"/>
        <v>1.4784033823915394E-2</v>
      </c>
      <c r="R82" s="91">
        <f>P82/'סכום נכסי הקרן'!$C$42</f>
        <v>9.1389296950185783E-4</v>
      </c>
    </row>
    <row r="83" spans="2:18">
      <c r="B83" s="86" t="s">
        <v>2655</v>
      </c>
      <c r="C83" s="88" t="s">
        <v>2376</v>
      </c>
      <c r="D83" s="87">
        <v>5150</v>
      </c>
      <c r="E83" s="87"/>
      <c r="F83" s="87" t="s">
        <v>423</v>
      </c>
      <c r="G83" s="97">
        <v>42631</v>
      </c>
      <c r="H83" s="87" t="s">
        <v>125</v>
      </c>
      <c r="I83" s="90">
        <v>6.7399999999372229</v>
      </c>
      <c r="J83" s="88" t="s">
        <v>267</v>
      </c>
      <c r="K83" s="88" t="s">
        <v>127</v>
      </c>
      <c r="L83" s="89">
        <v>4.0999999999999995E-2</v>
      </c>
      <c r="M83" s="89">
        <v>3.0399999999694165E-2</v>
      </c>
      <c r="N83" s="90">
        <v>20418.775658000002</v>
      </c>
      <c r="O83" s="98">
        <v>121.7</v>
      </c>
      <c r="P83" s="90">
        <v>24.849649594000002</v>
      </c>
      <c r="Q83" s="91">
        <f t="shared" si="1"/>
        <v>4.3316483968033805E-3</v>
      </c>
      <c r="R83" s="91">
        <f>P83/'סכום נכסי הקרן'!$C$42</f>
        <v>2.6776609573152298E-4</v>
      </c>
    </row>
    <row r="84" spans="2:18">
      <c r="B84" s="86" t="s">
        <v>2656</v>
      </c>
      <c r="C84" s="88" t="s">
        <v>2385</v>
      </c>
      <c r="D84" s="87" t="s">
        <v>2418</v>
      </c>
      <c r="E84" s="87"/>
      <c r="F84" s="87" t="s">
        <v>419</v>
      </c>
      <c r="G84" s="97">
        <v>42033</v>
      </c>
      <c r="H84" s="87" t="s">
        <v>263</v>
      </c>
      <c r="I84" s="90">
        <v>3.6699999996533408</v>
      </c>
      <c r="J84" s="88" t="s">
        <v>278</v>
      </c>
      <c r="K84" s="88" t="s">
        <v>127</v>
      </c>
      <c r="L84" s="89">
        <v>5.0999999999999997E-2</v>
      </c>
      <c r="M84" s="89">
        <v>2.8499999997263218E-2</v>
      </c>
      <c r="N84" s="90">
        <v>4466.1762350000008</v>
      </c>
      <c r="O84" s="98">
        <v>122.72</v>
      </c>
      <c r="P84" s="90">
        <v>5.480891670000001</v>
      </c>
      <c r="Q84" s="91">
        <f t="shared" si="1"/>
        <v>9.5539760130625303E-4</v>
      </c>
      <c r="R84" s="91">
        <f>P84/'סכום נכסי הקרן'!$C$42</f>
        <v>5.9059060694267549E-5</v>
      </c>
    </row>
    <row r="85" spans="2:18">
      <c r="B85" s="86" t="s">
        <v>2656</v>
      </c>
      <c r="C85" s="88" t="s">
        <v>2385</v>
      </c>
      <c r="D85" s="87" t="s">
        <v>2419</v>
      </c>
      <c r="E85" s="87"/>
      <c r="F85" s="87" t="s">
        <v>419</v>
      </c>
      <c r="G85" s="97">
        <v>42054</v>
      </c>
      <c r="H85" s="87" t="s">
        <v>263</v>
      </c>
      <c r="I85" s="90">
        <v>3.6699999998500212</v>
      </c>
      <c r="J85" s="88" t="s">
        <v>278</v>
      </c>
      <c r="K85" s="88" t="s">
        <v>127</v>
      </c>
      <c r="L85" s="89">
        <v>5.0999999999999997E-2</v>
      </c>
      <c r="M85" s="89">
        <v>2.8499999998981625E-2</v>
      </c>
      <c r="N85" s="90">
        <v>8724.2762350000012</v>
      </c>
      <c r="O85" s="98">
        <v>123.81</v>
      </c>
      <c r="P85" s="90">
        <v>10.801526886000001</v>
      </c>
      <c r="Q85" s="91">
        <f t="shared" si="1"/>
        <v>1.882860216671533E-3</v>
      </c>
      <c r="R85" s="91">
        <f>P85/'סכום נכסי הקרן'!$C$42</f>
        <v>1.1639128637458304E-4</v>
      </c>
    </row>
    <row r="86" spans="2:18">
      <c r="B86" s="86" t="s">
        <v>2656</v>
      </c>
      <c r="C86" s="88" t="s">
        <v>2385</v>
      </c>
      <c r="D86" s="87" t="s">
        <v>2420</v>
      </c>
      <c r="E86" s="87"/>
      <c r="F86" s="87" t="s">
        <v>419</v>
      </c>
      <c r="G86" s="97">
        <v>42565</v>
      </c>
      <c r="H86" s="87" t="s">
        <v>263</v>
      </c>
      <c r="I86" s="90">
        <v>3.670000000027196</v>
      </c>
      <c r="J86" s="88" t="s">
        <v>278</v>
      </c>
      <c r="K86" s="88" t="s">
        <v>127</v>
      </c>
      <c r="L86" s="89">
        <v>5.0999999999999997E-2</v>
      </c>
      <c r="M86" s="89">
        <v>2.8500000000604347E-2</v>
      </c>
      <c r="N86" s="90">
        <v>10648.755024000002</v>
      </c>
      <c r="O86" s="98">
        <v>124.31</v>
      </c>
      <c r="P86" s="90">
        <v>13.237468092</v>
      </c>
      <c r="Q86" s="91">
        <f t="shared" si="1"/>
        <v>2.3074795168255644E-3</v>
      </c>
      <c r="R86" s="91">
        <f>P86/'סכום נכסי הקרן'!$C$42</f>
        <v>1.4263964306447565E-4</v>
      </c>
    </row>
    <row r="87" spans="2:18">
      <c r="B87" s="86" t="s">
        <v>2656</v>
      </c>
      <c r="C87" s="88" t="s">
        <v>2385</v>
      </c>
      <c r="D87" s="87" t="s">
        <v>2421</v>
      </c>
      <c r="E87" s="87"/>
      <c r="F87" s="87" t="s">
        <v>419</v>
      </c>
      <c r="G87" s="97">
        <v>40570</v>
      </c>
      <c r="H87" s="87" t="s">
        <v>263</v>
      </c>
      <c r="I87" s="90">
        <v>3.6900000000306603</v>
      </c>
      <c r="J87" s="88" t="s">
        <v>278</v>
      </c>
      <c r="K87" s="88" t="s">
        <v>127</v>
      </c>
      <c r="L87" s="89">
        <v>5.0999999999999997E-2</v>
      </c>
      <c r="M87" s="89">
        <v>2.5100000000202051E-2</v>
      </c>
      <c r="N87" s="90">
        <v>53993.911624000008</v>
      </c>
      <c r="O87" s="98">
        <v>131.08000000000001</v>
      </c>
      <c r="P87" s="90">
        <v>70.775221207000016</v>
      </c>
      <c r="Q87" s="91">
        <f t="shared" si="1"/>
        <v>1.2337130643030434E-2</v>
      </c>
      <c r="R87" s="91">
        <f>P87/'סכום נכסי הקרן'!$C$42</f>
        <v>7.6263468365803783E-4</v>
      </c>
    </row>
    <row r="88" spans="2:18">
      <c r="B88" s="86" t="s">
        <v>2656</v>
      </c>
      <c r="C88" s="88" t="s">
        <v>2385</v>
      </c>
      <c r="D88" s="87" t="s">
        <v>2422</v>
      </c>
      <c r="E88" s="87"/>
      <c r="F88" s="87" t="s">
        <v>419</v>
      </c>
      <c r="G88" s="97">
        <v>41207</v>
      </c>
      <c r="H88" s="87" t="s">
        <v>263</v>
      </c>
      <c r="I88" s="90">
        <v>3.689999998983768</v>
      </c>
      <c r="J88" s="88" t="s">
        <v>278</v>
      </c>
      <c r="K88" s="88" t="s">
        <v>127</v>
      </c>
      <c r="L88" s="89">
        <v>5.0999999999999997E-2</v>
      </c>
      <c r="M88" s="89">
        <v>2.4999999989630286E-2</v>
      </c>
      <c r="N88" s="90">
        <v>767.48694200000011</v>
      </c>
      <c r="O88" s="98">
        <v>125.65</v>
      </c>
      <c r="P88" s="90">
        <v>0.96434734200000027</v>
      </c>
      <c r="Q88" s="91">
        <f t="shared" si="1"/>
        <v>1.6809949782730534E-4</v>
      </c>
      <c r="R88" s="91">
        <f>P88/'סכום נכסי הקרן'!$C$42</f>
        <v>1.0391274199647443E-5</v>
      </c>
    </row>
    <row r="89" spans="2:18">
      <c r="B89" s="86" t="s">
        <v>2656</v>
      </c>
      <c r="C89" s="88" t="s">
        <v>2385</v>
      </c>
      <c r="D89" s="87" t="s">
        <v>2423</v>
      </c>
      <c r="E89" s="87"/>
      <c r="F89" s="87" t="s">
        <v>419</v>
      </c>
      <c r="G89" s="97">
        <v>41239</v>
      </c>
      <c r="H89" s="87" t="s">
        <v>263</v>
      </c>
      <c r="I89" s="90">
        <v>3.6699999999263282</v>
      </c>
      <c r="J89" s="88" t="s">
        <v>278</v>
      </c>
      <c r="K89" s="88" t="s">
        <v>127</v>
      </c>
      <c r="L89" s="89">
        <v>5.0999999999999997E-2</v>
      </c>
      <c r="M89" s="89">
        <v>2.8499999999881176E-2</v>
      </c>
      <c r="N89" s="90">
        <v>6768.291916000001</v>
      </c>
      <c r="O89" s="98">
        <v>124.34</v>
      </c>
      <c r="P89" s="90">
        <v>8.4156946860000001</v>
      </c>
      <c r="Q89" s="91">
        <f t="shared" si="1"/>
        <v>1.4669756310527807E-3</v>
      </c>
      <c r="R89" s="91">
        <f>P89/'סכום נכסי הקרן'!$C$42</f>
        <v>9.0682876650415316E-5</v>
      </c>
    </row>
    <row r="90" spans="2:18">
      <c r="B90" s="86" t="s">
        <v>2656</v>
      </c>
      <c r="C90" s="88" t="s">
        <v>2385</v>
      </c>
      <c r="D90" s="87" t="s">
        <v>2424</v>
      </c>
      <c r="E90" s="87"/>
      <c r="F90" s="87" t="s">
        <v>419</v>
      </c>
      <c r="G90" s="97">
        <v>41269</v>
      </c>
      <c r="H90" s="87" t="s">
        <v>263</v>
      </c>
      <c r="I90" s="90">
        <v>3.6900000002402957</v>
      </c>
      <c r="J90" s="88" t="s">
        <v>278</v>
      </c>
      <c r="K90" s="88" t="s">
        <v>127</v>
      </c>
      <c r="L90" s="89">
        <v>5.0999999999999997E-2</v>
      </c>
      <c r="M90" s="89">
        <v>2.5100000001029837E-2</v>
      </c>
      <c r="N90" s="90">
        <v>1842.7026440000002</v>
      </c>
      <c r="O90" s="98">
        <v>126.47</v>
      </c>
      <c r="P90" s="90">
        <v>2.3304661760000003</v>
      </c>
      <c r="Q90" s="91">
        <f t="shared" si="1"/>
        <v>4.0623349785633622E-4</v>
      </c>
      <c r="R90" s="91">
        <f>P90/'סכום נכסי הקרן'!$C$42</f>
        <v>2.5111816036736516E-5</v>
      </c>
    </row>
    <row r="91" spans="2:18">
      <c r="B91" s="86" t="s">
        <v>2656</v>
      </c>
      <c r="C91" s="88" t="s">
        <v>2385</v>
      </c>
      <c r="D91" s="87" t="s">
        <v>2425</v>
      </c>
      <c r="E91" s="87"/>
      <c r="F91" s="87" t="s">
        <v>419</v>
      </c>
      <c r="G91" s="97">
        <v>41298</v>
      </c>
      <c r="H91" s="87" t="s">
        <v>263</v>
      </c>
      <c r="I91" s="90">
        <v>3.6700000004732276</v>
      </c>
      <c r="J91" s="88" t="s">
        <v>278</v>
      </c>
      <c r="K91" s="88" t="s">
        <v>127</v>
      </c>
      <c r="L91" s="89">
        <v>5.0999999999999997E-2</v>
      </c>
      <c r="M91" s="89">
        <v>2.850000000215103E-2</v>
      </c>
      <c r="N91" s="90">
        <v>3728.6878850000003</v>
      </c>
      <c r="O91" s="98">
        <v>124.68</v>
      </c>
      <c r="P91" s="90">
        <v>4.6489281400000007</v>
      </c>
      <c r="Q91" s="91">
        <f t="shared" si="1"/>
        <v>8.1037449032469934E-4</v>
      </c>
      <c r="R91" s="91">
        <f>P91/'סכום נכסי הקרן'!$C$42</f>
        <v>5.0094281316738437E-5</v>
      </c>
    </row>
    <row r="92" spans="2:18">
      <c r="B92" s="86" t="s">
        <v>2656</v>
      </c>
      <c r="C92" s="88" t="s">
        <v>2385</v>
      </c>
      <c r="D92" s="87" t="s">
        <v>2426</v>
      </c>
      <c r="E92" s="87"/>
      <c r="F92" s="87" t="s">
        <v>419</v>
      </c>
      <c r="G92" s="97">
        <v>41330</v>
      </c>
      <c r="H92" s="87" t="s">
        <v>263</v>
      </c>
      <c r="I92" s="90">
        <v>3.6699999999889199</v>
      </c>
      <c r="J92" s="88" t="s">
        <v>278</v>
      </c>
      <c r="K92" s="88" t="s">
        <v>127</v>
      </c>
      <c r="L92" s="89">
        <v>5.0999999999999997E-2</v>
      </c>
      <c r="M92" s="89">
        <v>2.8499999999445982E-2</v>
      </c>
      <c r="N92" s="90">
        <v>5780.1018960000001</v>
      </c>
      <c r="O92" s="98">
        <v>124.91</v>
      </c>
      <c r="P92" s="90">
        <v>7.2199257240000003</v>
      </c>
      <c r="Q92" s="91">
        <f t="shared" si="1"/>
        <v>1.2585360437016102E-3</v>
      </c>
      <c r="R92" s="91">
        <f>P92/'סכום נכסי הקרן'!$C$42</f>
        <v>7.779793092349507E-5</v>
      </c>
    </row>
    <row r="93" spans="2:18">
      <c r="B93" s="86" t="s">
        <v>2656</v>
      </c>
      <c r="C93" s="88" t="s">
        <v>2385</v>
      </c>
      <c r="D93" s="87" t="s">
        <v>2427</v>
      </c>
      <c r="E93" s="87"/>
      <c r="F93" s="87" t="s">
        <v>419</v>
      </c>
      <c r="G93" s="97">
        <v>41389</v>
      </c>
      <c r="H93" s="87" t="s">
        <v>263</v>
      </c>
      <c r="I93" s="90">
        <v>3.6899999995897157</v>
      </c>
      <c r="J93" s="88" t="s">
        <v>278</v>
      </c>
      <c r="K93" s="88" t="s">
        <v>127</v>
      </c>
      <c r="L93" s="89">
        <v>5.0999999999999997E-2</v>
      </c>
      <c r="M93" s="89">
        <v>2.5099999995333411E-2</v>
      </c>
      <c r="N93" s="90">
        <v>2530.0373760000007</v>
      </c>
      <c r="O93" s="98">
        <v>126.2</v>
      </c>
      <c r="P93" s="90">
        <v>3.1929072990000003</v>
      </c>
      <c r="Q93" s="91">
        <f t="shared" si="1"/>
        <v>5.5656928805123177E-4</v>
      </c>
      <c r="R93" s="91">
        <f>P93/'סכום נכסי הקרן'!$C$42</f>
        <v>3.4405005118959198E-5</v>
      </c>
    </row>
    <row r="94" spans="2:18">
      <c r="B94" s="86" t="s">
        <v>2656</v>
      </c>
      <c r="C94" s="88" t="s">
        <v>2385</v>
      </c>
      <c r="D94" s="87" t="s">
        <v>2428</v>
      </c>
      <c r="E94" s="87"/>
      <c r="F94" s="87" t="s">
        <v>419</v>
      </c>
      <c r="G94" s="97">
        <v>41422</v>
      </c>
      <c r="H94" s="87" t="s">
        <v>263</v>
      </c>
      <c r="I94" s="90">
        <v>3.67999999848863</v>
      </c>
      <c r="J94" s="88" t="s">
        <v>278</v>
      </c>
      <c r="K94" s="88" t="s">
        <v>127</v>
      </c>
      <c r="L94" s="89">
        <v>5.0999999999999997E-2</v>
      </c>
      <c r="M94" s="89">
        <v>2.5099999990811563E-2</v>
      </c>
      <c r="N94" s="90">
        <v>926.63783200000023</v>
      </c>
      <c r="O94" s="98">
        <v>125.67</v>
      </c>
      <c r="P94" s="90">
        <v>1.1645057569999999</v>
      </c>
      <c r="Q94" s="91">
        <f t="shared" si="1"/>
        <v>2.029899647597162E-4</v>
      </c>
      <c r="R94" s="91">
        <f>P94/'סכום נכסי הקרן'!$C$42</f>
        <v>1.2548070701329325E-5</v>
      </c>
    </row>
    <row r="95" spans="2:18">
      <c r="B95" s="86" t="s">
        <v>2656</v>
      </c>
      <c r="C95" s="88" t="s">
        <v>2385</v>
      </c>
      <c r="D95" s="87" t="s">
        <v>2429</v>
      </c>
      <c r="E95" s="87"/>
      <c r="F95" s="87" t="s">
        <v>419</v>
      </c>
      <c r="G95" s="97">
        <v>41450</v>
      </c>
      <c r="H95" s="87" t="s">
        <v>263</v>
      </c>
      <c r="I95" s="90">
        <v>3.6800000000208737</v>
      </c>
      <c r="J95" s="88" t="s">
        <v>278</v>
      </c>
      <c r="K95" s="88" t="s">
        <v>127</v>
      </c>
      <c r="L95" s="89">
        <v>5.0999999999999997E-2</v>
      </c>
      <c r="M95" s="89">
        <v>2.5199999997703903E-2</v>
      </c>
      <c r="N95" s="90">
        <v>1526.5645890000003</v>
      </c>
      <c r="O95" s="98">
        <v>125.53</v>
      </c>
      <c r="P95" s="90">
        <v>1.9162965970000003</v>
      </c>
      <c r="Q95" s="91">
        <f t="shared" si="1"/>
        <v>3.3403783223563243E-4</v>
      </c>
      <c r="R95" s="91">
        <f>P95/'סכום נכסי הקרן'!$C$42</f>
        <v>2.0648953463158188E-5</v>
      </c>
    </row>
    <row r="96" spans="2:18">
      <c r="B96" s="86" t="s">
        <v>2656</v>
      </c>
      <c r="C96" s="88" t="s">
        <v>2385</v>
      </c>
      <c r="D96" s="87" t="s">
        <v>2430</v>
      </c>
      <c r="E96" s="87"/>
      <c r="F96" s="87" t="s">
        <v>419</v>
      </c>
      <c r="G96" s="97">
        <v>41480</v>
      </c>
      <c r="H96" s="87" t="s">
        <v>263</v>
      </c>
      <c r="I96" s="90">
        <v>3.6799999988236194</v>
      </c>
      <c r="J96" s="88" t="s">
        <v>278</v>
      </c>
      <c r="K96" s="88" t="s">
        <v>127</v>
      </c>
      <c r="L96" s="89">
        <v>5.0999999999999997E-2</v>
      </c>
      <c r="M96" s="89">
        <v>2.5799999995438524E-2</v>
      </c>
      <c r="N96" s="90">
        <v>1340.6243560000003</v>
      </c>
      <c r="O96" s="98">
        <v>124.28</v>
      </c>
      <c r="P96" s="90">
        <v>1.6661279720000002</v>
      </c>
      <c r="Q96" s="91">
        <f t="shared" si="1"/>
        <v>2.9042987232003655E-4</v>
      </c>
      <c r="R96" s="91">
        <f>P96/'סכום נכסי הקרן'!$C$42</f>
        <v>1.7953274566867125E-5</v>
      </c>
    </row>
    <row r="97" spans="2:18">
      <c r="B97" s="86" t="s">
        <v>2656</v>
      </c>
      <c r="C97" s="88" t="s">
        <v>2385</v>
      </c>
      <c r="D97" s="87" t="s">
        <v>2431</v>
      </c>
      <c r="E97" s="87"/>
      <c r="F97" s="87" t="s">
        <v>419</v>
      </c>
      <c r="G97" s="97">
        <v>41512</v>
      </c>
      <c r="H97" s="87" t="s">
        <v>263</v>
      </c>
      <c r="I97" s="90">
        <v>3.6300000003160724</v>
      </c>
      <c r="J97" s="88" t="s">
        <v>278</v>
      </c>
      <c r="K97" s="88" t="s">
        <v>127</v>
      </c>
      <c r="L97" s="89">
        <v>5.0999999999999997E-2</v>
      </c>
      <c r="M97" s="89">
        <v>3.5800000002560582E-2</v>
      </c>
      <c r="N97" s="90">
        <v>4179.6393150000013</v>
      </c>
      <c r="O97" s="98">
        <v>119.6</v>
      </c>
      <c r="P97" s="90">
        <v>4.9988488340000012</v>
      </c>
      <c r="Q97" s="91">
        <f t="shared" si="1"/>
        <v>8.7137065879942127E-4</v>
      </c>
      <c r="R97" s="91">
        <f>P97/'סכום נכסי הקרן'!$C$42</f>
        <v>5.3864833400123487E-5</v>
      </c>
    </row>
    <row r="98" spans="2:18">
      <c r="B98" s="86" t="s">
        <v>2656</v>
      </c>
      <c r="C98" s="88" t="s">
        <v>2385</v>
      </c>
      <c r="D98" s="87" t="s">
        <v>2432</v>
      </c>
      <c r="E98" s="87"/>
      <c r="F98" s="87" t="s">
        <v>419</v>
      </c>
      <c r="G98" s="97">
        <v>40871</v>
      </c>
      <c r="H98" s="87" t="s">
        <v>263</v>
      </c>
      <c r="I98" s="90">
        <v>3.6600000005463613</v>
      </c>
      <c r="J98" s="88" t="s">
        <v>278</v>
      </c>
      <c r="K98" s="88" t="s">
        <v>127</v>
      </c>
      <c r="L98" s="89">
        <v>5.1879999999999996E-2</v>
      </c>
      <c r="M98" s="89">
        <v>2.850000000505197E-2</v>
      </c>
      <c r="N98" s="90">
        <v>2103.4503220000006</v>
      </c>
      <c r="O98" s="98">
        <v>127.04</v>
      </c>
      <c r="P98" s="90">
        <v>2.6722232690000007</v>
      </c>
      <c r="Q98" s="91">
        <f t="shared" si="1"/>
        <v>4.6580663422551361E-4</v>
      </c>
      <c r="R98" s="91">
        <f>P98/'סכום נכסי הקרן'!$C$42</f>
        <v>2.8794401665761265E-5</v>
      </c>
    </row>
    <row r="99" spans="2:18">
      <c r="B99" s="86" t="s">
        <v>2656</v>
      </c>
      <c r="C99" s="88" t="s">
        <v>2385</v>
      </c>
      <c r="D99" s="87" t="s">
        <v>2433</v>
      </c>
      <c r="E99" s="87"/>
      <c r="F99" s="87" t="s">
        <v>419</v>
      </c>
      <c r="G99" s="97">
        <v>41547</v>
      </c>
      <c r="H99" s="87" t="s">
        <v>263</v>
      </c>
      <c r="I99" s="90">
        <v>3.6300000002301145</v>
      </c>
      <c r="J99" s="88" t="s">
        <v>278</v>
      </c>
      <c r="K99" s="88" t="s">
        <v>127</v>
      </c>
      <c r="L99" s="89">
        <v>5.0999999999999997E-2</v>
      </c>
      <c r="M99" s="89">
        <v>3.5800000003944822E-2</v>
      </c>
      <c r="N99" s="90">
        <v>3058.2788300000011</v>
      </c>
      <c r="O99" s="98">
        <v>119.36</v>
      </c>
      <c r="P99" s="90">
        <v>3.6503617320000004</v>
      </c>
      <c r="Q99" s="91">
        <f t="shared" si="1"/>
        <v>6.3631012116919638E-4</v>
      </c>
      <c r="R99" s="91">
        <f>P99/'סכום נכסי הקרן'!$C$42</f>
        <v>3.9334281366341907E-5</v>
      </c>
    </row>
    <row r="100" spans="2:18">
      <c r="B100" s="86" t="s">
        <v>2656</v>
      </c>
      <c r="C100" s="88" t="s">
        <v>2385</v>
      </c>
      <c r="D100" s="87" t="s">
        <v>2434</v>
      </c>
      <c r="E100" s="87"/>
      <c r="F100" s="87" t="s">
        <v>419</v>
      </c>
      <c r="G100" s="97">
        <v>41571</v>
      </c>
      <c r="H100" s="87" t="s">
        <v>263</v>
      </c>
      <c r="I100" s="90">
        <v>3.6800000003696263</v>
      </c>
      <c r="J100" s="88" t="s">
        <v>278</v>
      </c>
      <c r="K100" s="88" t="s">
        <v>127</v>
      </c>
      <c r="L100" s="89">
        <v>5.0999999999999997E-2</v>
      </c>
      <c r="M100" s="89">
        <v>2.6499999999456431E-2</v>
      </c>
      <c r="N100" s="90">
        <v>1491.2021780000002</v>
      </c>
      <c r="O100" s="98">
        <v>123.37</v>
      </c>
      <c r="P100" s="90">
        <v>1.8396961740000002</v>
      </c>
      <c r="Q100" s="91">
        <f t="shared" si="1"/>
        <v>3.2068528582537939E-4</v>
      </c>
      <c r="R100" s="91">
        <f>P100/'סכום נכסי הקרן'!$C$42</f>
        <v>1.9823549623136008E-5</v>
      </c>
    </row>
    <row r="101" spans="2:18">
      <c r="B101" s="86" t="s">
        <v>2656</v>
      </c>
      <c r="C101" s="88" t="s">
        <v>2385</v>
      </c>
      <c r="D101" s="87" t="s">
        <v>2435</v>
      </c>
      <c r="E101" s="87"/>
      <c r="F101" s="87" t="s">
        <v>419</v>
      </c>
      <c r="G101" s="97">
        <v>41597</v>
      </c>
      <c r="H101" s="87" t="s">
        <v>263</v>
      </c>
      <c r="I101" s="90">
        <v>3.6800000038027028</v>
      </c>
      <c r="J101" s="88" t="s">
        <v>278</v>
      </c>
      <c r="K101" s="88" t="s">
        <v>127</v>
      </c>
      <c r="L101" s="89">
        <v>5.0999999999999997E-2</v>
      </c>
      <c r="M101" s="89">
        <v>2.6700000020069826E-2</v>
      </c>
      <c r="N101" s="90">
        <v>385.11715300000003</v>
      </c>
      <c r="O101" s="98">
        <v>122.91</v>
      </c>
      <c r="P101" s="90">
        <v>0.47334751500000005</v>
      </c>
      <c r="Q101" s="91">
        <f t="shared" si="1"/>
        <v>8.2511224020465925E-5</v>
      </c>
      <c r="R101" s="91">
        <f>P101/'סכום נכסי הקרן'!$C$42</f>
        <v>5.1005313188147204E-6</v>
      </c>
    </row>
    <row r="102" spans="2:18">
      <c r="B102" s="86" t="s">
        <v>2656</v>
      </c>
      <c r="C102" s="88" t="s">
        <v>2385</v>
      </c>
      <c r="D102" s="87" t="s">
        <v>2436</v>
      </c>
      <c r="E102" s="87"/>
      <c r="F102" s="87" t="s">
        <v>419</v>
      </c>
      <c r="G102" s="97">
        <v>41630</v>
      </c>
      <c r="H102" s="87" t="s">
        <v>263</v>
      </c>
      <c r="I102" s="90">
        <v>3.6700000003314273</v>
      </c>
      <c r="J102" s="88" t="s">
        <v>278</v>
      </c>
      <c r="K102" s="88" t="s">
        <v>127</v>
      </c>
      <c r="L102" s="89">
        <v>5.0999999999999997E-2</v>
      </c>
      <c r="M102" s="89">
        <v>2.8500000003537709E-2</v>
      </c>
      <c r="N102" s="90">
        <v>4381.3899310000006</v>
      </c>
      <c r="O102" s="98">
        <v>122.58</v>
      </c>
      <c r="P102" s="90">
        <v>5.3707080660000006</v>
      </c>
      <c r="Q102" s="91">
        <f t="shared" si="1"/>
        <v>9.361910273940052E-4</v>
      </c>
      <c r="R102" s="91">
        <f>P102/'סכום נכסי הקרן'!$C$42</f>
        <v>5.7871783048958942E-5</v>
      </c>
    </row>
    <row r="103" spans="2:18">
      <c r="B103" s="86" t="s">
        <v>2656</v>
      </c>
      <c r="C103" s="88" t="s">
        <v>2385</v>
      </c>
      <c r="D103" s="87" t="s">
        <v>2437</v>
      </c>
      <c r="E103" s="87"/>
      <c r="F103" s="87" t="s">
        <v>419</v>
      </c>
      <c r="G103" s="97">
        <v>41666</v>
      </c>
      <c r="H103" s="87" t="s">
        <v>263</v>
      </c>
      <c r="I103" s="90">
        <v>3.6699999999903645</v>
      </c>
      <c r="J103" s="88" t="s">
        <v>278</v>
      </c>
      <c r="K103" s="88" t="s">
        <v>127</v>
      </c>
      <c r="L103" s="89">
        <v>5.0999999999999997E-2</v>
      </c>
      <c r="M103" s="89">
        <v>2.8500000004335807E-2</v>
      </c>
      <c r="N103" s="90">
        <v>847.44752100000017</v>
      </c>
      <c r="O103" s="98">
        <v>122.47</v>
      </c>
      <c r="P103" s="90">
        <v>1.0378690030000002</v>
      </c>
      <c r="Q103" s="91">
        <f t="shared" si="1"/>
        <v>1.8091537210337025E-4</v>
      </c>
      <c r="R103" s="91">
        <f>P103/'סכום נכסי הקרן'!$C$42</f>
        <v>1.1183503001232635E-5</v>
      </c>
    </row>
    <row r="104" spans="2:18">
      <c r="B104" s="86" t="s">
        <v>2656</v>
      </c>
      <c r="C104" s="88" t="s">
        <v>2385</v>
      </c>
      <c r="D104" s="87" t="s">
        <v>2438</v>
      </c>
      <c r="E104" s="87"/>
      <c r="F104" s="87" t="s">
        <v>419</v>
      </c>
      <c r="G104" s="97">
        <v>41696</v>
      </c>
      <c r="H104" s="87" t="s">
        <v>263</v>
      </c>
      <c r="I104" s="90">
        <v>3.6699999982784406</v>
      </c>
      <c r="J104" s="88" t="s">
        <v>278</v>
      </c>
      <c r="K104" s="88" t="s">
        <v>127</v>
      </c>
      <c r="L104" s="89">
        <v>5.0999999999999997E-2</v>
      </c>
      <c r="M104" s="89">
        <v>2.8499999988556107E-2</v>
      </c>
      <c r="N104" s="90">
        <v>815.66792600000019</v>
      </c>
      <c r="O104" s="98">
        <v>123.2</v>
      </c>
      <c r="P104" s="90">
        <v>1.0049029190000001</v>
      </c>
      <c r="Q104" s="91">
        <f t="shared" si="1"/>
        <v>1.7516891341117343E-4</v>
      </c>
      <c r="R104" s="91">
        <f>P104/'סכום נכסי הקרן'!$C$42</f>
        <v>1.0828278692300374E-5</v>
      </c>
    </row>
    <row r="105" spans="2:18">
      <c r="B105" s="86" t="s">
        <v>2656</v>
      </c>
      <c r="C105" s="88" t="s">
        <v>2385</v>
      </c>
      <c r="D105" s="87" t="s">
        <v>2439</v>
      </c>
      <c r="E105" s="87"/>
      <c r="F105" s="87" t="s">
        <v>419</v>
      </c>
      <c r="G105" s="97">
        <v>41725</v>
      </c>
      <c r="H105" s="87" t="s">
        <v>263</v>
      </c>
      <c r="I105" s="90">
        <v>3.6699999996608801</v>
      </c>
      <c r="J105" s="88" t="s">
        <v>278</v>
      </c>
      <c r="K105" s="88" t="s">
        <v>127</v>
      </c>
      <c r="L105" s="89">
        <v>5.0999999999999997E-2</v>
      </c>
      <c r="M105" s="89">
        <v>2.8499999998005173E-2</v>
      </c>
      <c r="N105" s="90">
        <v>1624.4275830000001</v>
      </c>
      <c r="O105" s="98">
        <v>123.44</v>
      </c>
      <c r="P105" s="90">
        <v>2.0051934040000003</v>
      </c>
      <c r="Q105" s="91">
        <f t="shared" si="1"/>
        <v>3.4953381378120184E-4</v>
      </c>
      <c r="R105" s="91">
        <f>P105/'סכום נכסי הקרן'!$C$42</f>
        <v>2.1606856343975314E-5</v>
      </c>
    </row>
    <row r="106" spans="2:18">
      <c r="B106" s="86" t="s">
        <v>2656</v>
      </c>
      <c r="C106" s="88" t="s">
        <v>2385</v>
      </c>
      <c r="D106" s="87" t="s">
        <v>2440</v>
      </c>
      <c r="E106" s="87"/>
      <c r="F106" s="87" t="s">
        <v>419</v>
      </c>
      <c r="G106" s="97">
        <v>41787</v>
      </c>
      <c r="H106" s="87" t="s">
        <v>263</v>
      </c>
      <c r="I106" s="90">
        <v>3.6699999992922439</v>
      </c>
      <c r="J106" s="88" t="s">
        <v>278</v>
      </c>
      <c r="K106" s="88" t="s">
        <v>127</v>
      </c>
      <c r="L106" s="89">
        <v>5.0999999999999997E-2</v>
      </c>
      <c r="M106" s="89">
        <v>2.8499999992445298E-2</v>
      </c>
      <c r="N106" s="90">
        <v>1022.6860290000001</v>
      </c>
      <c r="O106" s="98">
        <v>122.96</v>
      </c>
      <c r="P106" s="90">
        <v>1.2574947670000001</v>
      </c>
      <c r="Q106" s="91">
        <f t="shared" si="1"/>
        <v>2.191992756621963E-4</v>
      </c>
      <c r="R106" s="91">
        <f>P106/'סכום נכסי הקרן'!$C$42</f>
        <v>1.3550068900919696E-5</v>
      </c>
    </row>
    <row r="107" spans="2:18">
      <c r="B107" s="86" t="s">
        <v>2656</v>
      </c>
      <c r="C107" s="88" t="s">
        <v>2385</v>
      </c>
      <c r="D107" s="87" t="s">
        <v>2441</v>
      </c>
      <c r="E107" s="87"/>
      <c r="F107" s="87" t="s">
        <v>419</v>
      </c>
      <c r="G107" s="97">
        <v>41815</v>
      </c>
      <c r="H107" s="87" t="s">
        <v>263</v>
      </c>
      <c r="I107" s="90">
        <v>3.6700000018546275</v>
      </c>
      <c r="J107" s="88" t="s">
        <v>278</v>
      </c>
      <c r="K107" s="88" t="s">
        <v>127</v>
      </c>
      <c r="L107" s="89">
        <v>5.0999999999999997E-2</v>
      </c>
      <c r="M107" s="89">
        <v>2.8500000014865332E-2</v>
      </c>
      <c r="N107" s="90">
        <v>575.00917300000003</v>
      </c>
      <c r="O107" s="98">
        <v>122.84</v>
      </c>
      <c r="P107" s="90">
        <v>0.7063413070000002</v>
      </c>
      <c r="Q107" s="91">
        <f t="shared" si="1"/>
        <v>1.2312536555047872E-4</v>
      </c>
      <c r="R107" s="91">
        <f>P107/'סכום נכסי הקרן'!$C$42</f>
        <v>7.6111437030064981E-6</v>
      </c>
    </row>
    <row r="108" spans="2:18">
      <c r="B108" s="86" t="s">
        <v>2656</v>
      </c>
      <c r="C108" s="88" t="s">
        <v>2385</v>
      </c>
      <c r="D108" s="87" t="s">
        <v>2442</v>
      </c>
      <c r="E108" s="87"/>
      <c r="F108" s="87" t="s">
        <v>419</v>
      </c>
      <c r="G108" s="97">
        <v>41836</v>
      </c>
      <c r="H108" s="87" t="s">
        <v>263</v>
      </c>
      <c r="I108" s="90">
        <v>3.6700000003820956</v>
      </c>
      <c r="J108" s="88" t="s">
        <v>278</v>
      </c>
      <c r="K108" s="88" t="s">
        <v>127</v>
      </c>
      <c r="L108" s="89">
        <v>5.0999999999999997E-2</v>
      </c>
      <c r="M108" s="89">
        <v>2.8500000004776198E-2</v>
      </c>
      <c r="N108" s="90">
        <v>1709.4348510000002</v>
      </c>
      <c r="O108" s="98">
        <v>122.48</v>
      </c>
      <c r="P108" s="90">
        <v>2.0937158600000001</v>
      </c>
      <c r="Q108" s="91">
        <f t="shared" si="1"/>
        <v>3.6496454060746988E-4</v>
      </c>
      <c r="R108" s="91">
        <f>P108/'סכום נכסי הקרן'!$C$42</f>
        <v>2.256072542522822E-5</v>
      </c>
    </row>
    <row r="109" spans="2:18">
      <c r="B109" s="86" t="s">
        <v>2656</v>
      </c>
      <c r="C109" s="88" t="s">
        <v>2385</v>
      </c>
      <c r="D109" s="87" t="s">
        <v>2443</v>
      </c>
      <c r="E109" s="87"/>
      <c r="F109" s="87" t="s">
        <v>419</v>
      </c>
      <c r="G109" s="97">
        <v>40903</v>
      </c>
      <c r="H109" s="87" t="s">
        <v>263</v>
      </c>
      <c r="I109" s="90">
        <v>3.6199999998882126</v>
      </c>
      <c r="J109" s="88" t="s">
        <v>278</v>
      </c>
      <c r="K109" s="88" t="s">
        <v>127</v>
      </c>
      <c r="L109" s="89">
        <v>5.2619999999999993E-2</v>
      </c>
      <c r="M109" s="89">
        <v>3.5599999998509511E-2</v>
      </c>
      <c r="N109" s="90">
        <v>2158.1699810000005</v>
      </c>
      <c r="O109" s="98">
        <v>124.35</v>
      </c>
      <c r="P109" s="90">
        <v>2.6836845150000004</v>
      </c>
      <c r="Q109" s="91">
        <f t="shared" si="1"/>
        <v>4.6780449289444449E-4</v>
      </c>
      <c r="R109" s="91">
        <f>P109/'סכום נכסי הקרן'!$C$42</f>
        <v>2.8917901720843709E-5</v>
      </c>
    </row>
    <row r="110" spans="2:18">
      <c r="B110" s="86" t="s">
        <v>2656</v>
      </c>
      <c r="C110" s="88" t="s">
        <v>2385</v>
      </c>
      <c r="D110" s="87" t="s">
        <v>2444</v>
      </c>
      <c r="E110" s="87"/>
      <c r="F110" s="87" t="s">
        <v>419</v>
      </c>
      <c r="G110" s="97">
        <v>41911</v>
      </c>
      <c r="H110" s="87" t="s">
        <v>263</v>
      </c>
      <c r="I110" s="90">
        <v>3.6700000008031335</v>
      </c>
      <c r="J110" s="88" t="s">
        <v>278</v>
      </c>
      <c r="K110" s="88" t="s">
        <v>127</v>
      </c>
      <c r="L110" s="89">
        <v>5.0999999999999997E-2</v>
      </c>
      <c r="M110" s="89">
        <v>2.8500000003650605E-2</v>
      </c>
      <c r="N110" s="90">
        <v>670.95083900000009</v>
      </c>
      <c r="O110" s="98">
        <v>122.48</v>
      </c>
      <c r="P110" s="90">
        <v>0.82178060200000025</v>
      </c>
      <c r="Q110" s="91">
        <f t="shared" si="1"/>
        <v>1.432480813748338E-4</v>
      </c>
      <c r="R110" s="91">
        <f>P110/'סכום נכסי הקרן'!$C$42</f>
        <v>8.8550537710025066E-6</v>
      </c>
    </row>
    <row r="111" spans="2:18">
      <c r="B111" s="86" t="s">
        <v>2656</v>
      </c>
      <c r="C111" s="88" t="s">
        <v>2385</v>
      </c>
      <c r="D111" s="87" t="s">
        <v>2445</v>
      </c>
      <c r="E111" s="87"/>
      <c r="F111" s="87" t="s">
        <v>419</v>
      </c>
      <c r="G111" s="97">
        <v>40933</v>
      </c>
      <c r="H111" s="87" t="s">
        <v>263</v>
      </c>
      <c r="I111" s="90">
        <v>3.669999999930682</v>
      </c>
      <c r="J111" s="88" t="s">
        <v>278</v>
      </c>
      <c r="K111" s="88" t="s">
        <v>127</v>
      </c>
      <c r="L111" s="89">
        <v>5.1330999999999995E-2</v>
      </c>
      <c r="M111" s="89">
        <v>2.8499999999504869E-2</v>
      </c>
      <c r="N111" s="90">
        <v>7958.3697490000013</v>
      </c>
      <c r="O111" s="98">
        <v>126.89</v>
      </c>
      <c r="P111" s="90">
        <v>10.098375210000002</v>
      </c>
      <c r="Q111" s="91">
        <f t="shared" si="1"/>
        <v>1.7602908493034547E-3</v>
      </c>
      <c r="R111" s="91">
        <f>P111/'סכום נכסי הקרן'!$C$42</f>
        <v>1.088145123731075E-4</v>
      </c>
    </row>
    <row r="112" spans="2:18">
      <c r="B112" s="86" t="s">
        <v>2656</v>
      </c>
      <c r="C112" s="88" t="s">
        <v>2385</v>
      </c>
      <c r="D112" s="87" t="s">
        <v>2446</v>
      </c>
      <c r="E112" s="87"/>
      <c r="F112" s="87" t="s">
        <v>419</v>
      </c>
      <c r="G112" s="97">
        <v>40993</v>
      </c>
      <c r="H112" s="87" t="s">
        <v>263</v>
      </c>
      <c r="I112" s="90">
        <v>3.669999999664979</v>
      </c>
      <c r="J112" s="88" t="s">
        <v>278</v>
      </c>
      <c r="K112" s="88" t="s">
        <v>127</v>
      </c>
      <c r="L112" s="89">
        <v>5.1451999999999998E-2</v>
      </c>
      <c r="M112" s="89">
        <v>2.8499999997704171E-2</v>
      </c>
      <c r="N112" s="90">
        <v>4631.564362000001</v>
      </c>
      <c r="O112" s="98">
        <v>126.96</v>
      </c>
      <c r="P112" s="90">
        <v>5.880234391000001</v>
      </c>
      <c r="Q112" s="91">
        <f t="shared" si="1"/>
        <v>1.0250087340770112E-3</v>
      </c>
      <c r="R112" s="91">
        <f>P112/'סכום נכסי הקרן'!$C$42</f>
        <v>6.3362157237197933E-5</v>
      </c>
    </row>
    <row r="113" spans="2:18">
      <c r="B113" s="86" t="s">
        <v>2656</v>
      </c>
      <c r="C113" s="88" t="s">
        <v>2385</v>
      </c>
      <c r="D113" s="87" t="s">
        <v>2447</v>
      </c>
      <c r="E113" s="87"/>
      <c r="F113" s="87" t="s">
        <v>419</v>
      </c>
      <c r="G113" s="97">
        <v>41053</v>
      </c>
      <c r="H113" s="87" t="s">
        <v>263</v>
      </c>
      <c r="I113" s="90">
        <v>3.6700000004898152</v>
      </c>
      <c r="J113" s="88" t="s">
        <v>278</v>
      </c>
      <c r="K113" s="88" t="s">
        <v>127</v>
      </c>
      <c r="L113" s="89">
        <v>5.0999999999999997E-2</v>
      </c>
      <c r="M113" s="89">
        <v>2.850000000244907E-2</v>
      </c>
      <c r="N113" s="90">
        <v>3262.365127</v>
      </c>
      <c r="O113" s="98">
        <v>125.16</v>
      </c>
      <c r="P113" s="90">
        <v>4.0831764000000002</v>
      </c>
      <c r="Q113" s="91">
        <f t="shared" si="1"/>
        <v>7.1175589176903048E-4</v>
      </c>
      <c r="R113" s="91">
        <f>P113/'סכום נכסי הקרן'!$C$42</f>
        <v>4.3998053118426407E-5</v>
      </c>
    </row>
    <row r="114" spans="2:18">
      <c r="B114" s="86" t="s">
        <v>2656</v>
      </c>
      <c r="C114" s="88" t="s">
        <v>2385</v>
      </c>
      <c r="D114" s="87" t="s">
        <v>2448</v>
      </c>
      <c r="E114" s="87"/>
      <c r="F114" s="87" t="s">
        <v>419</v>
      </c>
      <c r="G114" s="97">
        <v>41085</v>
      </c>
      <c r="H114" s="87" t="s">
        <v>263</v>
      </c>
      <c r="I114" s="90">
        <v>3.6699999997976929</v>
      </c>
      <c r="J114" s="88" t="s">
        <v>278</v>
      </c>
      <c r="K114" s="88" t="s">
        <v>127</v>
      </c>
      <c r="L114" s="89">
        <v>5.0999999999999997E-2</v>
      </c>
      <c r="M114" s="89">
        <v>2.8499999999201418E-2</v>
      </c>
      <c r="N114" s="90">
        <v>6002.97768</v>
      </c>
      <c r="O114" s="98">
        <v>125.16</v>
      </c>
      <c r="P114" s="90">
        <v>7.5133272560000011</v>
      </c>
      <c r="Q114" s="91">
        <f t="shared" si="1"/>
        <v>1.3096801160113591E-3</v>
      </c>
      <c r="R114" s="91">
        <f>P114/'סכום נכסי הקרן'!$C$42</f>
        <v>8.0959463741416845E-5</v>
      </c>
    </row>
    <row r="115" spans="2:18">
      <c r="B115" s="86" t="s">
        <v>2656</v>
      </c>
      <c r="C115" s="88" t="s">
        <v>2385</v>
      </c>
      <c r="D115" s="87" t="s">
        <v>2449</v>
      </c>
      <c r="E115" s="87"/>
      <c r="F115" s="87" t="s">
        <v>419</v>
      </c>
      <c r="G115" s="97">
        <v>41115</v>
      </c>
      <c r="H115" s="87" t="s">
        <v>263</v>
      </c>
      <c r="I115" s="90">
        <v>3.6700000004550843</v>
      </c>
      <c r="J115" s="88" t="s">
        <v>278</v>
      </c>
      <c r="K115" s="88" t="s">
        <v>127</v>
      </c>
      <c r="L115" s="89">
        <v>5.0999999999999997E-2</v>
      </c>
      <c r="M115" s="89">
        <v>2.860000000347301E-2</v>
      </c>
      <c r="N115" s="90">
        <v>2662.0224350000003</v>
      </c>
      <c r="O115" s="98">
        <v>125.47</v>
      </c>
      <c r="P115" s="90">
        <v>3.3400397440000007</v>
      </c>
      <c r="Q115" s="91">
        <f t="shared" si="1"/>
        <v>5.8221657201357375E-4</v>
      </c>
      <c r="R115" s="91">
        <f>P115/'סכום נכסי הקרן'!$C$42</f>
        <v>3.5990423062341215E-5</v>
      </c>
    </row>
    <row r="116" spans="2:18">
      <c r="B116" s="86" t="s">
        <v>2656</v>
      </c>
      <c r="C116" s="88" t="s">
        <v>2385</v>
      </c>
      <c r="D116" s="87" t="s">
        <v>2450</v>
      </c>
      <c r="E116" s="87"/>
      <c r="F116" s="87" t="s">
        <v>419</v>
      </c>
      <c r="G116" s="97">
        <v>41179</v>
      </c>
      <c r="H116" s="87" t="s">
        <v>263</v>
      </c>
      <c r="I116" s="90">
        <v>3.6699999997359454</v>
      </c>
      <c r="J116" s="88" t="s">
        <v>278</v>
      </c>
      <c r="K116" s="88" t="s">
        <v>127</v>
      </c>
      <c r="L116" s="89">
        <v>5.0999999999999997E-2</v>
      </c>
      <c r="M116" s="89">
        <v>2.8499999998799756E-2</v>
      </c>
      <c r="N116" s="90">
        <v>3356.8105169999999</v>
      </c>
      <c r="O116" s="98">
        <v>124.1</v>
      </c>
      <c r="P116" s="90">
        <v>4.1658018300000004</v>
      </c>
      <c r="Q116" s="91">
        <f t="shared" si="1"/>
        <v>7.2615868284424585E-4</v>
      </c>
      <c r="R116" s="91">
        <f>P116/'סכום נכסי הקרן'!$C$42</f>
        <v>4.4888379105340132E-5</v>
      </c>
    </row>
    <row r="117" spans="2:18">
      <c r="B117" s="86" t="s">
        <v>2657</v>
      </c>
      <c r="C117" s="88" t="s">
        <v>2376</v>
      </c>
      <c r="D117" s="87">
        <v>9079</v>
      </c>
      <c r="E117" s="87"/>
      <c r="F117" s="87" t="s">
        <v>2416</v>
      </c>
      <c r="G117" s="97">
        <v>44705</v>
      </c>
      <c r="H117" s="87" t="s">
        <v>2375</v>
      </c>
      <c r="I117" s="90">
        <v>7.5199999999764326</v>
      </c>
      <c r="J117" s="88" t="s">
        <v>267</v>
      </c>
      <c r="K117" s="88" t="s">
        <v>127</v>
      </c>
      <c r="L117" s="89">
        <v>2.3671999999999999E-2</v>
      </c>
      <c r="M117" s="89">
        <v>2.6999999999878094E-2</v>
      </c>
      <c r="N117" s="90">
        <v>94479.946140999993</v>
      </c>
      <c r="O117" s="98">
        <v>104.19</v>
      </c>
      <c r="P117" s="90">
        <v>98.43865601600001</v>
      </c>
      <c r="Q117" s="91">
        <f t="shared" si="1"/>
        <v>1.7159261940584522E-2</v>
      </c>
      <c r="R117" s="91">
        <f>P117/'סכום נכסי הקרן'!$C$42</f>
        <v>1.0607205743789255E-3</v>
      </c>
    </row>
    <row r="118" spans="2:18">
      <c r="B118" s="86" t="s">
        <v>2657</v>
      </c>
      <c r="C118" s="88" t="s">
        <v>2376</v>
      </c>
      <c r="D118" s="87">
        <v>9017</v>
      </c>
      <c r="E118" s="87"/>
      <c r="F118" s="87" t="s">
        <v>2416</v>
      </c>
      <c r="G118" s="97">
        <v>44651</v>
      </c>
      <c r="H118" s="87" t="s">
        <v>2375</v>
      </c>
      <c r="I118" s="90">
        <v>7.6200000000074688</v>
      </c>
      <c r="J118" s="88" t="s">
        <v>267</v>
      </c>
      <c r="K118" s="88" t="s">
        <v>127</v>
      </c>
      <c r="L118" s="89">
        <v>1.797E-2</v>
      </c>
      <c r="M118" s="89">
        <v>3.8600000000037347E-2</v>
      </c>
      <c r="N118" s="90">
        <v>231486.42276700004</v>
      </c>
      <c r="O118" s="98">
        <v>92.56</v>
      </c>
      <c r="P118" s="90">
        <v>214.26382501999998</v>
      </c>
      <c r="Q118" s="91">
        <f t="shared" si="1"/>
        <v>3.7349241108210168E-2</v>
      </c>
      <c r="R118" s="91">
        <f>P118/'סכום נכסי הקרן'!$C$42</f>
        <v>2.3087886074643215E-3</v>
      </c>
    </row>
    <row r="119" spans="2:18">
      <c r="B119" s="86" t="s">
        <v>2657</v>
      </c>
      <c r="C119" s="88" t="s">
        <v>2376</v>
      </c>
      <c r="D119" s="87">
        <v>9080</v>
      </c>
      <c r="E119" s="87"/>
      <c r="F119" s="87" t="s">
        <v>2416</v>
      </c>
      <c r="G119" s="97">
        <v>44705</v>
      </c>
      <c r="H119" s="87" t="s">
        <v>2375</v>
      </c>
      <c r="I119" s="90">
        <v>7.1600000000445219</v>
      </c>
      <c r="J119" s="88" t="s">
        <v>267</v>
      </c>
      <c r="K119" s="88" t="s">
        <v>127</v>
      </c>
      <c r="L119" s="89">
        <v>2.3184999999999997E-2</v>
      </c>
      <c r="M119" s="89">
        <v>2.8300000000114192E-2</v>
      </c>
      <c r="N119" s="90">
        <v>67144.838841000019</v>
      </c>
      <c r="O119" s="98">
        <v>103.03</v>
      </c>
      <c r="P119" s="90">
        <v>69.179325187000003</v>
      </c>
      <c r="Q119" s="91">
        <f t="shared" si="1"/>
        <v>1.2058943201781079E-2</v>
      </c>
      <c r="R119" s="91">
        <f>P119/'סכום נכסי הקרן'!$C$42</f>
        <v>7.4543818980598534E-4</v>
      </c>
    </row>
    <row r="120" spans="2:18">
      <c r="B120" s="86" t="s">
        <v>2657</v>
      </c>
      <c r="C120" s="88" t="s">
        <v>2376</v>
      </c>
      <c r="D120" s="87">
        <v>9019</v>
      </c>
      <c r="E120" s="87"/>
      <c r="F120" s="87" t="s">
        <v>2416</v>
      </c>
      <c r="G120" s="97">
        <v>44651</v>
      </c>
      <c r="H120" s="87" t="s">
        <v>2375</v>
      </c>
      <c r="I120" s="90">
        <v>7.209999999986902</v>
      </c>
      <c r="J120" s="88" t="s">
        <v>267</v>
      </c>
      <c r="K120" s="88" t="s">
        <v>127</v>
      </c>
      <c r="L120" s="89">
        <v>1.8769999999999998E-2</v>
      </c>
      <c r="M120" s="89">
        <v>4.0099999999929248E-2</v>
      </c>
      <c r="N120" s="90">
        <v>142995.74851800001</v>
      </c>
      <c r="O120" s="98">
        <v>92.91</v>
      </c>
      <c r="P120" s="90">
        <v>132.85734429400003</v>
      </c>
      <c r="Q120" s="91">
        <f t="shared" si="1"/>
        <v>2.315893027938766E-2</v>
      </c>
      <c r="R120" s="91">
        <f>P120/'סכום נכסי הקרן'!$C$42</f>
        <v>1.4315973445135702E-3</v>
      </c>
    </row>
    <row r="121" spans="2:18">
      <c r="B121" s="86" t="s">
        <v>2658</v>
      </c>
      <c r="C121" s="88" t="s">
        <v>2376</v>
      </c>
      <c r="D121" s="87">
        <v>4100</v>
      </c>
      <c r="E121" s="87"/>
      <c r="F121" s="87" t="s">
        <v>423</v>
      </c>
      <c r="G121" s="97">
        <v>42052</v>
      </c>
      <c r="H121" s="87" t="s">
        <v>125</v>
      </c>
      <c r="I121" s="90">
        <v>3.910000000007273</v>
      </c>
      <c r="J121" s="88" t="s">
        <v>628</v>
      </c>
      <c r="K121" s="88" t="s">
        <v>127</v>
      </c>
      <c r="L121" s="89">
        <v>2.9779E-2</v>
      </c>
      <c r="M121" s="89">
        <v>2.3100000000006612E-2</v>
      </c>
      <c r="N121" s="90">
        <v>25853.653516000002</v>
      </c>
      <c r="O121" s="98">
        <v>117</v>
      </c>
      <c r="P121" s="90">
        <v>30.248776658000008</v>
      </c>
      <c r="Q121" s="91">
        <f t="shared" si="1"/>
        <v>5.2727932609370068E-3</v>
      </c>
      <c r="R121" s="91">
        <f>P121/'סכום נכסי הקרן'!$C$42</f>
        <v>3.2594410620273502E-4</v>
      </c>
    </row>
    <row r="122" spans="2:18">
      <c r="B122" s="86" t="s">
        <v>2659</v>
      </c>
      <c r="C122" s="88" t="s">
        <v>2385</v>
      </c>
      <c r="D122" s="87" t="s">
        <v>2451</v>
      </c>
      <c r="E122" s="87"/>
      <c r="F122" s="87" t="s">
        <v>423</v>
      </c>
      <c r="G122" s="97">
        <v>41767</v>
      </c>
      <c r="H122" s="87" t="s">
        <v>125</v>
      </c>
      <c r="I122" s="90">
        <v>4.4799999991660151</v>
      </c>
      <c r="J122" s="88" t="s">
        <v>628</v>
      </c>
      <c r="K122" s="88" t="s">
        <v>127</v>
      </c>
      <c r="L122" s="89">
        <v>5.3499999999999999E-2</v>
      </c>
      <c r="M122" s="89">
        <v>2.7899999995295476E-2</v>
      </c>
      <c r="N122" s="90">
        <v>1497.7492600000003</v>
      </c>
      <c r="O122" s="98">
        <v>124.89</v>
      </c>
      <c r="P122" s="90">
        <v>1.8705390720000004</v>
      </c>
      <c r="Q122" s="91">
        <f t="shared" si="1"/>
        <v>3.260616429111843E-4</v>
      </c>
      <c r="R122" s="91">
        <f>P122/'סכום נכסי הקרן'!$C$42</f>
        <v>2.0155895652695303E-5</v>
      </c>
    </row>
    <row r="123" spans="2:18">
      <c r="B123" s="86" t="s">
        <v>2659</v>
      </c>
      <c r="C123" s="88" t="s">
        <v>2385</v>
      </c>
      <c r="D123" s="87" t="s">
        <v>2452</v>
      </c>
      <c r="E123" s="87"/>
      <c r="F123" s="87" t="s">
        <v>423</v>
      </c>
      <c r="G123" s="97">
        <v>41269</v>
      </c>
      <c r="H123" s="87" t="s">
        <v>125</v>
      </c>
      <c r="I123" s="90">
        <v>4.5199999998388414</v>
      </c>
      <c r="J123" s="88" t="s">
        <v>628</v>
      </c>
      <c r="K123" s="88" t="s">
        <v>127</v>
      </c>
      <c r="L123" s="89">
        <v>5.3499999999999999E-2</v>
      </c>
      <c r="M123" s="89">
        <v>2.1899999998894616E-2</v>
      </c>
      <c r="N123" s="90">
        <v>7438.6594860000014</v>
      </c>
      <c r="O123" s="98">
        <v>130.13</v>
      </c>
      <c r="P123" s="90">
        <v>9.6799272530000025</v>
      </c>
      <c r="Q123" s="91">
        <f t="shared" si="1"/>
        <v>1.6873494013676113E-3</v>
      </c>
      <c r="R123" s="91">
        <f>P123/'סכום נכסי הקרן'!$C$42</f>
        <v>1.0430554836180908E-4</v>
      </c>
    </row>
    <row r="124" spans="2:18">
      <c r="B124" s="86" t="s">
        <v>2659</v>
      </c>
      <c r="C124" s="88" t="s">
        <v>2385</v>
      </c>
      <c r="D124" s="87" t="s">
        <v>2453</v>
      </c>
      <c r="E124" s="87"/>
      <c r="F124" s="87" t="s">
        <v>423</v>
      </c>
      <c r="G124" s="97">
        <v>41767</v>
      </c>
      <c r="H124" s="87" t="s">
        <v>125</v>
      </c>
      <c r="I124" s="90">
        <v>4.4799999993442174</v>
      </c>
      <c r="J124" s="88" t="s">
        <v>628</v>
      </c>
      <c r="K124" s="88" t="s">
        <v>127</v>
      </c>
      <c r="L124" s="89">
        <v>5.3499999999999999E-2</v>
      </c>
      <c r="M124" s="89">
        <v>2.7899999997745745E-2</v>
      </c>
      <c r="N124" s="90">
        <v>1172.1516700000002</v>
      </c>
      <c r="O124" s="98">
        <v>124.89</v>
      </c>
      <c r="P124" s="90">
        <v>1.4639002270000003</v>
      </c>
      <c r="Q124" s="91">
        <f t="shared" si="1"/>
        <v>2.5517869165027292E-4</v>
      </c>
      <c r="R124" s="91">
        <f>P124/'סכום נכסי הקרן'!$C$42</f>
        <v>1.5774180108315305E-5</v>
      </c>
    </row>
    <row r="125" spans="2:18">
      <c r="B125" s="86" t="s">
        <v>2659</v>
      </c>
      <c r="C125" s="88" t="s">
        <v>2385</v>
      </c>
      <c r="D125" s="87" t="s">
        <v>2454</v>
      </c>
      <c r="E125" s="87"/>
      <c r="F125" s="87" t="s">
        <v>423</v>
      </c>
      <c r="G125" s="97">
        <v>41767</v>
      </c>
      <c r="H125" s="87" t="s">
        <v>125</v>
      </c>
      <c r="I125" s="90">
        <v>4.4800000003849165</v>
      </c>
      <c r="J125" s="88" t="s">
        <v>628</v>
      </c>
      <c r="K125" s="88" t="s">
        <v>127</v>
      </c>
      <c r="L125" s="89">
        <v>5.3499999999999999E-2</v>
      </c>
      <c r="M125" s="89">
        <v>2.7900000000320762E-2</v>
      </c>
      <c r="N125" s="90">
        <v>1497.7491950000001</v>
      </c>
      <c r="O125" s="98">
        <v>124.89</v>
      </c>
      <c r="P125" s="90">
        <v>1.8705389860000003</v>
      </c>
      <c r="Q125" s="91">
        <f t="shared" si="1"/>
        <v>3.2606162792015754E-4</v>
      </c>
      <c r="R125" s="91">
        <f>P125/'סכום נכסי הקרן'!$C$42</f>
        <v>2.0155894726006815E-5</v>
      </c>
    </row>
    <row r="126" spans="2:18">
      <c r="B126" s="86" t="s">
        <v>2659</v>
      </c>
      <c r="C126" s="88" t="s">
        <v>2385</v>
      </c>
      <c r="D126" s="87" t="s">
        <v>2455</v>
      </c>
      <c r="E126" s="87"/>
      <c r="F126" s="87" t="s">
        <v>423</v>
      </c>
      <c r="G126" s="97">
        <v>41269</v>
      </c>
      <c r="H126" s="87" t="s">
        <v>125</v>
      </c>
      <c r="I126" s="90">
        <v>4.519999999840544</v>
      </c>
      <c r="J126" s="88" t="s">
        <v>628</v>
      </c>
      <c r="K126" s="88" t="s">
        <v>127</v>
      </c>
      <c r="L126" s="89">
        <v>5.3499999999999999E-2</v>
      </c>
      <c r="M126" s="89">
        <v>2.1899999998949919E-2</v>
      </c>
      <c r="N126" s="90">
        <v>7903.5752620000021</v>
      </c>
      <c r="O126" s="98">
        <v>130.13</v>
      </c>
      <c r="P126" s="90">
        <v>10.284922132000002</v>
      </c>
      <c r="Q126" s="91">
        <f t="shared" si="1"/>
        <v>1.7928086388422258E-3</v>
      </c>
      <c r="R126" s="91">
        <f>P126/'סכום נכסי הקרן'!$C$42</f>
        <v>1.1082463894594793E-4</v>
      </c>
    </row>
    <row r="127" spans="2:18">
      <c r="B127" s="86" t="s">
        <v>2659</v>
      </c>
      <c r="C127" s="88" t="s">
        <v>2385</v>
      </c>
      <c r="D127" s="87" t="s">
        <v>2456</v>
      </c>
      <c r="E127" s="87"/>
      <c r="F127" s="87" t="s">
        <v>423</v>
      </c>
      <c r="G127" s="97">
        <v>41281</v>
      </c>
      <c r="H127" s="87" t="s">
        <v>125</v>
      </c>
      <c r="I127" s="90">
        <v>4.5200000000833818</v>
      </c>
      <c r="J127" s="88" t="s">
        <v>628</v>
      </c>
      <c r="K127" s="88" t="s">
        <v>127</v>
      </c>
      <c r="L127" s="89">
        <v>5.3499999999999999E-2</v>
      </c>
      <c r="M127" s="89">
        <v>2.2000000000617637E-2</v>
      </c>
      <c r="N127" s="90">
        <v>9957.3646580000022</v>
      </c>
      <c r="O127" s="98">
        <v>130.08000000000001</v>
      </c>
      <c r="P127" s="90">
        <v>12.952539471000001</v>
      </c>
      <c r="Q127" s="91">
        <f t="shared" si="1"/>
        <v>2.2578123937665715E-3</v>
      </c>
      <c r="R127" s="91">
        <f>P127/'סכום נכסי הקרן'!$C$42</f>
        <v>1.3956940965459459E-4</v>
      </c>
    </row>
    <row r="128" spans="2:18">
      <c r="B128" s="86" t="s">
        <v>2659</v>
      </c>
      <c r="C128" s="88" t="s">
        <v>2385</v>
      </c>
      <c r="D128" s="87" t="s">
        <v>2457</v>
      </c>
      <c r="E128" s="87"/>
      <c r="F128" s="87" t="s">
        <v>423</v>
      </c>
      <c r="G128" s="97">
        <v>41767</v>
      </c>
      <c r="H128" s="87" t="s">
        <v>125</v>
      </c>
      <c r="I128" s="90">
        <v>4.4800000002732432</v>
      </c>
      <c r="J128" s="88" t="s">
        <v>628</v>
      </c>
      <c r="K128" s="88" t="s">
        <v>127</v>
      </c>
      <c r="L128" s="89">
        <v>5.3499999999999999E-2</v>
      </c>
      <c r="M128" s="89">
        <v>2.7900000001366214E-2</v>
      </c>
      <c r="N128" s="90">
        <v>1758.2273310000005</v>
      </c>
      <c r="O128" s="98">
        <v>124.89</v>
      </c>
      <c r="P128" s="90">
        <v>2.1958501300000002</v>
      </c>
      <c r="Q128" s="91">
        <f t="shared" si="1"/>
        <v>3.827680007822566E-4</v>
      </c>
      <c r="R128" s="91">
        <f>P128/'סכום נכסי הקרן'!$C$42</f>
        <v>2.3661267894241244E-5</v>
      </c>
    </row>
    <row r="129" spans="2:18">
      <c r="B129" s="86" t="s">
        <v>2659</v>
      </c>
      <c r="C129" s="88" t="s">
        <v>2385</v>
      </c>
      <c r="D129" s="87" t="s">
        <v>2458</v>
      </c>
      <c r="E129" s="87"/>
      <c r="F129" s="87" t="s">
        <v>423</v>
      </c>
      <c r="G129" s="97">
        <v>41281</v>
      </c>
      <c r="H129" s="87" t="s">
        <v>125</v>
      </c>
      <c r="I129" s="90">
        <v>4.5200000001329013</v>
      </c>
      <c r="J129" s="88" t="s">
        <v>628</v>
      </c>
      <c r="K129" s="88" t="s">
        <v>127</v>
      </c>
      <c r="L129" s="89">
        <v>5.3499999999999999E-2</v>
      </c>
      <c r="M129" s="89">
        <v>2.2000000000428711E-2</v>
      </c>
      <c r="N129" s="90">
        <v>7172.6779490000008</v>
      </c>
      <c r="O129" s="98">
        <v>130.08000000000001</v>
      </c>
      <c r="P129" s="90">
        <v>9.3302191380000021</v>
      </c>
      <c r="Q129" s="91">
        <f t="shared" si="1"/>
        <v>1.6263902884449631E-3</v>
      </c>
      <c r="R129" s="91">
        <f>P129/'סכום נכסי הקרן'!$C$42</f>
        <v>1.0053728691228788E-4</v>
      </c>
    </row>
    <row r="130" spans="2:18">
      <c r="B130" s="86" t="s">
        <v>2659</v>
      </c>
      <c r="C130" s="88" t="s">
        <v>2385</v>
      </c>
      <c r="D130" s="87" t="s">
        <v>2459</v>
      </c>
      <c r="E130" s="87"/>
      <c r="F130" s="87" t="s">
        <v>423</v>
      </c>
      <c r="G130" s="97">
        <v>41767</v>
      </c>
      <c r="H130" s="87" t="s">
        <v>125</v>
      </c>
      <c r="I130" s="90">
        <v>4.4799999995527724</v>
      </c>
      <c r="J130" s="88" t="s">
        <v>628</v>
      </c>
      <c r="K130" s="88" t="s">
        <v>127</v>
      </c>
      <c r="L130" s="89">
        <v>5.3499999999999999E-2</v>
      </c>
      <c r="M130" s="89">
        <v>2.7899999993571109E-2</v>
      </c>
      <c r="N130" s="90">
        <v>1432.301363</v>
      </c>
      <c r="O130" s="98">
        <v>124.89</v>
      </c>
      <c r="P130" s="90">
        <v>1.7888011850000005</v>
      </c>
      <c r="Q130" s="91">
        <f t="shared" si="1"/>
        <v>3.1181356324139556E-4</v>
      </c>
      <c r="R130" s="91">
        <f>P130/'סכום נכסי הקרן'!$C$42</f>
        <v>1.9275133338822718E-5</v>
      </c>
    </row>
    <row r="131" spans="2:18">
      <c r="B131" s="86" t="s">
        <v>2659</v>
      </c>
      <c r="C131" s="88" t="s">
        <v>2385</v>
      </c>
      <c r="D131" s="87" t="s">
        <v>2460</v>
      </c>
      <c r="E131" s="87"/>
      <c r="F131" s="87" t="s">
        <v>423</v>
      </c>
      <c r="G131" s="97">
        <v>41281</v>
      </c>
      <c r="H131" s="87" t="s">
        <v>125</v>
      </c>
      <c r="I131" s="90">
        <v>4.5200000001285101</v>
      </c>
      <c r="J131" s="88" t="s">
        <v>628</v>
      </c>
      <c r="K131" s="88" t="s">
        <v>127</v>
      </c>
      <c r="L131" s="89">
        <v>5.3499999999999999E-2</v>
      </c>
      <c r="M131" s="89">
        <v>2.200000000035697E-2</v>
      </c>
      <c r="N131" s="90">
        <v>8614.2458200000019</v>
      </c>
      <c r="O131" s="98">
        <v>130.08000000000001</v>
      </c>
      <c r="P131" s="90">
        <v>11.205410553000002</v>
      </c>
      <c r="Q131" s="91">
        <f t="shared" si="1"/>
        <v>1.9532629011052819E-3</v>
      </c>
      <c r="R131" s="91">
        <f>P131/'סכום נכסי הקרן'!$C$42</f>
        <v>1.2074331364294472E-4</v>
      </c>
    </row>
    <row r="132" spans="2:18">
      <c r="B132" s="86" t="s">
        <v>2660</v>
      </c>
      <c r="C132" s="88" t="s">
        <v>2376</v>
      </c>
      <c r="D132" s="87">
        <v>9533</v>
      </c>
      <c r="E132" s="87"/>
      <c r="F132" s="87" t="s">
        <v>2416</v>
      </c>
      <c r="G132" s="97">
        <v>45015</v>
      </c>
      <c r="H132" s="87" t="s">
        <v>2375</v>
      </c>
      <c r="I132" s="90">
        <v>3.8700000000010801</v>
      </c>
      <c r="J132" s="88" t="s">
        <v>574</v>
      </c>
      <c r="K132" s="88" t="s">
        <v>127</v>
      </c>
      <c r="L132" s="89">
        <v>3.3593000000000005E-2</v>
      </c>
      <c r="M132" s="89">
        <v>3.4200000000037811E-2</v>
      </c>
      <c r="N132" s="90">
        <v>71970.062311000016</v>
      </c>
      <c r="O132" s="98">
        <v>102.88</v>
      </c>
      <c r="P132" s="90">
        <v>74.042799716000005</v>
      </c>
      <c r="Q132" s="91">
        <f t="shared" si="1"/>
        <v>1.2906716188146391E-2</v>
      </c>
      <c r="R132" s="91">
        <f>P132/'סכום נכסי הקרן'!$C$42</f>
        <v>7.9784430448353292E-4</v>
      </c>
    </row>
    <row r="133" spans="2:18">
      <c r="B133" s="86" t="s">
        <v>2661</v>
      </c>
      <c r="C133" s="88" t="s">
        <v>2385</v>
      </c>
      <c r="D133" s="87" t="s">
        <v>2461</v>
      </c>
      <c r="E133" s="87"/>
      <c r="F133" s="87" t="s">
        <v>2416</v>
      </c>
      <c r="G133" s="97">
        <v>44748</v>
      </c>
      <c r="H133" s="87" t="s">
        <v>2375</v>
      </c>
      <c r="I133" s="90">
        <v>1.6399999999991266</v>
      </c>
      <c r="J133" s="88" t="s">
        <v>267</v>
      </c>
      <c r="K133" s="88" t="s">
        <v>127</v>
      </c>
      <c r="L133" s="89">
        <v>7.5660000000000005E-2</v>
      </c>
      <c r="M133" s="89">
        <v>8.2099999999877729E-2</v>
      </c>
      <c r="N133" s="90">
        <v>90593.913629000017</v>
      </c>
      <c r="O133" s="98">
        <v>101.1</v>
      </c>
      <c r="P133" s="90">
        <v>91.590349472000014</v>
      </c>
      <c r="Q133" s="91">
        <f t="shared" si="1"/>
        <v>1.596550442098963E-2</v>
      </c>
      <c r="R133" s="91">
        <f>P133/'סכום נכסי הקרן'!$C$42</f>
        <v>9.8692700643653172E-4</v>
      </c>
    </row>
    <row r="134" spans="2:18">
      <c r="B134" s="86" t="s">
        <v>2662</v>
      </c>
      <c r="C134" s="88" t="s">
        <v>2385</v>
      </c>
      <c r="D134" s="87">
        <v>7127</v>
      </c>
      <c r="E134" s="87"/>
      <c r="F134" s="87" t="s">
        <v>2416</v>
      </c>
      <c r="G134" s="97">
        <v>43631</v>
      </c>
      <c r="H134" s="87" t="s">
        <v>2375</v>
      </c>
      <c r="I134" s="90">
        <v>4.8499999999971202</v>
      </c>
      <c r="J134" s="88" t="s">
        <v>267</v>
      </c>
      <c r="K134" s="88" t="s">
        <v>127</v>
      </c>
      <c r="L134" s="89">
        <v>3.1E-2</v>
      </c>
      <c r="M134" s="89">
        <v>2.9499999999990402E-2</v>
      </c>
      <c r="N134" s="90">
        <v>46428.74513000001</v>
      </c>
      <c r="O134" s="98">
        <v>112.17</v>
      </c>
      <c r="P134" s="90">
        <v>52.079123939000006</v>
      </c>
      <c r="Q134" s="91">
        <f t="shared" si="1"/>
        <v>9.0781341951704109E-3</v>
      </c>
      <c r="R134" s="91">
        <f>P134/'סכום נכסי הקרן'!$C$42</f>
        <v>5.6117586823563011E-4</v>
      </c>
    </row>
    <row r="135" spans="2:18">
      <c r="B135" s="86" t="s">
        <v>2662</v>
      </c>
      <c r="C135" s="88" t="s">
        <v>2385</v>
      </c>
      <c r="D135" s="87">
        <v>7128</v>
      </c>
      <c r="E135" s="87"/>
      <c r="F135" s="87" t="s">
        <v>2416</v>
      </c>
      <c r="G135" s="97">
        <v>43634</v>
      </c>
      <c r="H135" s="87" t="s">
        <v>2375</v>
      </c>
      <c r="I135" s="90">
        <v>4.8600000001174539</v>
      </c>
      <c r="J135" s="88" t="s">
        <v>267</v>
      </c>
      <c r="K135" s="88" t="s">
        <v>127</v>
      </c>
      <c r="L135" s="89">
        <v>2.4900000000000002E-2</v>
      </c>
      <c r="M135" s="89">
        <v>2.9600000000665889E-2</v>
      </c>
      <c r="N135" s="90">
        <v>19517.409618000005</v>
      </c>
      <c r="O135" s="98">
        <v>110.8</v>
      </c>
      <c r="P135" s="90">
        <v>21.625289161000005</v>
      </c>
      <c r="Q135" s="91">
        <f t="shared" si="1"/>
        <v>3.7695963788267161E-3</v>
      </c>
      <c r="R135" s="91">
        <f>P135/'סכום נכסי הקרן'!$C$42</f>
        <v>2.3302216901699595E-4</v>
      </c>
    </row>
    <row r="136" spans="2:18">
      <c r="B136" s="86" t="s">
        <v>2662</v>
      </c>
      <c r="C136" s="88" t="s">
        <v>2385</v>
      </c>
      <c r="D136" s="87">
        <v>7130</v>
      </c>
      <c r="E136" s="87"/>
      <c r="F136" s="87" t="s">
        <v>2416</v>
      </c>
      <c r="G136" s="97">
        <v>43634</v>
      </c>
      <c r="H136" s="87" t="s">
        <v>2375</v>
      </c>
      <c r="I136" s="90">
        <v>5.129999999858164</v>
      </c>
      <c r="J136" s="88" t="s">
        <v>267</v>
      </c>
      <c r="K136" s="88" t="s">
        <v>127</v>
      </c>
      <c r="L136" s="89">
        <v>3.6000000000000004E-2</v>
      </c>
      <c r="M136" s="89">
        <v>2.9799999999287459E-2</v>
      </c>
      <c r="N136" s="90">
        <v>12927.965843000002</v>
      </c>
      <c r="O136" s="98">
        <v>115.07</v>
      </c>
      <c r="P136" s="90">
        <v>14.876209947000001</v>
      </c>
      <c r="Q136" s="91">
        <f t="shared" si="1"/>
        <v>2.5931355982980082E-3</v>
      </c>
      <c r="R136" s="91">
        <f>P136/'סכום נכסי הקרן'!$C$42</f>
        <v>1.602978199641263E-4</v>
      </c>
    </row>
    <row r="137" spans="2:18">
      <c r="B137" s="86" t="s">
        <v>2655</v>
      </c>
      <c r="C137" s="88" t="s">
        <v>2376</v>
      </c>
      <c r="D137" s="87">
        <v>9922</v>
      </c>
      <c r="E137" s="87"/>
      <c r="F137" s="87" t="s">
        <v>423</v>
      </c>
      <c r="G137" s="97">
        <v>40489</v>
      </c>
      <c r="H137" s="87" t="s">
        <v>125</v>
      </c>
      <c r="I137" s="90">
        <v>1.7299999999553357</v>
      </c>
      <c r="J137" s="88" t="s">
        <v>267</v>
      </c>
      <c r="K137" s="88" t="s">
        <v>127</v>
      </c>
      <c r="L137" s="89">
        <v>5.7000000000000002E-2</v>
      </c>
      <c r="M137" s="89">
        <v>2.6499999999796985E-2</v>
      </c>
      <c r="N137" s="90">
        <v>11855.614442000002</v>
      </c>
      <c r="O137" s="98">
        <v>124.64</v>
      </c>
      <c r="P137" s="90">
        <v>14.776837742000001</v>
      </c>
      <c r="Q137" s="91">
        <f t="shared" si="1"/>
        <v>2.575813605452725E-3</v>
      </c>
      <c r="R137" s="91">
        <f>P137/'סכום נכסי הקרן'!$C$42</f>
        <v>1.5922703998163886E-4</v>
      </c>
    </row>
    <row r="138" spans="2:18">
      <c r="B138" s="86" t="s">
        <v>2663</v>
      </c>
      <c r="C138" s="88" t="s">
        <v>2385</v>
      </c>
      <c r="D138" s="87" t="s">
        <v>2462</v>
      </c>
      <c r="E138" s="87"/>
      <c r="F138" s="87" t="s">
        <v>496</v>
      </c>
      <c r="G138" s="97">
        <v>43801</v>
      </c>
      <c r="H138" s="87" t="s">
        <v>263</v>
      </c>
      <c r="I138" s="90">
        <v>4.600000000338861</v>
      </c>
      <c r="J138" s="88" t="s">
        <v>278</v>
      </c>
      <c r="K138" s="88" t="s">
        <v>128</v>
      </c>
      <c r="L138" s="89">
        <v>2.3629999999999998E-2</v>
      </c>
      <c r="M138" s="89">
        <v>5.9300000001016588E-2</v>
      </c>
      <c r="N138" s="90">
        <v>512.80717600000014</v>
      </c>
      <c r="O138" s="98">
        <v>85.19</v>
      </c>
      <c r="P138" s="90">
        <v>1.7706389740000001</v>
      </c>
      <c r="Q138" s="91">
        <f t="shared" si="1"/>
        <v>3.0864763078577046E-4</v>
      </c>
      <c r="R138" s="91">
        <f>P138/'סכום נכסי הקרן'!$C$42</f>
        <v>1.9079427386876559E-5</v>
      </c>
    </row>
    <row r="139" spans="2:18">
      <c r="B139" s="86" t="s">
        <v>2664</v>
      </c>
      <c r="C139" s="88" t="s">
        <v>2385</v>
      </c>
      <c r="D139" s="87">
        <v>9365</v>
      </c>
      <c r="E139" s="87"/>
      <c r="F139" s="87" t="s">
        <v>2463</v>
      </c>
      <c r="G139" s="97">
        <v>44906</v>
      </c>
      <c r="H139" s="87" t="s">
        <v>2375</v>
      </c>
      <c r="I139" s="90">
        <v>1.979999989048685</v>
      </c>
      <c r="J139" s="88" t="s">
        <v>267</v>
      </c>
      <c r="K139" s="88" t="s">
        <v>127</v>
      </c>
      <c r="L139" s="89">
        <v>7.6799999999999993E-2</v>
      </c>
      <c r="M139" s="89">
        <v>7.6999999608881597E-2</v>
      </c>
      <c r="N139" s="90">
        <v>63.512782000000009</v>
      </c>
      <c r="O139" s="98">
        <v>100.64</v>
      </c>
      <c r="P139" s="90">
        <v>6.3919265000000017E-2</v>
      </c>
      <c r="Q139" s="91">
        <f t="shared" ref="Q139:Q202" si="2">IFERROR(P139/$P$10,0)</f>
        <v>1.1142039678054563E-5</v>
      </c>
      <c r="R139" s="91">
        <f>P139/'סכום נכסי הקרן'!$C$42</f>
        <v>6.8875868717324453E-7</v>
      </c>
    </row>
    <row r="140" spans="2:18">
      <c r="B140" s="86" t="s">
        <v>2664</v>
      </c>
      <c r="C140" s="88" t="s">
        <v>2385</v>
      </c>
      <c r="D140" s="87">
        <v>9509</v>
      </c>
      <c r="E140" s="87"/>
      <c r="F140" s="87" t="s">
        <v>2463</v>
      </c>
      <c r="G140" s="97">
        <v>44991</v>
      </c>
      <c r="H140" s="87" t="s">
        <v>2375</v>
      </c>
      <c r="I140" s="90">
        <v>1.9800000002264582</v>
      </c>
      <c r="J140" s="88" t="s">
        <v>267</v>
      </c>
      <c r="K140" s="88" t="s">
        <v>127</v>
      </c>
      <c r="L140" s="89">
        <v>7.6799999999999993E-2</v>
      </c>
      <c r="M140" s="89">
        <v>7.3900000007737332E-2</v>
      </c>
      <c r="N140" s="90">
        <v>3141.0721700000008</v>
      </c>
      <c r="O140" s="98">
        <v>101.22</v>
      </c>
      <c r="P140" s="90">
        <v>3.1793935860000002</v>
      </c>
      <c r="Q140" s="91">
        <f t="shared" si="2"/>
        <v>5.5421365510639363E-4</v>
      </c>
      <c r="R140" s="91">
        <f>P140/'סכום נכסי הקרן'!$C$42</f>
        <v>3.4259388813378776E-5</v>
      </c>
    </row>
    <row r="141" spans="2:18">
      <c r="B141" s="86" t="s">
        <v>2664</v>
      </c>
      <c r="C141" s="88" t="s">
        <v>2385</v>
      </c>
      <c r="D141" s="87">
        <v>9316</v>
      </c>
      <c r="E141" s="87"/>
      <c r="F141" s="87" t="s">
        <v>2463</v>
      </c>
      <c r="G141" s="97">
        <v>44885</v>
      </c>
      <c r="H141" s="87" t="s">
        <v>2375</v>
      </c>
      <c r="I141" s="90">
        <v>1.9800000000537121</v>
      </c>
      <c r="J141" s="88" t="s">
        <v>267</v>
      </c>
      <c r="K141" s="88" t="s">
        <v>127</v>
      </c>
      <c r="L141" s="89">
        <v>7.6799999999999993E-2</v>
      </c>
      <c r="M141" s="89">
        <v>8.0400000001367211E-2</v>
      </c>
      <c r="N141" s="90">
        <v>24572.959822000004</v>
      </c>
      <c r="O141" s="98">
        <v>100.01</v>
      </c>
      <c r="P141" s="90">
        <v>24.575419816000004</v>
      </c>
      <c r="Q141" s="91">
        <f t="shared" si="2"/>
        <v>4.2838462346949761E-3</v>
      </c>
      <c r="R141" s="91">
        <f>P141/'סכום נכסי הקרן'!$C$42</f>
        <v>2.6481114714318907E-4</v>
      </c>
    </row>
    <row r="142" spans="2:18">
      <c r="B142" s="86" t="s">
        <v>2665</v>
      </c>
      <c r="C142" s="88" t="s">
        <v>2385</v>
      </c>
      <c r="D142" s="87" t="s">
        <v>2464</v>
      </c>
      <c r="E142" s="87"/>
      <c r="F142" s="87" t="s">
        <v>513</v>
      </c>
      <c r="G142" s="97">
        <v>45015</v>
      </c>
      <c r="H142" s="87" t="s">
        <v>125</v>
      </c>
      <c r="I142" s="90">
        <v>5.079999999990866</v>
      </c>
      <c r="J142" s="88" t="s">
        <v>278</v>
      </c>
      <c r="K142" s="88" t="s">
        <v>127</v>
      </c>
      <c r="L142" s="89">
        <v>4.4999999999999998E-2</v>
      </c>
      <c r="M142" s="89">
        <v>3.8199999999946027E-2</v>
      </c>
      <c r="N142" s="90">
        <v>45467.14480200001</v>
      </c>
      <c r="O142" s="98">
        <v>105.95</v>
      </c>
      <c r="P142" s="90">
        <v>48.17243894300001</v>
      </c>
      <c r="Q142" s="91">
        <f t="shared" si="2"/>
        <v>8.3971432727138959E-3</v>
      </c>
      <c r="R142" s="91">
        <f>P142/'סכום נכסי הקרן'!$C$42</f>
        <v>5.1907958898328942E-4</v>
      </c>
    </row>
    <row r="143" spans="2:18">
      <c r="B143" s="86" t="s">
        <v>2666</v>
      </c>
      <c r="C143" s="88" t="s">
        <v>2385</v>
      </c>
      <c r="D143" s="87" t="s">
        <v>2465</v>
      </c>
      <c r="E143" s="87"/>
      <c r="F143" s="87" t="s">
        <v>513</v>
      </c>
      <c r="G143" s="97">
        <v>44074</v>
      </c>
      <c r="H143" s="87" t="s">
        <v>125</v>
      </c>
      <c r="I143" s="90">
        <v>8.5900000000118837</v>
      </c>
      <c r="J143" s="88" t="s">
        <v>628</v>
      </c>
      <c r="K143" s="88" t="s">
        <v>127</v>
      </c>
      <c r="L143" s="89">
        <v>2.35E-2</v>
      </c>
      <c r="M143" s="89">
        <v>4.1100000000050929E-2</v>
      </c>
      <c r="N143" s="90">
        <v>55263.52773400001</v>
      </c>
      <c r="O143" s="98">
        <v>95.94</v>
      </c>
      <c r="P143" s="90">
        <v>53.019829442999999</v>
      </c>
      <c r="Q143" s="91">
        <f t="shared" si="2"/>
        <v>9.2421125833908047E-3</v>
      </c>
      <c r="R143" s="91">
        <f>P143/'סכום נכסי הקרן'!$C$42</f>
        <v>5.7131239105002237E-4</v>
      </c>
    </row>
    <row r="144" spans="2:18">
      <c r="B144" s="86" t="s">
        <v>2666</v>
      </c>
      <c r="C144" s="88" t="s">
        <v>2385</v>
      </c>
      <c r="D144" s="87" t="s">
        <v>2466</v>
      </c>
      <c r="E144" s="87"/>
      <c r="F144" s="87" t="s">
        <v>513</v>
      </c>
      <c r="G144" s="97">
        <v>44189</v>
      </c>
      <c r="H144" s="87" t="s">
        <v>125</v>
      </c>
      <c r="I144" s="90">
        <v>8.500000000532431</v>
      </c>
      <c r="J144" s="88" t="s">
        <v>628</v>
      </c>
      <c r="K144" s="88" t="s">
        <v>127</v>
      </c>
      <c r="L144" s="89">
        <v>2.4700000000000003E-2</v>
      </c>
      <c r="M144" s="89">
        <v>4.3500000002966395E-2</v>
      </c>
      <c r="N144" s="90">
        <v>6913.7702900000013</v>
      </c>
      <c r="O144" s="98">
        <v>95.08</v>
      </c>
      <c r="P144" s="90">
        <v>6.573612143000001</v>
      </c>
      <c r="Q144" s="91">
        <f t="shared" si="2"/>
        <v>1.1458743670698854E-3</v>
      </c>
      <c r="R144" s="91">
        <f>P144/'סכום נכסי הקרן'!$C$42</f>
        <v>7.0833612833294911E-5</v>
      </c>
    </row>
    <row r="145" spans="2:18">
      <c r="B145" s="86" t="s">
        <v>2666</v>
      </c>
      <c r="C145" s="88" t="s">
        <v>2385</v>
      </c>
      <c r="D145" s="87" t="s">
        <v>2467</v>
      </c>
      <c r="E145" s="87"/>
      <c r="F145" s="87" t="s">
        <v>513</v>
      </c>
      <c r="G145" s="97">
        <v>44322</v>
      </c>
      <c r="H145" s="87" t="s">
        <v>125</v>
      </c>
      <c r="I145" s="90">
        <v>8.4000000000202437</v>
      </c>
      <c r="J145" s="88" t="s">
        <v>628</v>
      </c>
      <c r="K145" s="88" t="s">
        <v>127</v>
      </c>
      <c r="L145" s="89">
        <v>2.5600000000000001E-2</v>
      </c>
      <c r="M145" s="89">
        <v>4.6300000000242918E-2</v>
      </c>
      <c r="N145" s="90">
        <v>31826.857670000005</v>
      </c>
      <c r="O145" s="98">
        <v>93.13</v>
      </c>
      <c r="P145" s="90">
        <v>29.640353156000003</v>
      </c>
      <c r="Q145" s="91">
        <f t="shared" si="2"/>
        <v>5.1667363655652446E-3</v>
      </c>
      <c r="R145" s="91">
        <f>P145/'סכום נכסי הקרן'!$C$42</f>
        <v>3.1938807067130527E-4</v>
      </c>
    </row>
    <row r="146" spans="2:18">
      <c r="B146" s="86" t="s">
        <v>2666</v>
      </c>
      <c r="C146" s="88" t="s">
        <v>2385</v>
      </c>
      <c r="D146" s="87" t="s">
        <v>2468</v>
      </c>
      <c r="E146" s="87"/>
      <c r="F146" s="87" t="s">
        <v>513</v>
      </c>
      <c r="G146" s="97">
        <v>44418</v>
      </c>
      <c r="H146" s="87" t="s">
        <v>125</v>
      </c>
      <c r="I146" s="90">
        <v>8.5199999999183067</v>
      </c>
      <c r="J146" s="88" t="s">
        <v>628</v>
      </c>
      <c r="K146" s="88" t="s">
        <v>127</v>
      </c>
      <c r="L146" s="89">
        <v>2.2700000000000001E-2</v>
      </c>
      <c r="M146" s="89">
        <v>4.4699999999494616E-2</v>
      </c>
      <c r="N146" s="90">
        <v>31717.807938000005</v>
      </c>
      <c r="O146" s="98">
        <v>91.08</v>
      </c>
      <c r="P146" s="90">
        <v>28.888579518000004</v>
      </c>
      <c r="Q146" s="91">
        <f t="shared" si="2"/>
        <v>5.0356914966433099E-3</v>
      </c>
      <c r="R146" s="91">
        <f>P146/'סכום נכסי הקרן'!$C$42</f>
        <v>3.1128737326872511E-4</v>
      </c>
    </row>
    <row r="147" spans="2:18">
      <c r="B147" s="86" t="s">
        <v>2666</v>
      </c>
      <c r="C147" s="88" t="s">
        <v>2385</v>
      </c>
      <c r="D147" s="87" t="s">
        <v>2469</v>
      </c>
      <c r="E147" s="87"/>
      <c r="F147" s="87" t="s">
        <v>513</v>
      </c>
      <c r="G147" s="97">
        <v>44530</v>
      </c>
      <c r="H147" s="87" t="s">
        <v>125</v>
      </c>
      <c r="I147" s="90">
        <v>8.5699999998016665</v>
      </c>
      <c r="J147" s="88" t="s">
        <v>628</v>
      </c>
      <c r="K147" s="88" t="s">
        <v>127</v>
      </c>
      <c r="L147" s="89">
        <v>1.7899999999999999E-2</v>
      </c>
      <c r="M147" s="89">
        <v>4.7399999998853658E-2</v>
      </c>
      <c r="N147" s="90">
        <v>26135.838806000003</v>
      </c>
      <c r="O147" s="98">
        <v>84.11</v>
      </c>
      <c r="P147" s="90">
        <v>21.982853247999998</v>
      </c>
      <c r="Q147" s="91">
        <f t="shared" si="2"/>
        <v>3.8319248997319751E-3</v>
      </c>
      <c r="R147" s="91">
        <f>P147/'סכום נכסי הקרן'!$C$42</f>
        <v>2.368750820807243E-4</v>
      </c>
    </row>
    <row r="148" spans="2:18">
      <c r="B148" s="86" t="s">
        <v>2666</v>
      </c>
      <c r="C148" s="88" t="s">
        <v>2385</v>
      </c>
      <c r="D148" s="87" t="s">
        <v>2470</v>
      </c>
      <c r="E148" s="87"/>
      <c r="F148" s="87" t="s">
        <v>513</v>
      </c>
      <c r="G148" s="97">
        <v>44612</v>
      </c>
      <c r="H148" s="87" t="s">
        <v>125</v>
      </c>
      <c r="I148" s="90">
        <v>8.3899999999985191</v>
      </c>
      <c r="J148" s="88" t="s">
        <v>628</v>
      </c>
      <c r="K148" s="88" t="s">
        <v>127</v>
      </c>
      <c r="L148" s="89">
        <v>2.3599999999999999E-2</v>
      </c>
      <c r="M148" s="89">
        <v>4.8099999999940753E-2</v>
      </c>
      <c r="N148" s="90">
        <v>30650.364234000008</v>
      </c>
      <c r="O148" s="98">
        <v>88.11</v>
      </c>
      <c r="P148" s="90">
        <v>27.006035636000004</v>
      </c>
      <c r="Q148" s="91">
        <f t="shared" si="2"/>
        <v>4.7075372441042224E-3</v>
      </c>
      <c r="R148" s="91">
        <f>P148/'סכום נכסי הקרן'!$C$42</f>
        <v>2.9100212041557758E-4</v>
      </c>
    </row>
    <row r="149" spans="2:18">
      <c r="B149" s="86" t="s">
        <v>2666</v>
      </c>
      <c r="C149" s="88" t="s">
        <v>2385</v>
      </c>
      <c r="D149" s="87" t="s">
        <v>2471</v>
      </c>
      <c r="E149" s="87"/>
      <c r="F149" s="87" t="s">
        <v>513</v>
      </c>
      <c r="G149" s="97">
        <v>44662</v>
      </c>
      <c r="H149" s="87" t="s">
        <v>125</v>
      </c>
      <c r="I149" s="90">
        <v>8.4400000000038453</v>
      </c>
      <c r="J149" s="88" t="s">
        <v>628</v>
      </c>
      <c r="K149" s="88" t="s">
        <v>127</v>
      </c>
      <c r="L149" s="89">
        <v>2.4E-2</v>
      </c>
      <c r="M149" s="89">
        <v>4.6000000000256495E-2</v>
      </c>
      <c r="N149" s="90">
        <v>34908.363542999999</v>
      </c>
      <c r="O149" s="98">
        <v>89.35</v>
      </c>
      <c r="P149" s="90">
        <v>31.190623277000004</v>
      </c>
      <c r="Q149" s="91">
        <f t="shared" si="2"/>
        <v>5.4369705617795545E-3</v>
      </c>
      <c r="R149" s="91">
        <f>P149/'סכום נכסי הקרן'!$C$42</f>
        <v>3.3609292504195343E-4</v>
      </c>
    </row>
    <row r="150" spans="2:18">
      <c r="B150" s="86" t="s">
        <v>2666</v>
      </c>
      <c r="C150" s="88" t="s">
        <v>2385</v>
      </c>
      <c r="D150" s="87">
        <v>9796</v>
      </c>
      <c r="E150" s="87"/>
      <c r="F150" s="87" t="s">
        <v>513</v>
      </c>
      <c r="G150" s="97">
        <v>45197</v>
      </c>
      <c r="H150" s="87" t="s">
        <v>125</v>
      </c>
      <c r="I150" s="90">
        <v>8.2000000063038438</v>
      </c>
      <c r="J150" s="88" t="s">
        <v>628</v>
      </c>
      <c r="K150" s="88" t="s">
        <v>127</v>
      </c>
      <c r="L150" s="89">
        <v>4.1200000000000001E-2</v>
      </c>
      <c r="M150" s="89">
        <v>4.1800000023361303E-2</v>
      </c>
      <c r="N150" s="90">
        <v>539.35337900000002</v>
      </c>
      <c r="O150" s="98">
        <v>100</v>
      </c>
      <c r="P150" s="90">
        <v>0.53935339300000007</v>
      </c>
      <c r="Q150" s="91">
        <f t="shared" si="2"/>
        <v>9.401699010930985E-5</v>
      </c>
      <c r="R150" s="91">
        <f>P150/'סכום נכסי הקרן'!$C$42</f>
        <v>5.8117741949178383E-6</v>
      </c>
    </row>
    <row r="151" spans="2:18">
      <c r="B151" s="86" t="s">
        <v>2666</v>
      </c>
      <c r="C151" s="88" t="s">
        <v>2385</v>
      </c>
      <c r="D151" s="87">
        <v>9797</v>
      </c>
      <c r="E151" s="87"/>
      <c r="F151" s="87" t="s">
        <v>513</v>
      </c>
      <c r="G151" s="97">
        <v>45197</v>
      </c>
      <c r="H151" s="87" t="s">
        <v>125</v>
      </c>
      <c r="I151" s="90">
        <v>8.1999999997927517</v>
      </c>
      <c r="J151" s="88" t="s">
        <v>628</v>
      </c>
      <c r="K151" s="88" t="s">
        <v>127</v>
      </c>
      <c r="L151" s="89">
        <v>4.1200000000000001E-2</v>
      </c>
      <c r="M151" s="89">
        <v>4.1799999998866209E-2</v>
      </c>
      <c r="N151" s="90">
        <v>16405.331977999998</v>
      </c>
      <c r="O151" s="98">
        <v>100</v>
      </c>
      <c r="P151" s="90">
        <v>16.405332477000005</v>
      </c>
      <c r="Q151" s="91">
        <f t="shared" si="2"/>
        <v>2.8596834677371706E-3</v>
      </c>
      <c r="R151" s="91">
        <f>P151/'סכום נכסי הקרן'!$C$42</f>
        <v>1.7677479957723405E-4</v>
      </c>
    </row>
    <row r="152" spans="2:18">
      <c r="B152" s="86" t="s">
        <v>2667</v>
      </c>
      <c r="C152" s="88" t="s">
        <v>2376</v>
      </c>
      <c r="D152" s="87">
        <v>7490</v>
      </c>
      <c r="E152" s="87"/>
      <c r="F152" s="87" t="s">
        <v>2463</v>
      </c>
      <c r="G152" s="97">
        <v>43899</v>
      </c>
      <c r="H152" s="87" t="s">
        <v>2375</v>
      </c>
      <c r="I152" s="90">
        <v>2.9700000000481466</v>
      </c>
      <c r="J152" s="88" t="s">
        <v>123</v>
      </c>
      <c r="K152" s="88" t="s">
        <v>127</v>
      </c>
      <c r="L152" s="89">
        <v>2.3889999999999998E-2</v>
      </c>
      <c r="M152" s="89">
        <v>5.4400000000345665E-2</v>
      </c>
      <c r="N152" s="90">
        <v>8798.0550150000017</v>
      </c>
      <c r="O152" s="98">
        <v>92.07</v>
      </c>
      <c r="P152" s="90">
        <v>8.1003696130000016</v>
      </c>
      <c r="Q152" s="91">
        <f t="shared" si="2"/>
        <v>1.4120099728141973E-3</v>
      </c>
      <c r="R152" s="91">
        <f>P152/'סכום נכסי הקרן'!$C$42</f>
        <v>8.7285107866429983E-5</v>
      </c>
    </row>
    <row r="153" spans="2:18">
      <c r="B153" s="86" t="s">
        <v>2667</v>
      </c>
      <c r="C153" s="88" t="s">
        <v>2376</v>
      </c>
      <c r="D153" s="87">
        <v>7491</v>
      </c>
      <c r="E153" s="87"/>
      <c r="F153" s="87" t="s">
        <v>2463</v>
      </c>
      <c r="G153" s="97">
        <v>43899</v>
      </c>
      <c r="H153" s="87" t="s">
        <v>2375</v>
      </c>
      <c r="I153" s="90">
        <v>3.1200000000142136</v>
      </c>
      <c r="J153" s="88" t="s">
        <v>123</v>
      </c>
      <c r="K153" s="88" t="s">
        <v>127</v>
      </c>
      <c r="L153" s="89">
        <v>1.2969999999999999E-2</v>
      </c>
      <c r="M153" s="89">
        <v>2.5500000000168312E-2</v>
      </c>
      <c r="N153" s="90">
        <v>49861.140064000007</v>
      </c>
      <c r="O153" s="98">
        <v>107.24</v>
      </c>
      <c r="P153" s="90">
        <v>53.471085802000012</v>
      </c>
      <c r="Q153" s="91">
        <f t="shared" si="2"/>
        <v>9.320773003796962E-3</v>
      </c>
      <c r="R153" s="91">
        <f>P153/'סכום נכסי הקרן'!$C$42</f>
        <v>5.7617488027613317E-4</v>
      </c>
    </row>
    <row r="154" spans="2:18">
      <c r="B154" s="86" t="s">
        <v>2668</v>
      </c>
      <c r="C154" s="88" t="s">
        <v>2385</v>
      </c>
      <c r="D154" s="87" t="s">
        <v>2472</v>
      </c>
      <c r="E154" s="87"/>
      <c r="F154" s="87" t="s">
        <v>513</v>
      </c>
      <c r="G154" s="97">
        <v>43924</v>
      </c>
      <c r="H154" s="87" t="s">
        <v>125</v>
      </c>
      <c r="I154" s="90">
        <v>7.8899999998973875</v>
      </c>
      <c r="J154" s="88" t="s">
        <v>628</v>
      </c>
      <c r="K154" s="88" t="s">
        <v>127</v>
      </c>
      <c r="L154" s="89">
        <v>3.1400000000000004E-2</v>
      </c>
      <c r="M154" s="89">
        <v>3.2100000000025032E-2</v>
      </c>
      <c r="N154" s="90">
        <v>7399.1867080000011</v>
      </c>
      <c r="O154" s="98">
        <v>108</v>
      </c>
      <c r="P154" s="90">
        <v>7.9911212380000007</v>
      </c>
      <c r="Q154" s="91">
        <f t="shared" si="2"/>
        <v>1.3929664226574022E-3</v>
      </c>
      <c r="R154" s="91">
        <f>P154/'סכום נכסי הקרן'!$C$42</f>
        <v>8.6107907732154167E-5</v>
      </c>
    </row>
    <row r="155" spans="2:18">
      <c r="B155" s="86" t="s">
        <v>2668</v>
      </c>
      <c r="C155" s="88" t="s">
        <v>2385</v>
      </c>
      <c r="D155" s="87" t="s">
        <v>2473</v>
      </c>
      <c r="E155" s="87"/>
      <c r="F155" s="87" t="s">
        <v>513</v>
      </c>
      <c r="G155" s="97">
        <v>44015</v>
      </c>
      <c r="H155" s="87" t="s">
        <v>125</v>
      </c>
      <c r="I155" s="90">
        <v>7.6600000000294539</v>
      </c>
      <c r="J155" s="88" t="s">
        <v>628</v>
      </c>
      <c r="K155" s="88" t="s">
        <v>127</v>
      </c>
      <c r="L155" s="89">
        <v>3.1E-2</v>
      </c>
      <c r="M155" s="89">
        <v>4.2000000000981787E-2</v>
      </c>
      <c r="N155" s="90">
        <v>6099.7479670000002</v>
      </c>
      <c r="O155" s="98">
        <v>100.19</v>
      </c>
      <c r="P155" s="90">
        <v>6.1113372770000005</v>
      </c>
      <c r="Q155" s="91">
        <f t="shared" si="2"/>
        <v>1.0652932637180343E-3</v>
      </c>
      <c r="R155" s="91">
        <f>P155/'סכום נכסי הקרן'!$C$42</f>
        <v>6.5852394262972671E-5</v>
      </c>
    </row>
    <row r="156" spans="2:18">
      <c r="B156" s="86" t="s">
        <v>2668</v>
      </c>
      <c r="C156" s="88" t="s">
        <v>2385</v>
      </c>
      <c r="D156" s="87" t="s">
        <v>2474</v>
      </c>
      <c r="E156" s="87"/>
      <c r="F156" s="87" t="s">
        <v>513</v>
      </c>
      <c r="G156" s="97">
        <v>44108</v>
      </c>
      <c r="H156" s="87" t="s">
        <v>125</v>
      </c>
      <c r="I156" s="90">
        <v>7.5800000000103651</v>
      </c>
      <c r="J156" s="88" t="s">
        <v>628</v>
      </c>
      <c r="K156" s="88" t="s">
        <v>127</v>
      </c>
      <c r="L156" s="89">
        <v>3.1E-2</v>
      </c>
      <c r="M156" s="89">
        <v>4.5500000000259118E-2</v>
      </c>
      <c r="N156" s="90">
        <v>9893.8201750000026</v>
      </c>
      <c r="O156" s="98">
        <v>97.52</v>
      </c>
      <c r="P156" s="90">
        <v>9.6484535050000009</v>
      </c>
      <c r="Q156" s="91">
        <f t="shared" si="2"/>
        <v>1.681863078127926E-3</v>
      </c>
      <c r="R156" s="91">
        <f>P156/'סכום נכסי הקרן'!$C$42</f>
        <v>1.0396640464116552E-4</v>
      </c>
    </row>
    <row r="157" spans="2:18">
      <c r="B157" s="86" t="s">
        <v>2668</v>
      </c>
      <c r="C157" s="88" t="s">
        <v>2385</v>
      </c>
      <c r="D157" s="87" t="s">
        <v>2475</v>
      </c>
      <c r="E157" s="87"/>
      <c r="F157" s="87" t="s">
        <v>513</v>
      </c>
      <c r="G157" s="97">
        <v>44200</v>
      </c>
      <c r="H157" s="87" t="s">
        <v>125</v>
      </c>
      <c r="I157" s="90">
        <v>7.4600000004142402</v>
      </c>
      <c r="J157" s="88" t="s">
        <v>628</v>
      </c>
      <c r="K157" s="88" t="s">
        <v>127</v>
      </c>
      <c r="L157" s="89">
        <v>3.1E-2</v>
      </c>
      <c r="M157" s="89">
        <v>5.0600000002071203E-2</v>
      </c>
      <c r="N157" s="90">
        <v>5133.0470440000008</v>
      </c>
      <c r="O157" s="98">
        <v>94.06</v>
      </c>
      <c r="P157" s="90">
        <v>4.8281440499999997</v>
      </c>
      <c r="Q157" s="91">
        <f t="shared" si="2"/>
        <v>8.4161437989725067E-4</v>
      </c>
      <c r="R157" s="91">
        <f>P157/'סכום נכסי הקרן'!$C$42</f>
        <v>5.2025412954315272E-5</v>
      </c>
    </row>
    <row r="158" spans="2:18">
      <c r="B158" s="86" t="s">
        <v>2668</v>
      </c>
      <c r="C158" s="88" t="s">
        <v>2385</v>
      </c>
      <c r="D158" s="87" t="s">
        <v>2476</v>
      </c>
      <c r="E158" s="87"/>
      <c r="F158" s="87" t="s">
        <v>513</v>
      </c>
      <c r="G158" s="97">
        <v>44290</v>
      </c>
      <c r="H158" s="87" t="s">
        <v>125</v>
      </c>
      <c r="I158" s="90">
        <v>7.3899999996925789</v>
      </c>
      <c r="J158" s="88" t="s">
        <v>628</v>
      </c>
      <c r="K158" s="88" t="s">
        <v>127</v>
      </c>
      <c r="L158" s="89">
        <v>3.1E-2</v>
      </c>
      <c r="M158" s="89">
        <v>5.3999999998009501E-2</v>
      </c>
      <c r="N158" s="90">
        <v>9859.2886710000021</v>
      </c>
      <c r="O158" s="98">
        <v>91.72</v>
      </c>
      <c r="P158" s="90">
        <v>9.0429390020000007</v>
      </c>
      <c r="Q158" s="91">
        <f t="shared" si="2"/>
        <v>1.5763132627778357E-3</v>
      </c>
      <c r="R158" s="91">
        <f>P158/'סכום נכסי הקרן'!$C$42</f>
        <v>9.7441714875871123E-5</v>
      </c>
    </row>
    <row r="159" spans="2:18">
      <c r="B159" s="86" t="s">
        <v>2668</v>
      </c>
      <c r="C159" s="88" t="s">
        <v>2385</v>
      </c>
      <c r="D159" s="87" t="s">
        <v>2477</v>
      </c>
      <c r="E159" s="87"/>
      <c r="F159" s="87" t="s">
        <v>513</v>
      </c>
      <c r="G159" s="97">
        <v>44496</v>
      </c>
      <c r="H159" s="87" t="s">
        <v>125</v>
      </c>
      <c r="I159" s="90">
        <v>6.8499999996617111</v>
      </c>
      <c r="J159" s="88" t="s">
        <v>628</v>
      </c>
      <c r="K159" s="88" t="s">
        <v>127</v>
      </c>
      <c r="L159" s="89">
        <v>3.1E-2</v>
      </c>
      <c r="M159" s="89">
        <v>7.8199999996177924E-2</v>
      </c>
      <c r="N159" s="90">
        <v>11044.512408000002</v>
      </c>
      <c r="O159" s="98">
        <v>76.28</v>
      </c>
      <c r="P159" s="90">
        <v>8.4247540210000018</v>
      </c>
      <c r="Q159" s="91">
        <f t="shared" si="2"/>
        <v>1.4685548023718941E-3</v>
      </c>
      <c r="R159" s="91">
        <f>P159/'סכום נכסי הקרן'!$C$42</f>
        <v>9.0780495039507604E-5</v>
      </c>
    </row>
    <row r="160" spans="2:18">
      <c r="B160" s="86" t="s">
        <v>2668</v>
      </c>
      <c r="C160" s="88" t="s">
        <v>2385</v>
      </c>
      <c r="D160" s="87" t="s">
        <v>2478</v>
      </c>
      <c r="E160" s="87"/>
      <c r="F160" s="87" t="s">
        <v>513</v>
      </c>
      <c r="G160" s="97">
        <v>44615</v>
      </c>
      <c r="H160" s="87" t="s">
        <v>125</v>
      </c>
      <c r="I160" s="90">
        <v>7.0800000000659331</v>
      </c>
      <c r="J160" s="88" t="s">
        <v>628</v>
      </c>
      <c r="K160" s="88" t="s">
        <v>127</v>
      </c>
      <c r="L160" s="89">
        <v>3.1E-2</v>
      </c>
      <c r="M160" s="89">
        <v>6.7400000000146509E-2</v>
      </c>
      <c r="N160" s="90">
        <v>13407.030151999999</v>
      </c>
      <c r="O160" s="98">
        <v>81.45</v>
      </c>
      <c r="P160" s="90">
        <v>10.920026066000002</v>
      </c>
      <c r="Q160" s="91">
        <f t="shared" si="2"/>
        <v>1.9035163140997016E-3</v>
      </c>
      <c r="R160" s="91">
        <f>P160/'סכום נכסי הקרן'!$C$42</f>
        <v>1.1766816807289272E-4</v>
      </c>
    </row>
    <row r="161" spans="2:18">
      <c r="B161" s="86" t="s">
        <v>2668</v>
      </c>
      <c r="C161" s="88" t="s">
        <v>2385</v>
      </c>
      <c r="D161" s="87" t="s">
        <v>2479</v>
      </c>
      <c r="E161" s="87"/>
      <c r="F161" s="87" t="s">
        <v>513</v>
      </c>
      <c r="G161" s="97">
        <v>44753</v>
      </c>
      <c r="H161" s="87" t="s">
        <v>125</v>
      </c>
      <c r="I161" s="90">
        <v>7.6500000002012722</v>
      </c>
      <c r="J161" s="88" t="s">
        <v>628</v>
      </c>
      <c r="K161" s="88" t="s">
        <v>127</v>
      </c>
      <c r="L161" s="89">
        <v>3.2599999999999997E-2</v>
      </c>
      <c r="M161" s="89">
        <v>4.1100000000831229E-2</v>
      </c>
      <c r="N161" s="90">
        <v>19791.330644000005</v>
      </c>
      <c r="O161" s="98">
        <v>96.65</v>
      </c>
      <c r="P161" s="90">
        <v>19.128321331000002</v>
      </c>
      <c r="Q161" s="91">
        <f t="shared" si="2"/>
        <v>3.3343392675835594E-3</v>
      </c>
      <c r="R161" s="91">
        <f>P161/'סכום נכסי הקרן'!$C$42</f>
        <v>2.0611622314129437E-4</v>
      </c>
    </row>
    <row r="162" spans="2:18">
      <c r="B162" s="86" t="s">
        <v>2668</v>
      </c>
      <c r="C162" s="88" t="s">
        <v>2385</v>
      </c>
      <c r="D162" s="87" t="s">
        <v>2480</v>
      </c>
      <c r="E162" s="87"/>
      <c r="F162" s="87" t="s">
        <v>513</v>
      </c>
      <c r="G162" s="97">
        <v>44959</v>
      </c>
      <c r="H162" s="87" t="s">
        <v>125</v>
      </c>
      <c r="I162" s="90">
        <v>7.5299999996365656</v>
      </c>
      <c r="J162" s="88" t="s">
        <v>628</v>
      </c>
      <c r="K162" s="88" t="s">
        <v>127</v>
      </c>
      <c r="L162" s="89">
        <v>3.8100000000000002E-2</v>
      </c>
      <c r="M162" s="89">
        <v>4.2399999997648374E-2</v>
      </c>
      <c r="N162" s="90">
        <v>9576.4501010000022</v>
      </c>
      <c r="O162" s="98">
        <v>97.69</v>
      </c>
      <c r="P162" s="90">
        <v>9.3552343800000024</v>
      </c>
      <c r="Q162" s="91">
        <f t="shared" si="2"/>
        <v>1.6307508019602569E-3</v>
      </c>
      <c r="R162" s="91">
        <f>P162/'סכום נכסי הקרן'!$C$42</f>
        <v>1.0080683734030424E-4</v>
      </c>
    </row>
    <row r="163" spans="2:18">
      <c r="B163" s="86" t="s">
        <v>2668</v>
      </c>
      <c r="C163" s="88" t="s">
        <v>2385</v>
      </c>
      <c r="D163" s="87" t="s">
        <v>2481</v>
      </c>
      <c r="E163" s="87"/>
      <c r="F163" s="87" t="s">
        <v>513</v>
      </c>
      <c r="G163" s="97">
        <v>45153</v>
      </c>
      <c r="H163" s="87" t="s">
        <v>125</v>
      </c>
      <c r="I163" s="90">
        <v>7.420000000155059</v>
      </c>
      <c r="J163" s="88" t="s">
        <v>628</v>
      </c>
      <c r="K163" s="88" t="s">
        <v>127</v>
      </c>
      <c r="L163" s="89">
        <v>4.3205999999999994E-2</v>
      </c>
      <c r="M163" s="89">
        <v>4.3800000000691224E-2</v>
      </c>
      <c r="N163" s="90">
        <v>10880.796845000003</v>
      </c>
      <c r="O163" s="98">
        <v>98.39</v>
      </c>
      <c r="P163" s="90">
        <v>10.705615877000001</v>
      </c>
      <c r="Q163" s="91">
        <f t="shared" si="2"/>
        <v>1.8661415596619405E-3</v>
      </c>
      <c r="R163" s="91">
        <f>P163/'סכום נכסי הקרן'!$C$42</f>
        <v>1.1535780232803931E-4</v>
      </c>
    </row>
    <row r="164" spans="2:18">
      <c r="B164" s="86" t="s">
        <v>2668</v>
      </c>
      <c r="C164" s="88" t="s">
        <v>2385</v>
      </c>
      <c r="D164" s="87" t="s">
        <v>2482</v>
      </c>
      <c r="E164" s="87"/>
      <c r="F164" s="87" t="s">
        <v>513</v>
      </c>
      <c r="G164" s="97">
        <v>43011</v>
      </c>
      <c r="H164" s="87" t="s">
        <v>125</v>
      </c>
      <c r="I164" s="90">
        <v>7.6499999996771297</v>
      </c>
      <c r="J164" s="88" t="s">
        <v>628</v>
      </c>
      <c r="K164" s="88" t="s">
        <v>127</v>
      </c>
      <c r="L164" s="89">
        <v>3.9E-2</v>
      </c>
      <c r="M164" s="89">
        <v>3.6799999998767222E-2</v>
      </c>
      <c r="N164" s="90">
        <v>6090.3640360000009</v>
      </c>
      <c r="O164" s="98">
        <v>111.88</v>
      </c>
      <c r="P164" s="90">
        <v>6.8138993880000021</v>
      </c>
      <c r="Q164" s="91">
        <f t="shared" si="2"/>
        <v>1.1877598614966507E-3</v>
      </c>
      <c r="R164" s="91">
        <f>P164/'סכום נכסי הקרן'!$C$42</f>
        <v>7.3422815437715916E-5</v>
      </c>
    </row>
    <row r="165" spans="2:18">
      <c r="B165" s="86" t="s">
        <v>2668</v>
      </c>
      <c r="C165" s="88" t="s">
        <v>2385</v>
      </c>
      <c r="D165" s="87" t="s">
        <v>2483</v>
      </c>
      <c r="E165" s="87"/>
      <c r="F165" s="87" t="s">
        <v>513</v>
      </c>
      <c r="G165" s="97">
        <v>43104</v>
      </c>
      <c r="H165" s="87" t="s">
        <v>125</v>
      </c>
      <c r="I165" s="90">
        <v>7.4999999999562439</v>
      </c>
      <c r="J165" s="88" t="s">
        <v>628</v>
      </c>
      <c r="K165" s="88" t="s">
        <v>127</v>
      </c>
      <c r="L165" s="89">
        <v>3.8199999999999998E-2</v>
      </c>
      <c r="M165" s="89">
        <v>4.3699999999606193E-2</v>
      </c>
      <c r="N165" s="90">
        <v>10821.915761000002</v>
      </c>
      <c r="O165" s="98">
        <v>105.59</v>
      </c>
      <c r="P165" s="90">
        <v>11.426861185000002</v>
      </c>
      <c r="Q165" s="91">
        <f t="shared" si="2"/>
        <v>1.991864905187686E-3</v>
      </c>
      <c r="R165" s="91">
        <f>P165/'סכום נכסי הקרן'!$C$42</f>
        <v>1.2312954331204377E-4</v>
      </c>
    </row>
    <row r="166" spans="2:18">
      <c r="B166" s="86" t="s">
        <v>2668</v>
      </c>
      <c r="C166" s="88" t="s">
        <v>2385</v>
      </c>
      <c r="D166" s="87" t="s">
        <v>2484</v>
      </c>
      <c r="E166" s="87"/>
      <c r="F166" s="87" t="s">
        <v>513</v>
      </c>
      <c r="G166" s="97">
        <v>43194</v>
      </c>
      <c r="H166" s="87" t="s">
        <v>125</v>
      </c>
      <c r="I166" s="90">
        <v>7.6499999996115546</v>
      </c>
      <c r="J166" s="88" t="s">
        <v>628</v>
      </c>
      <c r="K166" s="88" t="s">
        <v>127</v>
      </c>
      <c r="L166" s="89">
        <v>3.7900000000000003E-2</v>
      </c>
      <c r="M166" s="89">
        <v>3.7499999998705187E-2</v>
      </c>
      <c r="N166" s="90">
        <v>6982.2726650000013</v>
      </c>
      <c r="O166" s="98">
        <v>110.61</v>
      </c>
      <c r="P166" s="90">
        <v>7.723091740000001</v>
      </c>
      <c r="Q166" s="91">
        <f t="shared" si="2"/>
        <v>1.3462450577980745E-3</v>
      </c>
      <c r="R166" s="91">
        <f>P166/'סכום נכסי הקרן'!$C$42</f>
        <v>8.3219769935729515E-5</v>
      </c>
    </row>
    <row r="167" spans="2:18">
      <c r="B167" s="86" t="s">
        <v>2668</v>
      </c>
      <c r="C167" s="88" t="s">
        <v>2385</v>
      </c>
      <c r="D167" s="87" t="s">
        <v>2485</v>
      </c>
      <c r="E167" s="87"/>
      <c r="F167" s="87" t="s">
        <v>513</v>
      </c>
      <c r="G167" s="97">
        <v>43285</v>
      </c>
      <c r="H167" s="87" t="s">
        <v>125</v>
      </c>
      <c r="I167" s="90">
        <v>7.6100000001672141</v>
      </c>
      <c r="J167" s="88" t="s">
        <v>628</v>
      </c>
      <c r="K167" s="88" t="s">
        <v>127</v>
      </c>
      <c r="L167" s="89">
        <v>4.0099999999999997E-2</v>
      </c>
      <c r="M167" s="89">
        <v>3.7500000000724919E-2</v>
      </c>
      <c r="N167" s="90">
        <v>9314.8248890000013</v>
      </c>
      <c r="O167" s="98">
        <v>111.07</v>
      </c>
      <c r="P167" s="90">
        <v>10.345976207000001</v>
      </c>
      <c r="Q167" s="91">
        <f t="shared" si="2"/>
        <v>1.8034512350322306E-3</v>
      </c>
      <c r="R167" s="91">
        <f>P167/'סכום נכסי הקרן'!$C$42</f>
        <v>1.1148252392856743E-4</v>
      </c>
    </row>
    <row r="168" spans="2:18">
      <c r="B168" s="86" t="s">
        <v>2668</v>
      </c>
      <c r="C168" s="88" t="s">
        <v>2385</v>
      </c>
      <c r="D168" s="87" t="s">
        <v>2486</v>
      </c>
      <c r="E168" s="87"/>
      <c r="F168" s="87" t="s">
        <v>513</v>
      </c>
      <c r="G168" s="97">
        <v>43377</v>
      </c>
      <c r="H168" s="87" t="s">
        <v>125</v>
      </c>
      <c r="I168" s="90">
        <v>7.5700000000177265</v>
      </c>
      <c r="J168" s="88" t="s">
        <v>628</v>
      </c>
      <c r="K168" s="88" t="s">
        <v>127</v>
      </c>
      <c r="L168" s="89">
        <v>3.9699999999999999E-2</v>
      </c>
      <c r="M168" s="89">
        <v>3.9400000000059082E-2</v>
      </c>
      <c r="N168" s="90">
        <v>18623.345193000001</v>
      </c>
      <c r="O168" s="98">
        <v>109.05</v>
      </c>
      <c r="P168" s="90">
        <v>20.308757252000003</v>
      </c>
      <c r="Q168" s="91">
        <f t="shared" si="2"/>
        <v>3.5401060871673405E-3</v>
      </c>
      <c r="R168" s="91">
        <f>P168/'סכום נכסי הקרן'!$C$42</f>
        <v>2.1883594848920161E-4</v>
      </c>
    </row>
    <row r="169" spans="2:18">
      <c r="B169" s="86" t="s">
        <v>2668</v>
      </c>
      <c r="C169" s="88" t="s">
        <v>2385</v>
      </c>
      <c r="D169" s="87" t="s">
        <v>2487</v>
      </c>
      <c r="E169" s="87"/>
      <c r="F169" s="87" t="s">
        <v>513</v>
      </c>
      <c r="G169" s="97">
        <v>43469</v>
      </c>
      <c r="H169" s="87" t="s">
        <v>125</v>
      </c>
      <c r="I169" s="90">
        <v>7.6599999997961161</v>
      </c>
      <c r="J169" s="88" t="s">
        <v>628</v>
      </c>
      <c r="K169" s="88" t="s">
        <v>127</v>
      </c>
      <c r="L169" s="89">
        <v>4.1700000000000001E-2</v>
      </c>
      <c r="M169" s="89">
        <v>3.4299999999112971E-2</v>
      </c>
      <c r="N169" s="90">
        <v>13155.649452000001</v>
      </c>
      <c r="O169" s="98">
        <v>114.83</v>
      </c>
      <c r="P169" s="90">
        <v>15.106631538000002</v>
      </c>
      <c r="Q169" s="91">
        <f t="shared" si="2"/>
        <v>2.6333013685020694E-3</v>
      </c>
      <c r="R169" s="91">
        <f>P169/'סכום נכסי הקרן'!$C$42</f>
        <v>1.6278071573136535E-4</v>
      </c>
    </row>
    <row r="170" spans="2:18">
      <c r="B170" s="86" t="s">
        <v>2668</v>
      </c>
      <c r="C170" s="88" t="s">
        <v>2385</v>
      </c>
      <c r="D170" s="87" t="s">
        <v>2488</v>
      </c>
      <c r="E170" s="87"/>
      <c r="F170" s="87" t="s">
        <v>513</v>
      </c>
      <c r="G170" s="97">
        <v>43559</v>
      </c>
      <c r="H170" s="87" t="s">
        <v>125</v>
      </c>
      <c r="I170" s="90">
        <v>7.6699999999929638</v>
      </c>
      <c r="J170" s="88" t="s">
        <v>628</v>
      </c>
      <c r="K170" s="88" t="s">
        <v>127</v>
      </c>
      <c r="L170" s="89">
        <v>3.7200000000000004E-2</v>
      </c>
      <c r="M170" s="89">
        <v>3.6800000000011726E-2</v>
      </c>
      <c r="N170" s="90">
        <v>31238.271836000007</v>
      </c>
      <c r="O170" s="98">
        <v>109.2</v>
      </c>
      <c r="P170" s="90">
        <v>34.112194372000005</v>
      </c>
      <c r="Q170" s="91">
        <f t="shared" si="2"/>
        <v>5.9462420789465195E-3</v>
      </c>
      <c r="R170" s="91">
        <f>P170/'סכום נכסי הקרן'!$C$42</f>
        <v>3.6757416112743563E-4</v>
      </c>
    </row>
    <row r="171" spans="2:18">
      <c r="B171" s="86" t="s">
        <v>2668</v>
      </c>
      <c r="C171" s="88" t="s">
        <v>2385</v>
      </c>
      <c r="D171" s="87" t="s">
        <v>2489</v>
      </c>
      <c r="E171" s="87"/>
      <c r="F171" s="87" t="s">
        <v>513</v>
      </c>
      <c r="G171" s="97">
        <v>43742</v>
      </c>
      <c r="H171" s="87" t="s">
        <v>125</v>
      </c>
      <c r="I171" s="90">
        <v>7.5700000000951588</v>
      </c>
      <c r="J171" s="88" t="s">
        <v>628</v>
      </c>
      <c r="K171" s="88" t="s">
        <v>127</v>
      </c>
      <c r="L171" s="89">
        <v>3.1E-2</v>
      </c>
      <c r="M171" s="89">
        <v>4.5900000000450157E-2</v>
      </c>
      <c r="N171" s="90">
        <v>36367.991938000006</v>
      </c>
      <c r="O171" s="98">
        <v>96.51</v>
      </c>
      <c r="P171" s="90">
        <v>35.098749338000012</v>
      </c>
      <c r="Q171" s="91">
        <f t="shared" si="2"/>
        <v>6.1182126824219172E-3</v>
      </c>
      <c r="R171" s="91">
        <f>P171/'סכום נכסי הקרן'!$C$42</f>
        <v>3.7820473241461186E-4</v>
      </c>
    </row>
    <row r="172" spans="2:18">
      <c r="B172" s="86" t="s">
        <v>2668</v>
      </c>
      <c r="C172" s="88" t="s">
        <v>2385</v>
      </c>
      <c r="D172" s="87" t="s">
        <v>2490</v>
      </c>
      <c r="E172" s="87"/>
      <c r="F172" s="87" t="s">
        <v>513</v>
      </c>
      <c r="G172" s="97">
        <v>42935</v>
      </c>
      <c r="H172" s="87" t="s">
        <v>125</v>
      </c>
      <c r="I172" s="90">
        <v>7.6199999999685852</v>
      </c>
      <c r="J172" s="88" t="s">
        <v>628</v>
      </c>
      <c r="K172" s="88" t="s">
        <v>127</v>
      </c>
      <c r="L172" s="89">
        <v>4.0800000000000003E-2</v>
      </c>
      <c r="M172" s="89">
        <v>3.6599999999735122E-2</v>
      </c>
      <c r="N172" s="90">
        <v>28527.445737000002</v>
      </c>
      <c r="O172" s="98">
        <v>113.81</v>
      </c>
      <c r="P172" s="90">
        <v>32.467085471000004</v>
      </c>
      <c r="Q172" s="91">
        <f t="shared" si="2"/>
        <v>5.6594761305323333E-3</v>
      </c>
      <c r="R172" s="91">
        <f>P172/'סכום נכסי הקרן'!$C$42</f>
        <v>3.4984737645759033E-4</v>
      </c>
    </row>
    <row r="173" spans="2:18">
      <c r="B173" s="86" t="s">
        <v>2649</v>
      </c>
      <c r="C173" s="88" t="s">
        <v>2385</v>
      </c>
      <c r="D173" s="87" t="s">
        <v>2491</v>
      </c>
      <c r="E173" s="87"/>
      <c r="F173" s="87" t="s">
        <v>2463</v>
      </c>
      <c r="G173" s="97">
        <v>40742</v>
      </c>
      <c r="H173" s="87" t="s">
        <v>2375</v>
      </c>
      <c r="I173" s="90">
        <v>5.1099999999925991</v>
      </c>
      <c r="J173" s="88" t="s">
        <v>267</v>
      </c>
      <c r="K173" s="88" t="s">
        <v>127</v>
      </c>
      <c r="L173" s="89">
        <v>0.06</v>
      </c>
      <c r="M173" s="89">
        <v>2.1599999999959634E-2</v>
      </c>
      <c r="N173" s="90">
        <v>105477.99675000002</v>
      </c>
      <c r="O173" s="98">
        <v>140.91999999999999</v>
      </c>
      <c r="P173" s="90">
        <v>148.63958811000001</v>
      </c>
      <c r="Q173" s="91">
        <f t="shared" si="2"/>
        <v>2.5910000505345407E-2</v>
      </c>
      <c r="R173" s="91">
        <f>P173/'סכום נכסי הקרן'!$C$42</f>
        <v>1.601658084907819E-3</v>
      </c>
    </row>
    <row r="174" spans="2:18">
      <c r="B174" s="86" t="s">
        <v>2649</v>
      </c>
      <c r="C174" s="88" t="s">
        <v>2385</v>
      </c>
      <c r="D174" s="87" t="s">
        <v>2492</v>
      </c>
      <c r="E174" s="87"/>
      <c r="F174" s="87" t="s">
        <v>2463</v>
      </c>
      <c r="G174" s="97">
        <v>42201</v>
      </c>
      <c r="H174" s="87" t="s">
        <v>2375</v>
      </c>
      <c r="I174" s="90">
        <v>4.7099999999100106</v>
      </c>
      <c r="J174" s="88" t="s">
        <v>267</v>
      </c>
      <c r="K174" s="88" t="s">
        <v>127</v>
      </c>
      <c r="L174" s="89">
        <v>4.2030000000000005E-2</v>
      </c>
      <c r="M174" s="89">
        <v>3.299999999953851E-2</v>
      </c>
      <c r="N174" s="90">
        <v>7378.0045560000008</v>
      </c>
      <c r="O174" s="98">
        <v>117.48</v>
      </c>
      <c r="P174" s="90">
        <v>8.6676794180000023</v>
      </c>
      <c r="Q174" s="91">
        <f t="shared" si="2"/>
        <v>1.5109001643246818E-3</v>
      </c>
      <c r="R174" s="91">
        <f>P174/'סכום נכסי הקרן'!$C$42</f>
        <v>9.3398124912422449E-5</v>
      </c>
    </row>
    <row r="175" spans="2:18">
      <c r="B175" s="86" t="s">
        <v>2669</v>
      </c>
      <c r="C175" s="88" t="s">
        <v>2385</v>
      </c>
      <c r="D175" s="87" t="s">
        <v>2493</v>
      </c>
      <c r="E175" s="87"/>
      <c r="F175" s="87" t="s">
        <v>2463</v>
      </c>
      <c r="G175" s="97">
        <v>42521</v>
      </c>
      <c r="H175" s="87" t="s">
        <v>2375</v>
      </c>
      <c r="I175" s="90">
        <v>1.359999999993742</v>
      </c>
      <c r="J175" s="88" t="s">
        <v>123</v>
      </c>
      <c r="K175" s="88" t="s">
        <v>127</v>
      </c>
      <c r="L175" s="89">
        <v>2.3E-2</v>
      </c>
      <c r="M175" s="89">
        <v>3.8999999999843549E-2</v>
      </c>
      <c r="N175" s="90">
        <v>5765.6214369999998</v>
      </c>
      <c r="O175" s="98">
        <v>110.86</v>
      </c>
      <c r="P175" s="90">
        <v>6.3917679390000011</v>
      </c>
      <c r="Q175" s="91">
        <f t="shared" si="2"/>
        <v>1.1141763283613326E-3</v>
      </c>
      <c r="R175" s="91">
        <f>P175/'סכום נכסי הקרן'!$C$42</f>
        <v>6.887416015158613E-5</v>
      </c>
    </row>
    <row r="176" spans="2:18">
      <c r="B176" s="86" t="s">
        <v>2670</v>
      </c>
      <c r="C176" s="88" t="s">
        <v>2385</v>
      </c>
      <c r="D176" s="87" t="s">
        <v>2494</v>
      </c>
      <c r="E176" s="87"/>
      <c r="F176" s="87" t="s">
        <v>513</v>
      </c>
      <c r="G176" s="97">
        <v>44592</v>
      </c>
      <c r="H176" s="87" t="s">
        <v>125</v>
      </c>
      <c r="I176" s="90">
        <v>11.330000000267871</v>
      </c>
      <c r="J176" s="88" t="s">
        <v>628</v>
      </c>
      <c r="K176" s="88" t="s">
        <v>127</v>
      </c>
      <c r="L176" s="89">
        <v>2.7473999999999998E-2</v>
      </c>
      <c r="M176" s="89">
        <v>4.2600000001040091E-2</v>
      </c>
      <c r="N176" s="90">
        <v>11882.267366000002</v>
      </c>
      <c r="O176" s="98">
        <v>85.77</v>
      </c>
      <c r="P176" s="90">
        <v>10.191420919000002</v>
      </c>
      <c r="Q176" s="91">
        <f t="shared" si="2"/>
        <v>1.7765100436504283E-3</v>
      </c>
      <c r="R176" s="91">
        <f>P176/'סכום נכסי הקרן'!$C$42</f>
        <v>1.0981712152979826E-4</v>
      </c>
    </row>
    <row r="177" spans="2:18">
      <c r="B177" s="86" t="s">
        <v>2670</v>
      </c>
      <c r="C177" s="88" t="s">
        <v>2385</v>
      </c>
      <c r="D177" s="87" t="s">
        <v>2495</v>
      </c>
      <c r="E177" s="87"/>
      <c r="F177" s="87" t="s">
        <v>513</v>
      </c>
      <c r="G177" s="97">
        <v>44837</v>
      </c>
      <c r="H177" s="87" t="s">
        <v>125</v>
      </c>
      <c r="I177" s="90">
        <v>11.160000000374646</v>
      </c>
      <c r="J177" s="88" t="s">
        <v>628</v>
      </c>
      <c r="K177" s="88" t="s">
        <v>127</v>
      </c>
      <c r="L177" s="89">
        <v>3.9636999999999999E-2</v>
      </c>
      <c r="M177" s="89">
        <v>3.9100000000849712E-2</v>
      </c>
      <c r="N177" s="90">
        <v>10435.738140000001</v>
      </c>
      <c r="O177" s="98">
        <v>99.24</v>
      </c>
      <c r="P177" s="90">
        <v>10.356426532000002</v>
      </c>
      <c r="Q177" s="91">
        <f t="shared" si="2"/>
        <v>1.8052728757503862E-3</v>
      </c>
      <c r="R177" s="91">
        <f>P177/'סכום נכסי הקרן'!$C$42</f>
        <v>1.1159513085744145E-4</v>
      </c>
    </row>
    <row r="178" spans="2:18">
      <c r="B178" s="86" t="s">
        <v>2670</v>
      </c>
      <c r="C178" s="88" t="s">
        <v>2385</v>
      </c>
      <c r="D178" s="87" t="s">
        <v>2496</v>
      </c>
      <c r="E178" s="87"/>
      <c r="F178" s="87" t="s">
        <v>513</v>
      </c>
      <c r="G178" s="97">
        <v>45076</v>
      </c>
      <c r="H178" s="87" t="s">
        <v>125</v>
      </c>
      <c r="I178" s="90">
        <v>10.979999999655659</v>
      </c>
      <c r="J178" s="88" t="s">
        <v>628</v>
      </c>
      <c r="K178" s="88" t="s">
        <v>127</v>
      </c>
      <c r="L178" s="89">
        <v>4.4936999999999998E-2</v>
      </c>
      <c r="M178" s="89">
        <v>4.1499999998578403E-2</v>
      </c>
      <c r="N178" s="90">
        <v>12694.868660000002</v>
      </c>
      <c r="O178" s="98">
        <v>99.74</v>
      </c>
      <c r="P178" s="90">
        <v>12.661862032000002</v>
      </c>
      <c r="Q178" s="91">
        <f t="shared" si="2"/>
        <v>2.2071431697250673E-3</v>
      </c>
      <c r="R178" s="91">
        <f>P178/'סכום נכסי הקרן'!$C$42</f>
        <v>1.3643723015790418E-4</v>
      </c>
    </row>
    <row r="179" spans="2:18">
      <c r="B179" s="86" t="s">
        <v>2671</v>
      </c>
      <c r="C179" s="88" t="s">
        <v>2376</v>
      </c>
      <c r="D179" s="87" t="s">
        <v>2497</v>
      </c>
      <c r="E179" s="87"/>
      <c r="F179" s="87" t="s">
        <v>513</v>
      </c>
      <c r="G179" s="97">
        <v>42432</v>
      </c>
      <c r="H179" s="87" t="s">
        <v>125</v>
      </c>
      <c r="I179" s="90">
        <v>4.2400000000272318</v>
      </c>
      <c r="J179" s="88" t="s">
        <v>628</v>
      </c>
      <c r="K179" s="88" t="s">
        <v>127</v>
      </c>
      <c r="L179" s="89">
        <v>2.5399999999999999E-2</v>
      </c>
      <c r="M179" s="89">
        <v>2.3800000000090776E-2</v>
      </c>
      <c r="N179" s="90">
        <v>38239.137442000007</v>
      </c>
      <c r="O179" s="98">
        <v>115.24</v>
      </c>
      <c r="P179" s="90">
        <v>44.066779619999998</v>
      </c>
      <c r="Q179" s="91">
        <f t="shared" si="2"/>
        <v>7.6814682867540176E-3</v>
      </c>
      <c r="R179" s="91">
        <f>P179/'סכום נכסי הקרן'!$C$42</f>
        <v>4.7483927230740022E-4</v>
      </c>
    </row>
    <row r="180" spans="2:18">
      <c r="B180" s="86" t="s">
        <v>2672</v>
      </c>
      <c r="C180" s="88" t="s">
        <v>2385</v>
      </c>
      <c r="D180" s="87" t="s">
        <v>2498</v>
      </c>
      <c r="E180" s="87"/>
      <c r="F180" s="87" t="s">
        <v>513</v>
      </c>
      <c r="G180" s="97">
        <v>42242</v>
      </c>
      <c r="H180" s="87" t="s">
        <v>125</v>
      </c>
      <c r="I180" s="90">
        <v>2.9000000000236517</v>
      </c>
      <c r="J180" s="88" t="s">
        <v>509</v>
      </c>
      <c r="K180" s="88" t="s">
        <v>127</v>
      </c>
      <c r="L180" s="89">
        <v>2.3599999999999999E-2</v>
      </c>
      <c r="M180" s="89">
        <v>3.2400000000201046E-2</v>
      </c>
      <c r="N180" s="90">
        <v>61925.35824500001</v>
      </c>
      <c r="O180" s="98">
        <v>109.24</v>
      </c>
      <c r="P180" s="90">
        <v>67.647263236000015</v>
      </c>
      <c r="Q180" s="91">
        <f t="shared" si="2"/>
        <v>1.1791882949331688E-2</v>
      </c>
      <c r="R180" s="91">
        <f>P180/'סכום נכסי הקרן'!$C$42</f>
        <v>7.2892953661607722E-4</v>
      </c>
    </row>
    <row r="181" spans="2:18">
      <c r="B181" s="86" t="s">
        <v>2673</v>
      </c>
      <c r="C181" s="88" t="s">
        <v>2376</v>
      </c>
      <c r="D181" s="87">
        <v>7134</v>
      </c>
      <c r="E181" s="87"/>
      <c r="F181" s="87" t="s">
        <v>513</v>
      </c>
      <c r="G181" s="97">
        <v>43705</v>
      </c>
      <c r="H181" s="87" t="s">
        <v>125</v>
      </c>
      <c r="I181" s="90">
        <v>5.119999999859159</v>
      </c>
      <c r="J181" s="88" t="s">
        <v>628</v>
      </c>
      <c r="K181" s="88" t="s">
        <v>127</v>
      </c>
      <c r="L181" s="89">
        <v>0.04</v>
      </c>
      <c r="M181" s="89">
        <v>3.6699999999765261E-2</v>
      </c>
      <c r="N181" s="90">
        <v>3743.2159180000003</v>
      </c>
      <c r="O181" s="98">
        <v>113.81</v>
      </c>
      <c r="P181" s="90">
        <v>4.260153830000001</v>
      </c>
      <c r="Q181" s="91">
        <f t="shared" si="2"/>
        <v>7.4260558234635703E-4</v>
      </c>
      <c r="R181" s="91">
        <f>P181/'סכום נכסי הקרן'!$C$42</f>
        <v>4.5905064132180952E-5</v>
      </c>
    </row>
    <row r="182" spans="2:18">
      <c r="B182" s="86" t="s">
        <v>2673</v>
      </c>
      <c r="C182" s="88" t="s">
        <v>2376</v>
      </c>
      <c r="D182" s="87" t="s">
        <v>2499</v>
      </c>
      <c r="E182" s="87"/>
      <c r="F182" s="87" t="s">
        <v>513</v>
      </c>
      <c r="G182" s="97">
        <v>43256</v>
      </c>
      <c r="H182" s="87" t="s">
        <v>125</v>
      </c>
      <c r="I182" s="90">
        <v>5.1199999999898598</v>
      </c>
      <c r="J182" s="88" t="s">
        <v>628</v>
      </c>
      <c r="K182" s="88" t="s">
        <v>127</v>
      </c>
      <c r="L182" s="89">
        <v>0.04</v>
      </c>
      <c r="M182" s="89">
        <v>3.5999999999915502E-2</v>
      </c>
      <c r="N182" s="90">
        <v>61500.718168000014</v>
      </c>
      <c r="O182" s="98">
        <v>115.45</v>
      </c>
      <c r="P182" s="90">
        <v>71.002579030999996</v>
      </c>
      <c r="Q182" s="91">
        <f t="shared" si="2"/>
        <v>1.2376762354942703E-2</v>
      </c>
      <c r="R182" s="91">
        <f>P182/'סכום נכסי הקרן'!$C$42</f>
        <v>7.6508456596467559E-4</v>
      </c>
    </row>
    <row r="183" spans="2:18">
      <c r="B183" s="86" t="s">
        <v>2674</v>
      </c>
      <c r="C183" s="88" t="s">
        <v>2385</v>
      </c>
      <c r="D183" s="87" t="s">
        <v>2500</v>
      </c>
      <c r="E183" s="87"/>
      <c r="F183" s="87" t="s">
        <v>513</v>
      </c>
      <c r="G183" s="97">
        <v>44294</v>
      </c>
      <c r="H183" s="87" t="s">
        <v>125</v>
      </c>
      <c r="I183" s="90">
        <v>7.6700000000337942</v>
      </c>
      <c r="J183" s="88" t="s">
        <v>628</v>
      </c>
      <c r="K183" s="88" t="s">
        <v>127</v>
      </c>
      <c r="L183" s="89">
        <v>0.03</v>
      </c>
      <c r="M183" s="89">
        <v>4.3000000000057277E-2</v>
      </c>
      <c r="N183" s="90">
        <v>34305.999431000004</v>
      </c>
      <c r="O183" s="98">
        <v>101.78</v>
      </c>
      <c r="P183" s="90">
        <v>34.916646846000013</v>
      </c>
      <c r="Q183" s="91">
        <f t="shared" si="2"/>
        <v>6.086469620430566E-3</v>
      </c>
      <c r="R183" s="91">
        <f>P183/'סכום נכסי הקרן'!$C$42</f>
        <v>3.7624249656410743E-4</v>
      </c>
    </row>
    <row r="184" spans="2:18">
      <c r="B184" s="86" t="s">
        <v>2675</v>
      </c>
      <c r="C184" s="88" t="s">
        <v>2385</v>
      </c>
      <c r="D184" s="87" t="s">
        <v>2501</v>
      </c>
      <c r="E184" s="87"/>
      <c r="F184" s="87" t="s">
        <v>513</v>
      </c>
      <c r="G184" s="97">
        <v>42326</v>
      </c>
      <c r="H184" s="87" t="s">
        <v>125</v>
      </c>
      <c r="I184" s="90">
        <v>6.3099999998451413</v>
      </c>
      <c r="J184" s="88" t="s">
        <v>628</v>
      </c>
      <c r="K184" s="88" t="s">
        <v>127</v>
      </c>
      <c r="L184" s="89">
        <v>8.0500000000000002E-2</v>
      </c>
      <c r="M184" s="89">
        <v>7.4300000003097166E-2</v>
      </c>
      <c r="N184" s="90">
        <v>1206.3243240000002</v>
      </c>
      <c r="O184" s="98">
        <v>107.06</v>
      </c>
      <c r="P184" s="90">
        <v>1.2914956200000001</v>
      </c>
      <c r="Q184" s="91">
        <f t="shared" si="2"/>
        <v>2.2512610935175297E-4</v>
      </c>
      <c r="R184" s="91">
        <f>P184/'סכום נכסי הקרן'!$C$42</f>
        <v>1.3916443308933469E-5</v>
      </c>
    </row>
    <row r="185" spans="2:18">
      <c r="B185" s="86" t="s">
        <v>2675</v>
      </c>
      <c r="C185" s="88" t="s">
        <v>2385</v>
      </c>
      <c r="D185" s="87" t="s">
        <v>2502</v>
      </c>
      <c r="E185" s="87"/>
      <c r="F185" s="87" t="s">
        <v>513</v>
      </c>
      <c r="G185" s="97">
        <v>42606</v>
      </c>
      <c r="H185" s="87" t="s">
        <v>125</v>
      </c>
      <c r="I185" s="90">
        <v>6.309999999843547</v>
      </c>
      <c r="J185" s="88" t="s">
        <v>628</v>
      </c>
      <c r="K185" s="88" t="s">
        <v>127</v>
      </c>
      <c r="L185" s="89">
        <v>8.0500000000000002E-2</v>
      </c>
      <c r="M185" s="89">
        <v>7.4299999998067343E-2</v>
      </c>
      <c r="N185" s="90">
        <v>5074.1351800000011</v>
      </c>
      <c r="O185" s="98">
        <v>107.07</v>
      </c>
      <c r="P185" s="90">
        <v>5.432896435</v>
      </c>
      <c r="Q185" s="91">
        <f t="shared" si="2"/>
        <v>9.4703134720856331E-4</v>
      </c>
      <c r="R185" s="91">
        <f>P185/'סכום נכסי הקרן'!$C$42</f>
        <v>5.8541890557076949E-5</v>
      </c>
    </row>
    <row r="186" spans="2:18">
      <c r="B186" s="86" t="s">
        <v>2675</v>
      </c>
      <c r="C186" s="88" t="s">
        <v>2385</v>
      </c>
      <c r="D186" s="87" t="s">
        <v>2503</v>
      </c>
      <c r="E186" s="87"/>
      <c r="F186" s="87" t="s">
        <v>513</v>
      </c>
      <c r="G186" s="97">
        <v>42648</v>
      </c>
      <c r="H186" s="87" t="s">
        <v>125</v>
      </c>
      <c r="I186" s="90">
        <v>6.309999999721061</v>
      </c>
      <c r="J186" s="88" t="s">
        <v>628</v>
      </c>
      <c r="K186" s="88" t="s">
        <v>127</v>
      </c>
      <c r="L186" s="89">
        <v>8.0500000000000002E-2</v>
      </c>
      <c r="M186" s="89">
        <v>7.4299999996648713E-2</v>
      </c>
      <c r="N186" s="90">
        <v>4654.5332200000012</v>
      </c>
      <c r="O186" s="98">
        <v>107.06</v>
      </c>
      <c r="P186" s="90">
        <v>4.9831614690000006</v>
      </c>
      <c r="Q186" s="91">
        <f t="shared" si="2"/>
        <v>8.6863612730450916E-4</v>
      </c>
      <c r="R186" s="91">
        <f>P186/'סכום נכסי הקרן'!$C$42</f>
        <v>5.3695795021434245E-5</v>
      </c>
    </row>
    <row r="187" spans="2:18">
      <c r="B187" s="86" t="s">
        <v>2675</v>
      </c>
      <c r="C187" s="88" t="s">
        <v>2385</v>
      </c>
      <c r="D187" s="87" t="s">
        <v>2504</v>
      </c>
      <c r="E187" s="87"/>
      <c r="F187" s="87" t="s">
        <v>513</v>
      </c>
      <c r="G187" s="97">
        <v>42718</v>
      </c>
      <c r="H187" s="87" t="s">
        <v>125</v>
      </c>
      <c r="I187" s="90">
        <v>6.3100000007812485</v>
      </c>
      <c r="J187" s="88" t="s">
        <v>628</v>
      </c>
      <c r="K187" s="88" t="s">
        <v>127</v>
      </c>
      <c r="L187" s="89">
        <v>8.0500000000000002E-2</v>
      </c>
      <c r="M187" s="89">
        <v>7.4300000009076272E-2</v>
      </c>
      <c r="N187" s="90">
        <v>3252.0053070000008</v>
      </c>
      <c r="O187" s="98">
        <v>107.06</v>
      </c>
      <c r="P187" s="90">
        <v>3.4816095880000004</v>
      </c>
      <c r="Q187" s="91">
        <f t="shared" si="2"/>
        <v>6.0689421527283197E-4</v>
      </c>
      <c r="R187" s="91">
        <f>P187/'סכום נכסי הקרן'!$C$42</f>
        <v>3.7515901490429536E-5</v>
      </c>
    </row>
    <row r="188" spans="2:18">
      <c r="B188" s="86" t="s">
        <v>2675</v>
      </c>
      <c r="C188" s="88" t="s">
        <v>2385</v>
      </c>
      <c r="D188" s="87" t="s">
        <v>2505</v>
      </c>
      <c r="E188" s="87"/>
      <c r="F188" s="87" t="s">
        <v>513</v>
      </c>
      <c r="G188" s="97">
        <v>42900</v>
      </c>
      <c r="H188" s="87" t="s">
        <v>125</v>
      </c>
      <c r="I188" s="90">
        <v>6.310000000257026</v>
      </c>
      <c r="J188" s="88" t="s">
        <v>628</v>
      </c>
      <c r="K188" s="88" t="s">
        <v>127</v>
      </c>
      <c r="L188" s="89">
        <v>8.0500000000000002E-2</v>
      </c>
      <c r="M188" s="89">
        <v>7.4300000002861244E-2</v>
      </c>
      <c r="N188" s="90">
        <v>3852.1238280000002</v>
      </c>
      <c r="O188" s="98">
        <v>107.06</v>
      </c>
      <c r="P188" s="90">
        <v>4.1240988740000004</v>
      </c>
      <c r="Q188" s="91">
        <f t="shared" si="2"/>
        <v>7.1888926273367098E-4</v>
      </c>
      <c r="R188" s="91">
        <f>P188/'סכום נכסי הקרן'!$C$42</f>
        <v>4.4439011090457558E-5</v>
      </c>
    </row>
    <row r="189" spans="2:18">
      <c r="B189" s="86" t="s">
        <v>2675</v>
      </c>
      <c r="C189" s="88" t="s">
        <v>2385</v>
      </c>
      <c r="D189" s="87" t="s">
        <v>2506</v>
      </c>
      <c r="E189" s="87"/>
      <c r="F189" s="87" t="s">
        <v>513</v>
      </c>
      <c r="G189" s="97">
        <v>43075</v>
      </c>
      <c r="H189" s="87" t="s">
        <v>125</v>
      </c>
      <c r="I189" s="90">
        <v>6.3099999995193494</v>
      </c>
      <c r="J189" s="88" t="s">
        <v>628</v>
      </c>
      <c r="K189" s="88" t="s">
        <v>127</v>
      </c>
      <c r="L189" s="89">
        <v>8.0500000000000002E-2</v>
      </c>
      <c r="M189" s="89">
        <v>7.4299999995349794E-2</v>
      </c>
      <c r="N189" s="90">
        <v>2390.2646570000006</v>
      </c>
      <c r="O189" s="98">
        <v>107.06</v>
      </c>
      <c r="P189" s="90">
        <v>2.5590266330000002</v>
      </c>
      <c r="Q189" s="91">
        <f t="shared" si="2"/>
        <v>4.4607484585569573E-4</v>
      </c>
      <c r="R189" s="91">
        <f>P189/'סכום נכסי הקרן'!$C$42</f>
        <v>2.7574657252182858E-5</v>
      </c>
    </row>
    <row r="190" spans="2:18">
      <c r="B190" s="86" t="s">
        <v>2675</v>
      </c>
      <c r="C190" s="88" t="s">
        <v>2385</v>
      </c>
      <c r="D190" s="87" t="s">
        <v>2507</v>
      </c>
      <c r="E190" s="87"/>
      <c r="F190" s="87" t="s">
        <v>513</v>
      </c>
      <c r="G190" s="97">
        <v>43292</v>
      </c>
      <c r="H190" s="87" t="s">
        <v>125</v>
      </c>
      <c r="I190" s="90">
        <v>6.3099999995242113</v>
      </c>
      <c r="J190" s="88" t="s">
        <v>628</v>
      </c>
      <c r="K190" s="88" t="s">
        <v>127</v>
      </c>
      <c r="L190" s="89">
        <v>8.0500000000000002E-2</v>
      </c>
      <c r="M190" s="89">
        <v>7.429999999432492E-2</v>
      </c>
      <c r="N190" s="90">
        <v>6517.7083500000008</v>
      </c>
      <c r="O190" s="98">
        <v>107.06</v>
      </c>
      <c r="P190" s="90">
        <v>6.9778840720000019</v>
      </c>
      <c r="Q190" s="91">
        <f t="shared" si="2"/>
        <v>1.2163447311086719E-3</v>
      </c>
      <c r="R190" s="91">
        <f>P190/'סכום נכסי הקרן'!$C$42</f>
        <v>7.5189823798471606E-5</v>
      </c>
    </row>
    <row r="191" spans="2:18">
      <c r="B191" s="86" t="s">
        <v>2676</v>
      </c>
      <c r="C191" s="88" t="s">
        <v>2385</v>
      </c>
      <c r="D191" s="87" t="s">
        <v>2508</v>
      </c>
      <c r="E191" s="87"/>
      <c r="F191" s="87" t="s">
        <v>496</v>
      </c>
      <c r="G191" s="97">
        <v>44376</v>
      </c>
      <c r="H191" s="87" t="s">
        <v>263</v>
      </c>
      <c r="I191" s="90">
        <v>4.4800000000115716</v>
      </c>
      <c r="J191" s="88" t="s">
        <v>123</v>
      </c>
      <c r="K191" s="88" t="s">
        <v>127</v>
      </c>
      <c r="L191" s="89">
        <v>7.400000000000001E-2</v>
      </c>
      <c r="M191" s="89">
        <v>7.8300000000320627E-2</v>
      </c>
      <c r="N191" s="90">
        <v>83747.514104000016</v>
      </c>
      <c r="O191" s="98">
        <v>99.06</v>
      </c>
      <c r="P191" s="90">
        <v>82.960290798000017</v>
      </c>
      <c r="Q191" s="91">
        <f t="shared" si="2"/>
        <v>1.4461162088992431E-2</v>
      </c>
      <c r="R191" s="91">
        <f>P191/'סכום נכסי הקרן'!$C$42</f>
        <v>8.9393426187771513E-4</v>
      </c>
    </row>
    <row r="192" spans="2:18">
      <c r="B192" s="86" t="s">
        <v>2676</v>
      </c>
      <c r="C192" s="88" t="s">
        <v>2385</v>
      </c>
      <c r="D192" s="87" t="s">
        <v>2509</v>
      </c>
      <c r="E192" s="87"/>
      <c r="F192" s="87" t="s">
        <v>496</v>
      </c>
      <c r="G192" s="97">
        <v>44431</v>
      </c>
      <c r="H192" s="87" t="s">
        <v>263</v>
      </c>
      <c r="I192" s="90">
        <v>4.4800000000251288</v>
      </c>
      <c r="J192" s="88" t="s">
        <v>123</v>
      </c>
      <c r="K192" s="88" t="s">
        <v>127</v>
      </c>
      <c r="L192" s="89">
        <v>7.400000000000001E-2</v>
      </c>
      <c r="M192" s="89">
        <v>7.8100000000642156E-2</v>
      </c>
      <c r="N192" s="90">
        <v>14455.435975000002</v>
      </c>
      <c r="O192" s="98">
        <v>99.11</v>
      </c>
      <c r="P192" s="90">
        <v>14.326783168000002</v>
      </c>
      <c r="Q192" s="91">
        <f t="shared" si="2"/>
        <v>2.4973626733151614E-3</v>
      </c>
      <c r="R192" s="91">
        <f>P192/'סכום נכסי הקרן'!$C$42</f>
        <v>1.5437750052675693E-4</v>
      </c>
    </row>
    <row r="193" spans="2:18">
      <c r="B193" s="86" t="s">
        <v>2676</v>
      </c>
      <c r="C193" s="88" t="s">
        <v>2385</v>
      </c>
      <c r="D193" s="87" t="s">
        <v>2510</v>
      </c>
      <c r="E193" s="87"/>
      <c r="F193" s="87" t="s">
        <v>496</v>
      </c>
      <c r="G193" s="97">
        <v>44859</v>
      </c>
      <c r="H193" s="87" t="s">
        <v>263</v>
      </c>
      <c r="I193" s="90">
        <v>4.4900000000330929</v>
      </c>
      <c r="J193" s="88" t="s">
        <v>123</v>
      </c>
      <c r="K193" s="88" t="s">
        <v>127</v>
      </c>
      <c r="L193" s="89">
        <v>7.400000000000001E-2</v>
      </c>
      <c r="M193" s="89">
        <v>7.2100000000429307E-2</v>
      </c>
      <c r="N193" s="90">
        <v>43996.858733000008</v>
      </c>
      <c r="O193" s="98">
        <v>101.65</v>
      </c>
      <c r="P193" s="90">
        <v>44.722808648000004</v>
      </c>
      <c r="Q193" s="91">
        <f t="shared" si="2"/>
        <v>7.7958235043856915E-3</v>
      </c>
      <c r="R193" s="91">
        <f>P193/'סכום נכסי הקרן'!$C$42</f>
        <v>4.8190827868713291E-4</v>
      </c>
    </row>
    <row r="194" spans="2:18">
      <c r="B194" s="86" t="s">
        <v>2677</v>
      </c>
      <c r="C194" s="88" t="s">
        <v>2385</v>
      </c>
      <c r="D194" s="87" t="s">
        <v>2511</v>
      </c>
      <c r="E194" s="87"/>
      <c r="F194" s="87" t="s">
        <v>496</v>
      </c>
      <c r="G194" s="97">
        <v>42516</v>
      </c>
      <c r="H194" s="87" t="s">
        <v>263</v>
      </c>
      <c r="I194" s="90">
        <v>3.4500000000192972</v>
      </c>
      <c r="J194" s="88" t="s">
        <v>278</v>
      </c>
      <c r="K194" s="88" t="s">
        <v>127</v>
      </c>
      <c r="L194" s="89">
        <v>2.3269999999999999E-2</v>
      </c>
      <c r="M194" s="89">
        <v>3.4700000000197032E-2</v>
      </c>
      <c r="N194" s="90">
        <v>45219.493837000009</v>
      </c>
      <c r="O194" s="98">
        <v>108.87</v>
      </c>
      <c r="P194" s="90">
        <v>49.230463649000008</v>
      </c>
      <c r="Q194" s="91">
        <f t="shared" si="2"/>
        <v>8.581572071365038E-3</v>
      </c>
      <c r="R194" s="91">
        <f>P194/'סכום נכסי הקרן'!$C$42</f>
        <v>5.3048027870494709E-4</v>
      </c>
    </row>
    <row r="195" spans="2:18">
      <c r="B195" s="86" t="s">
        <v>2678</v>
      </c>
      <c r="C195" s="88" t="s">
        <v>2376</v>
      </c>
      <c r="D195" s="87" t="s">
        <v>2512</v>
      </c>
      <c r="E195" s="87"/>
      <c r="F195" s="87" t="s">
        <v>2463</v>
      </c>
      <c r="G195" s="97">
        <v>42978</v>
      </c>
      <c r="H195" s="87" t="s">
        <v>2375</v>
      </c>
      <c r="I195" s="90">
        <v>0.80999999978736337</v>
      </c>
      <c r="J195" s="88" t="s">
        <v>123</v>
      </c>
      <c r="K195" s="88" t="s">
        <v>127</v>
      </c>
      <c r="L195" s="89">
        <v>2.76E-2</v>
      </c>
      <c r="M195" s="89">
        <v>6.2899999992461056E-2</v>
      </c>
      <c r="N195" s="90">
        <v>2652.0776900000001</v>
      </c>
      <c r="O195" s="98">
        <v>97.53</v>
      </c>
      <c r="P195" s="90">
        <v>2.5865713550000007</v>
      </c>
      <c r="Q195" s="91">
        <f t="shared" si="2"/>
        <v>4.5087628381723969E-4</v>
      </c>
      <c r="R195" s="91">
        <f>P195/'סכום נכסי הקרן'!$C$42</f>
        <v>2.7871463959257357E-5</v>
      </c>
    </row>
    <row r="196" spans="2:18">
      <c r="B196" s="86" t="s">
        <v>2679</v>
      </c>
      <c r="C196" s="88" t="s">
        <v>2385</v>
      </c>
      <c r="D196" s="87" t="s">
        <v>2513</v>
      </c>
      <c r="E196" s="87"/>
      <c r="F196" s="87" t="s">
        <v>513</v>
      </c>
      <c r="G196" s="97">
        <v>42794</v>
      </c>
      <c r="H196" s="87" t="s">
        <v>125</v>
      </c>
      <c r="I196" s="90">
        <v>4.9999999999825109</v>
      </c>
      <c r="J196" s="88" t="s">
        <v>628</v>
      </c>
      <c r="K196" s="88" t="s">
        <v>127</v>
      </c>
      <c r="L196" s="89">
        <v>2.8999999999999998E-2</v>
      </c>
      <c r="M196" s="89">
        <v>2.84999999998732E-2</v>
      </c>
      <c r="N196" s="90">
        <v>99594.100842000029</v>
      </c>
      <c r="O196" s="98">
        <v>114.82</v>
      </c>
      <c r="P196" s="90">
        <v>114.35394865700002</v>
      </c>
      <c r="Q196" s="91">
        <f t="shared" si="2"/>
        <v>1.993352447464013E-2</v>
      </c>
      <c r="R196" s="91">
        <f>P196/'סכום נכסי הקרן'!$C$42</f>
        <v>1.2322149754079919E-3</v>
      </c>
    </row>
    <row r="197" spans="2:18">
      <c r="B197" s="86" t="s">
        <v>2680</v>
      </c>
      <c r="C197" s="88" t="s">
        <v>2385</v>
      </c>
      <c r="D197" s="87" t="s">
        <v>2514</v>
      </c>
      <c r="E197" s="87"/>
      <c r="F197" s="87" t="s">
        <v>513</v>
      </c>
      <c r="G197" s="97">
        <v>44728</v>
      </c>
      <c r="H197" s="87" t="s">
        <v>125</v>
      </c>
      <c r="I197" s="90">
        <v>9.6199999997141887</v>
      </c>
      <c r="J197" s="88" t="s">
        <v>628</v>
      </c>
      <c r="K197" s="88" t="s">
        <v>127</v>
      </c>
      <c r="L197" s="89">
        <v>2.6314999999999998E-2</v>
      </c>
      <c r="M197" s="89">
        <v>3.199999999936131E-2</v>
      </c>
      <c r="N197" s="90">
        <v>12519.431826000002</v>
      </c>
      <c r="O197" s="98">
        <v>100.05</v>
      </c>
      <c r="P197" s="90">
        <v>12.525691109000002</v>
      </c>
      <c r="Q197" s="91">
        <f t="shared" si="2"/>
        <v>2.1834066354100481E-3</v>
      </c>
      <c r="R197" s="91">
        <f>P197/'סכום נכסי הקרן'!$C$42</f>
        <v>1.3496992751985525E-4</v>
      </c>
    </row>
    <row r="198" spans="2:18">
      <c r="B198" s="86" t="s">
        <v>2680</v>
      </c>
      <c r="C198" s="88" t="s">
        <v>2385</v>
      </c>
      <c r="D198" s="87" t="s">
        <v>2515</v>
      </c>
      <c r="E198" s="87"/>
      <c r="F198" s="87" t="s">
        <v>513</v>
      </c>
      <c r="G198" s="97">
        <v>44923</v>
      </c>
      <c r="H198" s="87" t="s">
        <v>125</v>
      </c>
      <c r="I198" s="90">
        <v>9.3500000000125105</v>
      </c>
      <c r="J198" s="88" t="s">
        <v>628</v>
      </c>
      <c r="K198" s="88" t="s">
        <v>127</v>
      </c>
      <c r="L198" s="89">
        <v>3.0750000000000003E-2</v>
      </c>
      <c r="M198" s="89">
        <v>3.6600000000950726E-2</v>
      </c>
      <c r="N198" s="90">
        <v>4074.3730890000006</v>
      </c>
      <c r="O198" s="98">
        <v>98.1</v>
      </c>
      <c r="P198" s="90">
        <v>3.9969601570000006</v>
      </c>
      <c r="Q198" s="91">
        <f t="shared" si="2"/>
        <v>6.9672717076607799E-4</v>
      </c>
      <c r="R198" s="91">
        <f>P198/'סכום נכסי הקרן'!$C$42</f>
        <v>4.3069034514384437E-5</v>
      </c>
    </row>
    <row r="199" spans="2:18">
      <c r="B199" s="86" t="s">
        <v>2669</v>
      </c>
      <c r="C199" s="88" t="s">
        <v>2385</v>
      </c>
      <c r="D199" s="87" t="s">
        <v>2516</v>
      </c>
      <c r="E199" s="87"/>
      <c r="F199" s="87" t="s">
        <v>2463</v>
      </c>
      <c r="G199" s="97">
        <v>42474</v>
      </c>
      <c r="H199" s="87" t="s">
        <v>2375</v>
      </c>
      <c r="I199" s="90">
        <v>0.3599999998825833</v>
      </c>
      <c r="J199" s="88" t="s">
        <v>123</v>
      </c>
      <c r="K199" s="88" t="s">
        <v>127</v>
      </c>
      <c r="L199" s="89">
        <v>6.8499999999999991E-2</v>
      </c>
      <c r="M199" s="89">
        <v>6.4400000012915848E-2</v>
      </c>
      <c r="N199" s="90">
        <v>1695.0298000000005</v>
      </c>
      <c r="O199" s="98">
        <v>100.49</v>
      </c>
      <c r="P199" s="90">
        <v>1.7033349950000001</v>
      </c>
      <c r="Q199" s="91">
        <f t="shared" si="2"/>
        <v>2.9691558717561702E-4</v>
      </c>
      <c r="R199" s="91">
        <f>P199/'סכום נכסי הקרן'!$C$42</f>
        <v>1.83541968915388E-5</v>
      </c>
    </row>
    <row r="200" spans="2:18">
      <c r="B200" s="86" t="s">
        <v>2669</v>
      </c>
      <c r="C200" s="88" t="s">
        <v>2385</v>
      </c>
      <c r="D200" s="87" t="s">
        <v>2517</v>
      </c>
      <c r="E200" s="87"/>
      <c r="F200" s="87" t="s">
        <v>2463</v>
      </c>
      <c r="G200" s="97">
        <v>42562</v>
      </c>
      <c r="H200" s="87" t="s">
        <v>2375</v>
      </c>
      <c r="I200" s="90">
        <v>1.350000000246929</v>
      </c>
      <c r="J200" s="88" t="s">
        <v>123</v>
      </c>
      <c r="K200" s="88" t="s">
        <v>127</v>
      </c>
      <c r="L200" s="89">
        <v>3.3700000000000001E-2</v>
      </c>
      <c r="M200" s="89">
        <v>6.8299999994567567E-2</v>
      </c>
      <c r="N200" s="90">
        <v>1056.7131070000003</v>
      </c>
      <c r="O200" s="98">
        <v>95.81</v>
      </c>
      <c r="P200" s="90">
        <v>1.012436785</v>
      </c>
      <c r="Q200" s="91">
        <f t="shared" si="2"/>
        <v>1.7648217372324282E-4</v>
      </c>
      <c r="R200" s="91">
        <f>P200/'סכום נכסי הקרן'!$C$42</f>
        <v>1.0909459470200419E-5</v>
      </c>
    </row>
    <row r="201" spans="2:18">
      <c r="B201" s="86" t="s">
        <v>2669</v>
      </c>
      <c r="C201" s="88" t="s">
        <v>2385</v>
      </c>
      <c r="D201" s="87" t="s">
        <v>2518</v>
      </c>
      <c r="E201" s="87"/>
      <c r="F201" s="87" t="s">
        <v>2463</v>
      </c>
      <c r="G201" s="97">
        <v>42717</v>
      </c>
      <c r="H201" s="87" t="s">
        <v>2375</v>
      </c>
      <c r="I201" s="90">
        <v>1.5299999962445632</v>
      </c>
      <c r="J201" s="88" t="s">
        <v>123</v>
      </c>
      <c r="K201" s="88" t="s">
        <v>127</v>
      </c>
      <c r="L201" s="89">
        <v>3.85E-2</v>
      </c>
      <c r="M201" s="89">
        <v>6.7599999893218909E-2</v>
      </c>
      <c r="N201" s="90">
        <v>230.10194500000006</v>
      </c>
      <c r="O201" s="98">
        <v>96.05</v>
      </c>
      <c r="P201" s="90">
        <v>0.22101291100000003</v>
      </c>
      <c r="Q201" s="91">
        <f t="shared" si="2"/>
        <v>3.8525703068149199E-5</v>
      </c>
      <c r="R201" s="91">
        <f>P201/'סכום נכסי הקרן'!$C$42</f>
        <v>2.3815130294238694E-6</v>
      </c>
    </row>
    <row r="202" spans="2:18">
      <c r="B202" s="86" t="s">
        <v>2669</v>
      </c>
      <c r="C202" s="88" t="s">
        <v>2385</v>
      </c>
      <c r="D202" s="87" t="s">
        <v>2519</v>
      </c>
      <c r="E202" s="87"/>
      <c r="F202" s="87" t="s">
        <v>2463</v>
      </c>
      <c r="G202" s="97">
        <v>42710</v>
      </c>
      <c r="H202" s="87" t="s">
        <v>2375</v>
      </c>
      <c r="I202" s="90">
        <v>1.5299999997578073</v>
      </c>
      <c r="J202" s="88" t="s">
        <v>123</v>
      </c>
      <c r="K202" s="88" t="s">
        <v>127</v>
      </c>
      <c r="L202" s="89">
        <v>3.8399999999999997E-2</v>
      </c>
      <c r="M202" s="89">
        <v>6.7600000019375467E-2</v>
      </c>
      <c r="N202" s="90">
        <v>687.94114400000001</v>
      </c>
      <c r="O202" s="98">
        <v>96.03</v>
      </c>
      <c r="P202" s="90">
        <v>0.66062987200000001</v>
      </c>
      <c r="Q202" s="91">
        <f t="shared" si="2"/>
        <v>1.1515721037049011E-4</v>
      </c>
      <c r="R202" s="91">
        <f>P202/'סכום נכסי הקרן'!$C$42</f>
        <v>7.1185825329209972E-6</v>
      </c>
    </row>
    <row r="203" spans="2:18">
      <c r="B203" s="86" t="s">
        <v>2669</v>
      </c>
      <c r="C203" s="88" t="s">
        <v>2385</v>
      </c>
      <c r="D203" s="87" t="s">
        <v>2520</v>
      </c>
      <c r="E203" s="87"/>
      <c r="F203" s="87" t="s">
        <v>2463</v>
      </c>
      <c r="G203" s="97">
        <v>42474</v>
      </c>
      <c r="H203" s="87" t="s">
        <v>2375</v>
      </c>
      <c r="I203" s="90">
        <v>0.36000000030267321</v>
      </c>
      <c r="J203" s="88" t="s">
        <v>123</v>
      </c>
      <c r="K203" s="88" t="s">
        <v>127</v>
      </c>
      <c r="L203" s="89">
        <v>3.1800000000000002E-2</v>
      </c>
      <c r="M203" s="89">
        <v>7.1100000014667999E-2</v>
      </c>
      <c r="N203" s="90">
        <v>1738.5395830000002</v>
      </c>
      <c r="O203" s="98">
        <v>98.82</v>
      </c>
      <c r="P203" s="90">
        <v>1.7180247680000003</v>
      </c>
      <c r="Q203" s="91">
        <f t="shared" ref="Q203:Q246" si="3">IFERROR(P203/$P$10,0)</f>
        <v>2.994762241545876E-4</v>
      </c>
      <c r="R203" s="91">
        <f>P203/'סכום נכסי הקרן'!$C$42</f>
        <v>1.851248576995993E-5</v>
      </c>
    </row>
    <row r="204" spans="2:18">
      <c r="B204" s="86" t="s">
        <v>2681</v>
      </c>
      <c r="C204" s="88" t="s">
        <v>2376</v>
      </c>
      <c r="D204" s="87">
        <v>7355</v>
      </c>
      <c r="E204" s="87"/>
      <c r="F204" s="87" t="s">
        <v>2463</v>
      </c>
      <c r="G204" s="97">
        <v>43842</v>
      </c>
      <c r="H204" s="87" t="s">
        <v>2375</v>
      </c>
      <c r="I204" s="90">
        <v>0.16000000017859622</v>
      </c>
      <c r="J204" s="88" t="s">
        <v>123</v>
      </c>
      <c r="K204" s="88" t="s">
        <v>127</v>
      </c>
      <c r="L204" s="89">
        <v>2.0838000000000002E-2</v>
      </c>
      <c r="M204" s="89">
        <v>6.5000000003189215E-2</v>
      </c>
      <c r="N204" s="90">
        <v>1571.0812500000002</v>
      </c>
      <c r="O204" s="98">
        <v>99.79</v>
      </c>
      <c r="P204" s="90">
        <v>1.5677820170000005</v>
      </c>
      <c r="Q204" s="91">
        <f t="shared" si="3"/>
        <v>2.7328676948889223E-4</v>
      </c>
      <c r="R204" s="91">
        <f>P204/'סכום נכסי הקרן'!$C$42</f>
        <v>1.6893552887423557E-5</v>
      </c>
    </row>
    <row r="205" spans="2:18">
      <c r="B205" s="86" t="s">
        <v>2682</v>
      </c>
      <c r="C205" s="88" t="s">
        <v>2385</v>
      </c>
      <c r="D205" s="87" t="s">
        <v>2521</v>
      </c>
      <c r="E205" s="87"/>
      <c r="F205" s="87" t="s">
        <v>513</v>
      </c>
      <c r="G205" s="97">
        <v>45015</v>
      </c>
      <c r="H205" s="87" t="s">
        <v>125</v>
      </c>
      <c r="I205" s="90">
        <v>5.2199999999917717</v>
      </c>
      <c r="J205" s="88" t="s">
        <v>278</v>
      </c>
      <c r="K205" s="88" t="s">
        <v>127</v>
      </c>
      <c r="L205" s="89">
        <v>4.5499999999999999E-2</v>
      </c>
      <c r="M205" s="89">
        <v>3.869999999988831E-2</v>
      </c>
      <c r="N205" s="90">
        <v>96241.265938000011</v>
      </c>
      <c r="O205" s="98">
        <v>106.06</v>
      </c>
      <c r="P205" s="90">
        <v>102.07348432200001</v>
      </c>
      <c r="Q205" s="91">
        <f t="shared" si="3"/>
        <v>1.7792864364022401E-2</v>
      </c>
      <c r="R205" s="91">
        <f>P205/'סכום נכסי הקרן'!$C$42</f>
        <v>1.099887476128198E-3</v>
      </c>
    </row>
    <row r="206" spans="2:18">
      <c r="B206" s="86" t="s">
        <v>2680</v>
      </c>
      <c r="C206" s="88" t="s">
        <v>2385</v>
      </c>
      <c r="D206" s="87" t="s">
        <v>2522</v>
      </c>
      <c r="E206" s="87"/>
      <c r="F206" s="87" t="s">
        <v>513</v>
      </c>
      <c r="G206" s="97">
        <v>44143</v>
      </c>
      <c r="H206" s="87" t="s">
        <v>125</v>
      </c>
      <c r="I206" s="90">
        <v>6.789999999976839</v>
      </c>
      <c r="J206" s="88" t="s">
        <v>628</v>
      </c>
      <c r="K206" s="88" t="s">
        <v>127</v>
      </c>
      <c r="L206" s="89">
        <v>2.5243000000000002E-2</v>
      </c>
      <c r="M206" s="89">
        <v>3.2899999999768385E-2</v>
      </c>
      <c r="N206" s="90">
        <v>28512.117682000004</v>
      </c>
      <c r="O206" s="98">
        <v>106</v>
      </c>
      <c r="P206" s="90">
        <v>30.222843630000003</v>
      </c>
      <c r="Q206" s="91">
        <f t="shared" si="3"/>
        <v>5.2682727642299788E-3</v>
      </c>
      <c r="R206" s="91">
        <f>P206/'סכום נכסי הקרן'!$C$42</f>
        <v>3.2566466621981736E-4</v>
      </c>
    </row>
    <row r="207" spans="2:18">
      <c r="B207" s="86" t="s">
        <v>2680</v>
      </c>
      <c r="C207" s="88" t="s">
        <v>2385</v>
      </c>
      <c r="D207" s="87" t="s">
        <v>2523</v>
      </c>
      <c r="E207" s="87"/>
      <c r="F207" s="87" t="s">
        <v>513</v>
      </c>
      <c r="G207" s="97">
        <v>43779</v>
      </c>
      <c r="H207" s="87" t="s">
        <v>125</v>
      </c>
      <c r="I207" s="90">
        <v>7.0899999997085814</v>
      </c>
      <c r="J207" s="88" t="s">
        <v>628</v>
      </c>
      <c r="K207" s="88" t="s">
        <v>127</v>
      </c>
      <c r="L207" s="89">
        <v>2.5243000000000002E-2</v>
      </c>
      <c r="M207" s="89">
        <v>3.6299999997881562E-2</v>
      </c>
      <c r="N207" s="90">
        <v>9066.3087040000009</v>
      </c>
      <c r="O207" s="98">
        <v>102.57</v>
      </c>
      <c r="P207" s="90">
        <v>9.2993124190000014</v>
      </c>
      <c r="Q207" s="91">
        <f t="shared" si="3"/>
        <v>1.6210028064484714E-3</v>
      </c>
      <c r="R207" s="91">
        <f>P207/'סכום נכסי הקרן'!$C$42</f>
        <v>1.0020425318289075E-4</v>
      </c>
    </row>
    <row r="208" spans="2:18">
      <c r="B208" s="86" t="s">
        <v>2680</v>
      </c>
      <c r="C208" s="88" t="s">
        <v>2385</v>
      </c>
      <c r="D208" s="87" t="s">
        <v>2524</v>
      </c>
      <c r="E208" s="87"/>
      <c r="F208" s="87" t="s">
        <v>513</v>
      </c>
      <c r="G208" s="97">
        <v>43835</v>
      </c>
      <c r="H208" s="87" t="s">
        <v>125</v>
      </c>
      <c r="I208" s="90">
        <v>7.0800000000619647</v>
      </c>
      <c r="J208" s="88" t="s">
        <v>628</v>
      </c>
      <c r="K208" s="88" t="s">
        <v>127</v>
      </c>
      <c r="L208" s="89">
        <v>2.5243000000000002E-2</v>
      </c>
      <c r="M208" s="89">
        <v>3.6699999999864452E-2</v>
      </c>
      <c r="N208" s="90">
        <v>5048.6576840000007</v>
      </c>
      <c r="O208" s="98">
        <v>102.29</v>
      </c>
      <c r="P208" s="90">
        <v>5.1642717210000013</v>
      </c>
      <c r="Q208" s="91">
        <f t="shared" si="3"/>
        <v>9.0020622770986373E-4</v>
      </c>
      <c r="R208" s="91">
        <f>P208/'סכום נכסי הקרן'!$C$42</f>
        <v>5.5647339041865889E-5</v>
      </c>
    </row>
    <row r="209" spans="2:18">
      <c r="B209" s="86" t="s">
        <v>2680</v>
      </c>
      <c r="C209" s="88" t="s">
        <v>2385</v>
      </c>
      <c r="D209" s="87" t="s">
        <v>2525</v>
      </c>
      <c r="E209" s="87"/>
      <c r="F209" s="87" t="s">
        <v>513</v>
      </c>
      <c r="G209" s="97">
        <v>43227</v>
      </c>
      <c r="H209" s="87" t="s">
        <v>125</v>
      </c>
      <c r="I209" s="90">
        <v>7.1199999991125944</v>
      </c>
      <c r="J209" s="88" t="s">
        <v>628</v>
      </c>
      <c r="K209" s="88" t="s">
        <v>127</v>
      </c>
      <c r="L209" s="89">
        <v>2.7806000000000001E-2</v>
      </c>
      <c r="M209" s="89">
        <v>3.249999999460778E-2</v>
      </c>
      <c r="N209" s="90">
        <v>2982.0974830000005</v>
      </c>
      <c r="O209" s="98">
        <v>108.83</v>
      </c>
      <c r="P209" s="90">
        <v>3.2454168990000007</v>
      </c>
      <c r="Q209" s="91">
        <f t="shared" si="3"/>
        <v>5.6572246036444248E-4</v>
      </c>
      <c r="R209" s="91">
        <f>P209/'סכום נכסי הקרן'!$C$42</f>
        <v>3.4970819559409858E-5</v>
      </c>
    </row>
    <row r="210" spans="2:18">
      <c r="B210" s="86" t="s">
        <v>2680</v>
      </c>
      <c r="C210" s="88" t="s">
        <v>2385</v>
      </c>
      <c r="D210" s="87" t="s">
        <v>2526</v>
      </c>
      <c r="E210" s="87"/>
      <c r="F210" s="87" t="s">
        <v>513</v>
      </c>
      <c r="G210" s="97">
        <v>43279</v>
      </c>
      <c r="H210" s="87" t="s">
        <v>125</v>
      </c>
      <c r="I210" s="90">
        <v>7.1400000007446041</v>
      </c>
      <c r="J210" s="88" t="s">
        <v>628</v>
      </c>
      <c r="K210" s="88" t="s">
        <v>127</v>
      </c>
      <c r="L210" s="89">
        <v>2.7797000000000002E-2</v>
      </c>
      <c r="M210" s="89">
        <v>3.1600000002851673E-2</v>
      </c>
      <c r="N210" s="90">
        <v>3487.6548250000005</v>
      </c>
      <c r="O210" s="98">
        <v>108.59</v>
      </c>
      <c r="P210" s="90">
        <v>3.7872443870000008</v>
      </c>
      <c r="Q210" s="91">
        <f t="shared" si="3"/>
        <v>6.6017072052445267E-4</v>
      </c>
      <c r="R210" s="91">
        <f>P210/'סכום נכסי הקרן'!$C$42</f>
        <v>4.080925323522351E-5</v>
      </c>
    </row>
    <row r="211" spans="2:18">
      <c r="B211" s="86" t="s">
        <v>2680</v>
      </c>
      <c r="C211" s="88" t="s">
        <v>2385</v>
      </c>
      <c r="D211" s="87" t="s">
        <v>2527</v>
      </c>
      <c r="E211" s="87"/>
      <c r="F211" s="87" t="s">
        <v>513</v>
      </c>
      <c r="G211" s="97">
        <v>43321</v>
      </c>
      <c r="H211" s="87" t="s">
        <v>125</v>
      </c>
      <c r="I211" s="90">
        <v>7.1300000000557162</v>
      </c>
      <c r="J211" s="88" t="s">
        <v>628</v>
      </c>
      <c r="K211" s="88" t="s">
        <v>127</v>
      </c>
      <c r="L211" s="89">
        <v>2.8528999999999999E-2</v>
      </c>
      <c r="M211" s="89">
        <v>3.1200000000262192E-2</v>
      </c>
      <c r="N211" s="90">
        <v>19537.341373000003</v>
      </c>
      <c r="O211" s="98">
        <v>109.32</v>
      </c>
      <c r="P211" s="90">
        <v>21.358220537000005</v>
      </c>
      <c r="Q211" s="91">
        <f t="shared" si="3"/>
        <v>3.7230425080121594E-3</v>
      </c>
      <c r="R211" s="91">
        <f>P211/'סכום נכסי הקרן'!$C$42</f>
        <v>2.3014438506795641E-4</v>
      </c>
    </row>
    <row r="212" spans="2:18">
      <c r="B212" s="86" t="s">
        <v>2680</v>
      </c>
      <c r="C212" s="88" t="s">
        <v>2385</v>
      </c>
      <c r="D212" s="87" t="s">
        <v>2528</v>
      </c>
      <c r="E212" s="87"/>
      <c r="F212" s="87" t="s">
        <v>513</v>
      </c>
      <c r="G212" s="97">
        <v>43138</v>
      </c>
      <c r="H212" s="87" t="s">
        <v>125</v>
      </c>
      <c r="I212" s="90">
        <v>7.070000000018938</v>
      </c>
      <c r="J212" s="88" t="s">
        <v>628</v>
      </c>
      <c r="K212" s="88" t="s">
        <v>127</v>
      </c>
      <c r="L212" s="89">
        <v>2.6242999999999999E-2</v>
      </c>
      <c r="M212" s="89">
        <v>3.6699999999984641E-2</v>
      </c>
      <c r="N212" s="90">
        <v>18698.202363000004</v>
      </c>
      <c r="O212" s="98">
        <v>104.49</v>
      </c>
      <c r="P212" s="90">
        <v>19.537751709000005</v>
      </c>
      <c r="Q212" s="91">
        <f t="shared" si="3"/>
        <v>3.4057088228667265E-3</v>
      </c>
      <c r="R212" s="91">
        <f>P212/'סכום נכסי הקרן'!$C$42</f>
        <v>2.1052801870308826E-4</v>
      </c>
    </row>
    <row r="213" spans="2:18">
      <c r="B213" s="86" t="s">
        <v>2680</v>
      </c>
      <c r="C213" s="88" t="s">
        <v>2385</v>
      </c>
      <c r="D213" s="87" t="s">
        <v>2529</v>
      </c>
      <c r="E213" s="87"/>
      <c r="F213" s="87" t="s">
        <v>513</v>
      </c>
      <c r="G213" s="97">
        <v>43417</v>
      </c>
      <c r="H213" s="87" t="s">
        <v>125</v>
      </c>
      <c r="I213" s="90">
        <v>7.0800000000195933</v>
      </c>
      <c r="J213" s="88" t="s">
        <v>628</v>
      </c>
      <c r="K213" s="88" t="s">
        <v>127</v>
      </c>
      <c r="L213" s="89">
        <v>3.0796999999999998E-2</v>
      </c>
      <c r="M213" s="89">
        <v>3.2199999999926537E-2</v>
      </c>
      <c r="N213" s="90">
        <v>22244.149576000003</v>
      </c>
      <c r="O213" s="98">
        <v>110.14</v>
      </c>
      <c r="P213" s="90">
        <v>24.499706619000001</v>
      </c>
      <c r="Q213" s="91">
        <f t="shared" si="3"/>
        <v>4.2706483444325269E-3</v>
      </c>
      <c r="R213" s="91">
        <f>P213/'סכום נכסי הקרן'!$C$42</f>
        <v>2.6399530356039112E-4</v>
      </c>
    </row>
    <row r="214" spans="2:18">
      <c r="B214" s="86" t="s">
        <v>2680</v>
      </c>
      <c r="C214" s="88" t="s">
        <v>2385</v>
      </c>
      <c r="D214" s="87" t="s">
        <v>2530</v>
      </c>
      <c r="E214" s="87"/>
      <c r="F214" s="87" t="s">
        <v>513</v>
      </c>
      <c r="G214" s="97">
        <v>43485</v>
      </c>
      <c r="H214" s="87" t="s">
        <v>125</v>
      </c>
      <c r="I214" s="90">
        <v>7.1200000000140831</v>
      </c>
      <c r="J214" s="88" t="s">
        <v>628</v>
      </c>
      <c r="K214" s="88" t="s">
        <v>127</v>
      </c>
      <c r="L214" s="89">
        <v>3.0190999999999999E-2</v>
      </c>
      <c r="M214" s="89">
        <v>3.0600000000070411E-2</v>
      </c>
      <c r="N214" s="90">
        <v>28109.897332000008</v>
      </c>
      <c r="O214" s="98">
        <v>111.15</v>
      </c>
      <c r="P214" s="90">
        <v>31.244150963000003</v>
      </c>
      <c r="Q214" s="91">
        <f t="shared" si="3"/>
        <v>5.4463012010052469E-3</v>
      </c>
      <c r="R214" s="91">
        <f>P214/'סכום נכסי הקרן'!$C$42</f>
        <v>3.3666970981469422E-4</v>
      </c>
    </row>
    <row r="215" spans="2:18">
      <c r="B215" s="86" t="s">
        <v>2680</v>
      </c>
      <c r="C215" s="88" t="s">
        <v>2385</v>
      </c>
      <c r="D215" s="87" t="s">
        <v>2531</v>
      </c>
      <c r="E215" s="87"/>
      <c r="F215" s="87" t="s">
        <v>513</v>
      </c>
      <c r="G215" s="97">
        <v>43613</v>
      </c>
      <c r="H215" s="87" t="s">
        <v>125</v>
      </c>
      <c r="I215" s="90">
        <v>7.1600000001387025</v>
      </c>
      <c r="J215" s="88" t="s">
        <v>628</v>
      </c>
      <c r="K215" s="88" t="s">
        <v>127</v>
      </c>
      <c r="L215" s="89">
        <v>2.5243000000000002E-2</v>
      </c>
      <c r="M215" s="89">
        <v>3.2700000000654983E-2</v>
      </c>
      <c r="N215" s="90">
        <v>7419.1740090000012</v>
      </c>
      <c r="O215" s="98">
        <v>104.95</v>
      </c>
      <c r="P215" s="90">
        <v>7.7864231870000022</v>
      </c>
      <c r="Q215" s="91">
        <f t="shared" si="3"/>
        <v>1.3572846324136872E-3</v>
      </c>
      <c r="R215" s="91">
        <f>P215/'סכום נכסי הקרן'!$C$42</f>
        <v>8.39021946208773E-5</v>
      </c>
    </row>
    <row r="216" spans="2:18">
      <c r="B216" s="86" t="s">
        <v>2680</v>
      </c>
      <c r="C216" s="88" t="s">
        <v>2385</v>
      </c>
      <c r="D216" s="87" t="s">
        <v>2532</v>
      </c>
      <c r="E216" s="87"/>
      <c r="F216" s="87" t="s">
        <v>513</v>
      </c>
      <c r="G216" s="97">
        <v>43657</v>
      </c>
      <c r="H216" s="87" t="s">
        <v>125</v>
      </c>
      <c r="I216" s="90">
        <v>7.0800000000754775</v>
      </c>
      <c r="J216" s="88" t="s">
        <v>628</v>
      </c>
      <c r="K216" s="88" t="s">
        <v>127</v>
      </c>
      <c r="L216" s="89">
        <v>2.5243000000000002E-2</v>
      </c>
      <c r="M216" s="89">
        <v>3.6700000000256083E-2</v>
      </c>
      <c r="N216" s="90">
        <v>7319.792687000001</v>
      </c>
      <c r="O216" s="98">
        <v>101.36</v>
      </c>
      <c r="P216" s="90">
        <v>7.4193413430000019</v>
      </c>
      <c r="Q216" s="91">
        <f t="shared" si="3"/>
        <v>1.293297030695466E-3</v>
      </c>
      <c r="R216" s="91">
        <f>P216/'סכום נכסי הקרן'!$C$42</f>
        <v>7.9946723465841742E-5</v>
      </c>
    </row>
    <row r="217" spans="2:18">
      <c r="B217" s="86" t="s">
        <v>2680</v>
      </c>
      <c r="C217" s="88" t="s">
        <v>2385</v>
      </c>
      <c r="D217" s="87" t="s">
        <v>2533</v>
      </c>
      <c r="E217" s="87"/>
      <c r="F217" s="87" t="s">
        <v>513</v>
      </c>
      <c r="G217" s="97">
        <v>43541</v>
      </c>
      <c r="H217" s="87" t="s">
        <v>125</v>
      </c>
      <c r="I217" s="90">
        <v>7.1399999996552292</v>
      </c>
      <c r="J217" s="88" t="s">
        <v>628</v>
      </c>
      <c r="K217" s="88" t="s">
        <v>127</v>
      </c>
      <c r="L217" s="89">
        <v>2.7271E-2</v>
      </c>
      <c r="M217" s="89">
        <v>3.1599999997701522E-2</v>
      </c>
      <c r="N217" s="90">
        <v>2413.9294290000003</v>
      </c>
      <c r="O217" s="98">
        <v>108.14</v>
      </c>
      <c r="P217" s="90">
        <v>2.6104234850000001</v>
      </c>
      <c r="Q217" s="91">
        <f t="shared" si="3"/>
        <v>4.5503405031950013E-4</v>
      </c>
      <c r="R217" s="91">
        <f>P217/'סכום נכסי הקרן'!$C$42</f>
        <v>2.8128481334927823E-5</v>
      </c>
    </row>
    <row r="218" spans="2:18">
      <c r="B218" s="86" t="s">
        <v>2683</v>
      </c>
      <c r="C218" s="88" t="s">
        <v>2376</v>
      </c>
      <c r="D218" s="87">
        <v>22333</v>
      </c>
      <c r="E218" s="87"/>
      <c r="F218" s="87" t="s">
        <v>496</v>
      </c>
      <c r="G218" s="97">
        <v>41639</v>
      </c>
      <c r="H218" s="87" t="s">
        <v>263</v>
      </c>
      <c r="I218" s="90">
        <v>0.25999999996596201</v>
      </c>
      <c r="J218" s="88" t="s">
        <v>122</v>
      </c>
      <c r="K218" s="88" t="s">
        <v>127</v>
      </c>
      <c r="L218" s="89">
        <v>3.7000000000000005E-2</v>
      </c>
      <c r="M218" s="89">
        <v>6.9700000001407941E-2</v>
      </c>
      <c r="N218" s="90">
        <v>11612.232125000002</v>
      </c>
      <c r="O218" s="98">
        <v>111.32</v>
      </c>
      <c r="P218" s="90">
        <v>12.926736794000002</v>
      </c>
      <c r="Q218" s="91">
        <f t="shared" si="3"/>
        <v>2.2533146190982611E-3</v>
      </c>
      <c r="R218" s="91">
        <f>P218/'סכום נכסי הקרן'!$C$42</f>
        <v>1.3929137426204E-4</v>
      </c>
    </row>
    <row r="219" spans="2:18">
      <c r="B219" s="86" t="s">
        <v>2683</v>
      </c>
      <c r="C219" s="88" t="s">
        <v>2376</v>
      </c>
      <c r="D219" s="87">
        <v>22334</v>
      </c>
      <c r="E219" s="87"/>
      <c r="F219" s="87" t="s">
        <v>496</v>
      </c>
      <c r="G219" s="97">
        <v>42004</v>
      </c>
      <c r="H219" s="87" t="s">
        <v>263</v>
      </c>
      <c r="I219" s="90">
        <v>0.73000000002013565</v>
      </c>
      <c r="J219" s="88" t="s">
        <v>122</v>
      </c>
      <c r="K219" s="88" t="s">
        <v>127</v>
      </c>
      <c r="L219" s="89">
        <v>3.7000000000000005E-2</v>
      </c>
      <c r="M219" s="89">
        <v>0.10880000000241628</v>
      </c>
      <c r="N219" s="90">
        <v>11612.232153000003</v>
      </c>
      <c r="O219" s="98">
        <v>106.92</v>
      </c>
      <c r="P219" s="90">
        <v>12.415797975000002</v>
      </c>
      <c r="Q219" s="91">
        <f t="shared" si="3"/>
        <v>2.1642506945622653E-3</v>
      </c>
      <c r="R219" s="91">
        <f>P219/'סכום נכסי הקרן'!$C$42</f>
        <v>1.3378577981879527E-4</v>
      </c>
    </row>
    <row r="220" spans="2:18">
      <c r="B220" s="86" t="s">
        <v>2683</v>
      </c>
      <c r="C220" s="88" t="s">
        <v>2376</v>
      </c>
      <c r="D220" s="87" t="s">
        <v>2534</v>
      </c>
      <c r="E220" s="87"/>
      <c r="F220" s="87" t="s">
        <v>496</v>
      </c>
      <c r="G220" s="97">
        <v>42759</v>
      </c>
      <c r="H220" s="87" t="s">
        <v>263</v>
      </c>
      <c r="I220" s="90">
        <v>1.690000000101215</v>
      </c>
      <c r="J220" s="88" t="s">
        <v>122</v>
      </c>
      <c r="K220" s="88" t="s">
        <v>127</v>
      </c>
      <c r="L220" s="89">
        <v>7.0499999999999993E-2</v>
      </c>
      <c r="M220" s="89">
        <v>7.1700000000553821E-2</v>
      </c>
      <c r="N220" s="90">
        <v>5169.7044620000006</v>
      </c>
      <c r="O220" s="98">
        <v>101.29</v>
      </c>
      <c r="P220" s="90">
        <v>5.2363770630000008</v>
      </c>
      <c r="Q220" s="91">
        <f t="shared" si="3"/>
        <v>9.1277521738087589E-4</v>
      </c>
      <c r="R220" s="91">
        <f>P220/'סכום נכסי הקרן'!$C$42</f>
        <v>5.6424306372358466E-5</v>
      </c>
    </row>
    <row r="221" spans="2:18">
      <c r="B221" s="86" t="s">
        <v>2683</v>
      </c>
      <c r="C221" s="88" t="s">
        <v>2376</v>
      </c>
      <c r="D221" s="87" t="s">
        <v>2535</v>
      </c>
      <c r="E221" s="87"/>
      <c r="F221" s="87" t="s">
        <v>496</v>
      </c>
      <c r="G221" s="97">
        <v>42759</v>
      </c>
      <c r="H221" s="87" t="s">
        <v>263</v>
      </c>
      <c r="I221" s="90">
        <v>1.7300000001486435</v>
      </c>
      <c r="J221" s="88" t="s">
        <v>122</v>
      </c>
      <c r="K221" s="88" t="s">
        <v>127</v>
      </c>
      <c r="L221" s="89">
        <v>3.8800000000000001E-2</v>
      </c>
      <c r="M221" s="89">
        <v>5.8100000005450257E-2</v>
      </c>
      <c r="N221" s="90">
        <v>5169.7044620000006</v>
      </c>
      <c r="O221" s="98">
        <v>97.6</v>
      </c>
      <c r="P221" s="90">
        <v>5.045631525000001</v>
      </c>
      <c r="Q221" s="91">
        <f t="shared" si="3"/>
        <v>8.795255491813454E-4</v>
      </c>
      <c r="R221" s="91">
        <f>P221/'סכום נכסי הקרן'!$C$42</f>
        <v>5.4368937833045101E-5</v>
      </c>
    </row>
    <row r="222" spans="2:18">
      <c r="B222" s="86" t="s">
        <v>2684</v>
      </c>
      <c r="C222" s="88" t="s">
        <v>2376</v>
      </c>
      <c r="D222" s="87">
        <v>7561</v>
      </c>
      <c r="E222" s="87"/>
      <c r="F222" s="87" t="s">
        <v>562</v>
      </c>
      <c r="G222" s="97">
        <v>43920</v>
      </c>
      <c r="H222" s="87" t="s">
        <v>125</v>
      </c>
      <c r="I222" s="90">
        <v>4.1700000000498658</v>
      </c>
      <c r="J222" s="88" t="s">
        <v>150</v>
      </c>
      <c r="K222" s="88" t="s">
        <v>127</v>
      </c>
      <c r="L222" s="89">
        <v>4.8917999999999996E-2</v>
      </c>
      <c r="M222" s="89">
        <v>5.8700000000568894E-2</v>
      </c>
      <c r="N222" s="90">
        <v>14606.189288000001</v>
      </c>
      <c r="O222" s="98">
        <v>97.48</v>
      </c>
      <c r="P222" s="90">
        <v>14.238113137000003</v>
      </c>
      <c r="Q222" s="91">
        <f t="shared" si="3"/>
        <v>2.481906222061282E-3</v>
      </c>
      <c r="R222" s="91">
        <f>P222/'סכום נכסי הקרן'!$C$42</f>
        <v>1.5342204125883246E-4</v>
      </c>
    </row>
    <row r="223" spans="2:18">
      <c r="B223" s="86" t="s">
        <v>2684</v>
      </c>
      <c r="C223" s="88" t="s">
        <v>2376</v>
      </c>
      <c r="D223" s="87">
        <v>8991</v>
      </c>
      <c r="E223" s="87"/>
      <c r="F223" s="87" t="s">
        <v>562</v>
      </c>
      <c r="G223" s="97">
        <v>44636</v>
      </c>
      <c r="H223" s="87" t="s">
        <v>125</v>
      </c>
      <c r="I223" s="90">
        <v>4.4900000000676323</v>
      </c>
      <c r="J223" s="88" t="s">
        <v>150</v>
      </c>
      <c r="K223" s="88" t="s">
        <v>127</v>
      </c>
      <c r="L223" s="89">
        <v>4.2824000000000001E-2</v>
      </c>
      <c r="M223" s="89">
        <v>7.5800000001010212E-2</v>
      </c>
      <c r="N223" s="90">
        <v>13302.282133000002</v>
      </c>
      <c r="O223" s="98">
        <v>87.81</v>
      </c>
      <c r="P223" s="90">
        <v>11.680734229000002</v>
      </c>
      <c r="Q223" s="91">
        <f t="shared" si="3"/>
        <v>2.0361185981773739E-3</v>
      </c>
      <c r="R223" s="91">
        <f>P223/'סכום נכסי הקרן'!$C$42</f>
        <v>1.2586513898095699E-4</v>
      </c>
    </row>
    <row r="224" spans="2:18">
      <c r="B224" s="86" t="s">
        <v>2684</v>
      </c>
      <c r="C224" s="88" t="s">
        <v>2376</v>
      </c>
      <c r="D224" s="87">
        <v>9112</v>
      </c>
      <c r="E224" s="87"/>
      <c r="F224" s="87" t="s">
        <v>562</v>
      </c>
      <c r="G224" s="97">
        <v>44722</v>
      </c>
      <c r="H224" s="87" t="s">
        <v>125</v>
      </c>
      <c r="I224" s="90">
        <v>4.4299999999755304</v>
      </c>
      <c r="J224" s="88" t="s">
        <v>150</v>
      </c>
      <c r="K224" s="88" t="s">
        <v>127</v>
      </c>
      <c r="L224" s="89">
        <v>5.2750000000000005E-2</v>
      </c>
      <c r="M224" s="89">
        <v>7.0999999999350832E-2</v>
      </c>
      <c r="N224" s="90">
        <v>21298.997479000001</v>
      </c>
      <c r="O224" s="98">
        <v>94.02</v>
      </c>
      <c r="P224" s="90">
        <v>20.025317943000001</v>
      </c>
      <c r="Q224" s="91">
        <f t="shared" si="3"/>
        <v>3.4906985724345225E-3</v>
      </c>
      <c r="R224" s="91">
        <f>P224/'סכום נכסי הקרן'!$C$42</f>
        <v>2.1578176308265581E-4</v>
      </c>
    </row>
    <row r="225" spans="2:18">
      <c r="B225" s="86" t="s">
        <v>2684</v>
      </c>
      <c r="C225" s="88" t="s">
        <v>2376</v>
      </c>
      <c r="D225" s="87">
        <v>9247</v>
      </c>
      <c r="E225" s="87"/>
      <c r="F225" s="87" t="s">
        <v>562</v>
      </c>
      <c r="G225" s="97">
        <v>44816</v>
      </c>
      <c r="H225" s="87" t="s">
        <v>125</v>
      </c>
      <c r="I225" s="90">
        <v>4.360000000024959</v>
      </c>
      <c r="J225" s="88" t="s">
        <v>150</v>
      </c>
      <c r="K225" s="88" t="s">
        <v>127</v>
      </c>
      <c r="L225" s="89">
        <v>5.6036999999999997E-2</v>
      </c>
      <c r="M225" s="89">
        <v>8.2200000000499179E-2</v>
      </c>
      <c r="N225" s="90">
        <v>26338.424231000001</v>
      </c>
      <c r="O225" s="98">
        <v>91.27</v>
      </c>
      <c r="P225" s="90">
        <v>24.039080590000005</v>
      </c>
      <c r="Q225" s="91">
        <f t="shared" si="3"/>
        <v>4.1903546568899264E-3</v>
      </c>
      <c r="R225" s="91">
        <f>P225/'סכום נכסי הקרן'!$C$42</f>
        <v>2.5903185194667402E-4</v>
      </c>
    </row>
    <row r="226" spans="2:18">
      <c r="B226" s="86" t="s">
        <v>2684</v>
      </c>
      <c r="C226" s="88" t="s">
        <v>2376</v>
      </c>
      <c r="D226" s="87">
        <v>9486</v>
      </c>
      <c r="E226" s="87"/>
      <c r="F226" s="87" t="s">
        <v>562</v>
      </c>
      <c r="G226" s="97">
        <v>44976</v>
      </c>
      <c r="H226" s="87" t="s">
        <v>125</v>
      </c>
      <c r="I226" s="90">
        <v>4.3799999999228172</v>
      </c>
      <c r="J226" s="88" t="s">
        <v>150</v>
      </c>
      <c r="K226" s="88" t="s">
        <v>127</v>
      </c>
      <c r="L226" s="89">
        <v>6.1999000000000005E-2</v>
      </c>
      <c r="M226" s="89">
        <v>6.759999999923598E-2</v>
      </c>
      <c r="N226" s="90">
        <v>25764.324985000003</v>
      </c>
      <c r="O226" s="98">
        <v>99.57</v>
      </c>
      <c r="P226" s="90">
        <v>25.653538421000004</v>
      </c>
      <c r="Q226" s="91">
        <f t="shared" si="3"/>
        <v>4.4717776865750751E-3</v>
      </c>
      <c r="R226" s="91">
        <f>P226/'סכום נכסי הקרן'!$C$42</f>
        <v>2.7642835761951181E-4</v>
      </c>
    </row>
    <row r="227" spans="2:18">
      <c r="B227" s="86" t="s">
        <v>2684</v>
      </c>
      <c r="C227" s="88" t="s">
        <v>2376</v>
      </c>
      <c r="D227" s="87">
        <v>9567</v>
      </c>
      <c r="E227" s="87"/>
      <c r="F227" s="87" t="s">
        <v>562</v>
      </c>
      <c r="G227" s="97">
        <v>45056</v>
      </c>
      <c r="H227" s="87" t="s">
        <v>125</v>
      </c>
      <c r="I227" s="90">
        <v>4.3700000000628538</v>
      </c>
      <c r="J227" s="88" t="s">
        <v>150</v>
      </c>
      <c r="K227" s="88" t="s">
        <v>127</v>
      </c>
      <c r="L227" s="89">
        <v>6.3411999999999996E-2</v>
      </c>
      <c r="M227" s="89">
        <v>6.7800000000871385E-2</v>
      </c>
      <c r="N227" s="90">
        <v>27968.084437000005</v>
      </c>
      <c r="O227" s="98">
        <v>100.12</v>
      </c>
      <c r="P227" s="90">
        <v>28.001644952000003</v>
      </c>
      <c r="Q227" s="91">
        <f t="shared" si="3"/>
        <v>4.8810861499421218E-3</v>
      </c>
      <c r="R227" s="91">
        <f>P227/'סכום נכסי הקרן'!$C$42</f>
        <v>3.0173025637624001E-4</v>
      </c>
    </row>
    <row r="228" spans="2:18">
      <c r="B228" s="86" t="s">
        <v>2684</v>
      </c>
      <c r="C228" s="88" t="s">
        <v>2376</v>
      </c>
      <c r="D228" s="87">
        <v>7894</v>
      </c>
      <c r="E228" s="87"/>
      <c r="F228" s="87" t="s">
        <v>562</v>
      </c>
      <c r="G228" s="97">
        <v>44068</v>
      </c>
      <c r="H228" s="87" t="s">
        <v>125</v>
      </c>
      <c r="I228" s="90">
        <v>4.130000000008998</v>
      </c>
      <c r="J228" s="88" t="s">
        <v>150</v>
      </c>
      <c r="K228" s="88" t="s">
        <v>127</v>
      </c>
      <c r="L228" s="89">
        <v>4.5102999999999997E-2</v>
      </c>
      <c r="M228" s="89">
        <v>6.8899999999970013E-2</v>
      </c>
      <c r="N228" s="90">
        <v>18101.785770000002</v>
      </c>
      <c r="O228" s="98">
        <v>92.09</v>
      </c>
      <c r="P228" s="90">
        <v>16.669934145000003</v>
      </c>
      <c r="Q228" s="91">
        <f t="shared" si="3"/>
        <v>2.9058073129305624E-3</v>
      </c>
      <c r="R228" s="91">
        <f>P228/'סכום נכסי הקרן'!$C$42</f>
        <v>1.7962600097129778E-4</v>
      </c>
    </row>
    <row r="229" spans="2:18">
      <c r="B229" s="86" t="s">
        <v>2684</v>
      </c>
      <c r="C229" s="88" t="s">
        <v>2376</v>
      </c>
      <c r="D229" s="87">
        <v>8076</v>
      </c>
      <c r="E229" s="87"/>
      <c r="F229" s="87" t="s">
        <v>562</v>
      </c>
      <c r="G229" s="97">
        <v>44160</v>
      </c>
      <c r="H229" s="87" t="s">
        <v>125</v>
      </c>
      <c r="I229" s="90">
        <v>3.9799999999871587</v>
      </c>
      <c r="J229" s="88" t="s">
        <v>150</v>
      </c>
      <c r="K229" s="88" t="s">
        <v>127</v>
      </c>
      <c r="L229" s="89">
        <v>4.5465999999999999E-2</v>
      </c>
      <c r="M229" s="89">
        <v>9.2900000000078475E-2</v>
      </c>
      <c r="N229" s="90">
        <v>16625.669253000004</v>
      </c>
      <c r="O229" s="98">
        <v>84.31</v>
      </c>
      <c r="P229" s="90">
        <v>14.017101041000002</v>
      </c>
      <c r="Q229" s="91">
        <f t="shared" si="3"/>
        <v>2.4433806610592583E-3</v>
      </c>
      <c r="R229" s="91">
        <f>P229/'סכום נכסי הקרן'!$C$42</f>
        <v>1.5104053701139834E-4</v>
      </c>
    </row>
    <row r="230" spans="2:18">
      <c r="B230" s="86" t="s">
        <v>2684</v>
      </c>
      <c r="C230" s="88" t="s">
        <v>2376</v>
      </c>
      <c r="D230" s="87">
        <v>9311</v>
      </c>
      <c r="E230" s="87"/>
      <c r="F230" s="87" t="s">
        <v>562</v>
      </c>
      <c r="G230" s="97">
        <v>44880</v>
      </c>
      <c r="H230" s="87" t="s">
        <v>125</v>
      </c>
      <c r="I230" s="90">
        <v>3.8000000001311829</v>
      </c>
      <c r="J230" s="88" t="s">
        <v>150</v>
      </c>
      <c r="K230" s="88" t="s">
        <v>127</v>
      </c>
      <c r="L230" s="89">
        <v>7.2695999999999997E-2</v>
      </c>
      <c r="M230" s="89">
        <v>9.9000000002842301E-2</v>
      </c>
      <c r="N230" s="90">
        <v>14743.026425000004</v>
      </c>
      <c r="O230" s="98">
        <v>93.07</v>
      </c>
      <c r="P230" s="90">
        <v>13.721334229000002</v>
      </c>
      <c r="Q230" s="91">
        <f t="shared" si="3"/>
        <v>2.3918242867055216E-3</v>
      </c>
      <c r="R230" s="91">
        <f>P230/'סכום נכסי הקרן'!$C$42</f>
        <v>1.4785351724290544E-4</v>
      </c>
    </row>
    <row r="231" spans="2:18">
      <c r="B231" s="86" t="s">
        <v>2685</v>
      </c>
      <c r="C231" s="88" t="s">
        <v>2376</v>
      </c>
      <c r="D231" s="87">
        <v>8811</v>
      </c>
      <c r="E231" s="87"/>
      <c r="F231" s="87" t="s">
        <v>2536</v>
      </c>
      <c r="G231" s="97">
        <v>44550</v>
      </c>
      <c r="H231" s="87" t="s">
        <v>2375</v>
      </c>
      <c r="I231" s="90">
        <v>4.8700000000679973</v>
      </c>
      <c r="J231" s="88" t="s">
        <v>267</v>
      </c>
      <c r="K231" s="88" t="s">
        <v>127</v>
      </c>
      <c r="L231" s="89">
        <v>7.85E-2</v>
      </c>
      <c r="M231" s="89">
        <v>7.8900000001011231E-2</v>
      </c>
      <c r="N231" s="90">
        <v>22350.217430000004</v>
      </c>
      <c r="O231" s="98">
        <v>102.65</v>
      </c>
      <c r="P231" s="90">
        <v>22.942430112</v>
      </c>
      <c r="Q231" s="91">
        <f t="shared" si="3"/>
        <v>3.9991928351944869E-3</v>
      </c>
      <c r="R231" s="91">
        <f>P231/'סכום נכסי הקרן'!$C$42</f>
        <v>2.4721495224491443E-4</v>
      </c>
    </row>
    <row r="232" spans="2:18">
      <c r="B232" s="86" t="s">
        <v>2686</v>
      </c>
      <c r="C232" s="88" t="s">
        <v>2385</v>
      </c>
      <c r="D232" s="87" t="s">
        <v>2537</v>
      </c>
      <c r="E232" s="87"/>
      <c r="F232" s="87" t="s">
        <v>2536</v>
      </c>
      <c r="G232" s="97">
        <v>42732</v>
      </c>
      <c r="H232" s="87" t="s">
        <v>2375</v>
      </c>
      <c r="I232" s="90">
        <v>2.0100000000123974</v>
      </c>
      <c r="J232" s="88" t="s">
        <v>123</v>
      </c>
      <c r="K232" s="88" t="s">
        <v>127</v>
      </c>
      <c r="L232" s="89">
        <v>2.1613000000000004E-2</v>
      </c>
      <c r="M232" s="89">
        <v>3.0300000000371936E-2</v>
      </c>
      <c r="N232" s="90">
        <v>29846.852156000008</v>
      </c>
      <c r="O232" s="98">
        <v>110.8</v>
      </c>
      <c r="P232" s="90">
        <v>33.070312359000006</v>
      </c>
      <c r="Q232" s="91">
        <f t="shared" si="3"/>
        <v>5.7646271819558025E-3</v>
      </c>
      <c r="R232" s="91">
        <f>P232/'סכום נכסי הקרן'!$C$42</f>
        <v>3.5634741614744725E-4</v>
      </c>
    </row>
    <row r="233" spans="2:18">
      <c r="B233" s="86" t="s">
        <v>2687</v>
      </c>
      <c r="C233" s="88" t="s">
        <v>2385</v>
      </c>
      <c r="D233" s="87" t="s">
        <v>2538</v>
      </c>
      <c r="E233" s="87"/>
      <c r="F233" s="87" t="s">
        <v>562</v>
      </c>
      <c r="G233" s="97">
        <v>45169</v>
      </c>
      <c r="H233" s="87" t="s">
        <v>125</v>
      </c>
      <c r="I233" s="90">
        <v>2.0700000001522687</v>
      </c>
      <c r="J233" s="88" t="s">
        <v>123</v>
      </c>
      <c r="K233" s="88" t="s">
        <v>127</v>
      </c>
      <c r="L233" s="89">
        <v>6.9500000000000006E-2</v>
      </c>
      <c r="M233" s="89">
        <v>7.2500000002003503E-2</v>
      </c>
      <c r="N233" s="90">
        <v>4999.6748070000012</v>
      </c>
      <c r="O233" s="98">
        <v>99.83</v>
      </c>
      <c r="P233" s="90">
        <v>4.9911756320000009</v>
      </c>
      <c r="Q233" s="91">
        <f t="shared" si="3"/>
        <v>8.7003311023496686E-4</v>
      </c>
      <c r="R233" s="91">
        <f>P233/'סכום נכסי הקרן'!$C$42</f>
        <v>5.3782151214464196E-5</v>
      </c>
    </row>
    <row r="234" spans="2:18">
      <c r="B234" s="86" t="s">
        <v>2687</v>
      </c>
      <c r="C234" s="88" t="s">
        <v>2385</v>
      </c>
      <c r="D234" s="87" t="s">
        <v>2539</v>
      </c>
      <c r="E234" s="87"/>
      <c r="F234" s="87" t="s">
        <v>562</v>
      </c>
      <c r="G234" s="97">
        <v>45195</v>
      </c>
      <c r="H234" s="87" t="s">
        <v>125</v>
      </c>
      <c r="I234" s="90">
        <v>2.0699999999201983</v>
      </c>
      <c r="J234" s="88" t="s">
        <v>123</v>
      </c>
      <c r="K234" s="88" t="s">
        <v>127</v>
      </c>
      <c r="L234" s="89">
        <v>6.9500000000000006E-2</v>
      </c>
      <c r="M234" s="89">
        <v>7.2499999993349884E-2</v>
      </c>
      <c r="N234" s="90">
        <v>2636.0140780000006</v>
      </c>
      <c r="O234" s="98">
        <v>99.83</v>
      </c>
      <c r="P234" s="90">
        <v>2.6315330030000004</v>
      </c>
      <c r="Q234" s="91">
        <f t="shared" si="3"/>
        <v>4.5871374042764847E-4</v>
      </c>
      <c r="R234" s="91">
        <f>P234/'סכום נכסי הקרן'!$C$42</f>
        <v>2.8355945838853832E-5</v>
      </c>
    </row>
    <row r="235" spans="2:18">
      <c r="B235" s="86" t="s">
        <v>2687</v>
      </c>
      <c r="C235" s="88" t="s">
        <v>2385</v>
      </c>
      <c r="D235" s="87" t="s">
        <v>2540</v>
      </c>
      <c r="E235" s="87"/>
      <c r="F235" s="87" t="s">
        <v>562</v>
      </c>
      <c r="G235" s="97">
        <v>45195</v>
      </c>
      <c r="H235" s="87" t="s">
        <v>125</v>
      </c>
      <c r="I235" s="90">
        <v>1.9500000000051432</v>
      </c>
      <c r="J235" s="88" t="s">
        <v>123</v>
      </c>
      <c r="K235" s="88" t="s">
        <v>127</v>
      </c>
      <c r="L235" s="89">
        <v>6.7500000000000004E-2</v>
      </c>
      <c r="M235" s="89">
        <v>7.1699999999927988E-2</v>
      </c>
      <c r="N235" s="90">
        <v>78087.025372000004</v>
      </c>
      <c r="O235" s="98">
        <v>99.6</v>
      </c>
      <c r="P235" s="90">
        <v>77.774689568000014</v>
      </c>
      <c r="Q235" s="91">
        <f t="shared" si="3"/>
        <v>1.3557237823605016E-2</v>
      </c>
      <c r="R235" s="91">
        <f>P235/'סכום נכסי הקרן'!$C$42</f>
        <v>8.3805708783044215E-4</v>
      </c>
    </row>
    <row r="236" spans="2:18">
      <c r="B236" s="86" t="s">
        <v>2659</v>
      </c>
      <c r="C236" s="88" t="s">
        <v>2385</v>
      </c>
      <c r="D236" s="87" t="s">
        <v>2541</v>
      </c>
      <c r="E236" s="87"/>
      <c r="F236" s="87" t="s">
        <v>593</v>
      </c>
      <c r="G236" s="97">
        <v>44858</v>
      </c>
      <c r="H236" s="87" t="s">
        <v>125</v>
      </c>
      <c r="I236" s="90">
        <v>5.6399999994747763</v>
      </c>
      <c r="J236" s="88" t="s">
        <v>628</v>
      </c>
      <c r="K236" s="88" t="s">
        <v>127</v>
      </c>
      <c r="L236" s="89">
        <v>3.49E-2</v>
      </c>
      <c r="M236" s="89">
        <v>4.5399999995208482E-2</v>
      </c>
      <c r="N236" s="90">
        <v>4413.3732950000012</v>
      </c>
      <c r="O236" s="98">
        <v>98.36</v>
      </c>
      <c r="P236" s="90">
        <v>4.3409943520000001</v>
      </c>
      <c r="Q236" s="91">
        <f t="shared" si="3"/>
        <v>7.5669723849601132E-4</v>
      </c>
      <c r="R236" s="91">
        <f>P236/'סכום נכסי הקרן'!$C$42</f>
        <v>4.6776156936566594E-5</v>
      </c>
    </row>
    <row r="237" spans="2:18">
      <c r="B237" s="86" t="s">
        <v>2659</v>
      </c>
      <c r="C237" s="88" t="s">
        <v>2385</v>
      </c>
      <c r="D237" s="87" t="s">
        <v>2542</v>
      </c>
      <c r="E237" s="87"/>
      <c r="F237" s="87" t="s">
        <v>593</v>
      </c>
      <c r="G237" s="97">
        <v>44858</v>
      </c>
      <c r="H237" s="87" t="s">
        <v>125</v>
      </c>
      <c r="I237" s="90">
        <v>5.6799999996549584</v>
      </c>
      <c r="J237" s="88" t="s">
        <v>628</v>
      </c>
      <c r="K237" s="88" t="s">
        <v>127</v>
      </c>
      <c r="L237" s="89">
        <v>3.49E-2</v>
      </c>
      <c r="M237" s="89">
        <v>4.5299999995714796E-2</v>
      </c>
      <c r="N237" s="90">
        <v>3654.058167000001</v>
      </c>
      <c r="O237" s="98">
        <v>98.35</v>
      </c>
      <c r="P237" s="90">
        <v>3.5937665180000002</v>
      </c>
      <c r="Q237" s="91">
        <f t="shared" si="3"/>
        <v>6.2644476805576502E-4</v>
      </c>
      <c r="R237" s="91">
        <f>P237/'סכום נכסי הקרן'!$C$42</f>
        <v>3.8724442606541889E-5</v>
      </c>
    </row>
    <row r="238" spans="2:18">
      <c r="B238" s="86" t="s">
        <v>2659</v>
      </c>
      <c r="C238" s="88" t="s">
        <v>2385</v>
      </c>
      <c r="D238" s="87" t="s">
        <v>2543</v>
      </c>
      <c r="E238" s="87"/>
      <c r="F238" s="87" t="s">
        <v>593</v>
      </c>
      <c r="G238" s="97">
        <v>44858</v>
      </c>
      <c r="H238" s="87" t="s">
        <v>125</v>
      </c>
      <c r="I238" s="90">
        <v>5.570000000587191</v>
      </c>
      <c r="J238" s="88" t="s">
        <v>628</v>
      </c>
      <c r="K238" s="88" t="s">
        <v>127</v>
      </c>
      <c r="L238" s="89">
        <v>3.49E-2</v>
      </c>
      <c r="M238" s="89">
        <v>4.5500000005782942E-2</v>
      </c>
      <c r="N238" s="90">
        <v>4570.0163330000005</v>
      </c>
      <c r="O238" s="98">
        <v>98.38</v>
      </c>
      <c r="P238" s="90">
        <v>4.4959824480000004</v>
      </c>
      <c r="Q238" s="91">
        <f t="shared" si="3"/>
        <v>7.8371387448608609E-4</v>
      </c>
      <c r="R238" s="91">
        <f>P238/'סכום נכסי הקרן'!$C$42</f>
        <v>4.8446223035237174E-5</v>
      </c>
    </row>
    <row r="239" spans="2:18">
      <c r="B239" s="86" t="s">
        <v>2659</v>
      </c>
      <c r="C239" s="88" t="s">
        <v>2385</v>
      </c>
      <c r="D239" s="87" t="s">
        <v>2544</v>
      </c>
      <c r="E239" s="87"/>
      <c r="F239" s="87" t="s">
        <v>593</v>
      </c>
      <c r="G239" s="97">
        <v>44858</v>
      </c>
      <c r="H239" s="87" t="s">
        <v>125</v>
      </c>
      <c r="I239" s="90">
        <v>5.5999999997440586</v>
      </c>
      <c r="J239" s="88" t="s">
        <v>628</v>
      </c>
      <c r="K239" s="88" t="s">
        <v>127</v>
      </c>
      <c r="L239" s="89">
        <v>3.49E-2</v>
      </c>
      <c r="M239" s="89">
        <v>4.5399999997696526E-2</v>
      </c>
      <c r="N239" s="90">
        <v>5560.6344550000013</v>
      </c>
      <c r="O239" s="98">
        <v>98.37</v>
      </c>
      <c r="P239" s="90">
        <v>5.4699966190000007</v>
      </c>
      <c r="Q239" s="91">
        <f t="shared" si="3"/>
        <v>9.5349843850241862E-4</v>
      </c>
      <c r="R239" s="91">
        <f>P239/'סכום נכסי הקרן'!$C$42</f>
        <v>5.8941661643708284E-5</v>
      </c>
    </row>
    <row r="240" spans="2:18">
      <c r="B240" s="86" t="s">
        <v>2659</v>
      </c>
      <c r="C240" s="88" t="s">
        <v>2385</v>
      </c>
      <c r="D240" s="87" t="s">
        <v>2545</v>
      </c>
      <c r="E240" s="87"/>
      <c r="F240" s="87" t="s">
        <v>593</v>
      </c>
      <c r="G240" s="97">
        <v>44858</v>
      </c>
      <c r="H240" s="87" t="s">
        <v>125</v>
      </c>
      <c r="I240" s="90">
        <v>5.7700000002213683</v>
      </c>
      <c r="J240" s="88" t="s">
        <v>628</v>
      </c>
      <c r="K240" s="88" t="s">
        <v>127</v>
      </c>
      <c r="L240" s="89">
        <v>3.49E-2</v>
      </c>
      <c r="M240" s="89">
        <v>4.5200000002213685E-2</v>
      </c>
      <c r="N240" s="90">
        <v>3307.3952430000004</v>
      </c>
      <c r="O240" s="98">
        <v>98.34</v>
      </c>
      <c r="P240" s="90">
        <v>3.2524927640000003</v>
      </c>
      <c r="Q240" s="91">
        <f t="shared" si="3"/>
        <v>5.6695588456896913E-4</v>
      </c>
      <c r="R240" s="91">
        <f>P240/'סכום נכסי הקרן'!$C$42</f>
        <v>3.5047065171558483E-5</v>
      </c>
    </row>
    <row r="241" spans="2:18">
      <c r="B241" s="86" t="s">
        <v>2688</v>
      </c>
      <c r="C241" s="88" t="s">
        <v>2376</v>
      </c>
      <c r="D241" s="87">
        <v>9637</v>
      </c>
      <c r="E241" s="87"/>
      <c r="F241" s="87" t="s">
        <v>593</v>
      </c>
      <c r="G241" s="97">
        <v>45104</v>
      </c>
      <c r="H241" s="87" t="s">
        <v>125</v>
      </c>
      <c r="I241" s="90">
        <v>2.5200000000260947</v>
      </c>
      <c r="J241" s="88" t="s">
        <v>267</v>
      </c>
      <c r="K241" s="88" t="s">
        <v>127</v>
      </c>
      <c r="L241" s="89">
        <v>5.2159000000000004E-2</v>
      </c>
      <c r="M241" s="89">
        <v>6.0600000000782847E-2</v>
      </c>
      <c r="N241" s="90">
        <v>35615.100000000006</v>
      </c>
      <c r="O241" s="98">
        <v>98.99</v>
      </c>
      <c r="P241" s="90">
        <v>35.255387454000008</v>
      </c>
      <c r="Q241" s="91">
        <f t="shared" si="3"/>
        <v>6.1455169404350165E-3</v>
      </c>
      <c r="R241" s="91">
        <f>P241/'סכום נכסי הקרן'!$C$42</f>
        <v>3.7989257821724194E-4</v>
      </c>
    </row>
    <row r="242" spans="2:18">
      <c r="B242" s="86" t="s">
        <v>2689</v>
      </c>
      <c r="C242" s="88" t="s">
        <v>2376</v>
      </c>
      <c r="D242" s="87">
        <v>9577</v>
      </c>
      <c r="E242" s="87"/>
      <c r="F242" s="87" t="s">
        <v>593</v>
      </c>
      <c r="G242" s="97">
        <v>45063</v>
      </c>
      <c r="H242" s="87" t="s">
        <v>125</v>
      </c>
      <c r="I242" s="90">
        <v>3.5699999999885526</v>
      </c>
      <c r="J242" s="88" t="s">
        <v>267</v>
      </c>
      <c r="K242" s="88" t="s">
        <v>127</v>
      </c>
      <c r="L242" s="89">
        <v>4.4344000000000001E-2</v>
      </c>
      <c r="M242" s="89">
        <v>4.539999999988184E-2</v>
      </c>
      <c r="N242" s="90">
        <v>53422.650000000009</v>
      </c>
      <c r="O242" s="98">
        <v>101.39</v>
      </c>
      <c r="P242" s="90">
        <v>54.16522146600002</v>
      </c>
      <c r="Q242" s="91">
        <f t="shared" si="3"/>
        <v>9.4417707516628174E-3</v>
      </c>
      <c r="R242" s="91">
        <f>P242/'סכום נכסי הקרן'!$C$42</f>
        <v>5.836545027132306E-4</v>
      </c>
    </row>
    <row r="243" spans="2:18">
      <c r="B243" s="86" t="s">
        <v>2690</v>
      </c>
      <c r="C243" s="88" t="s">
        <v>2376</v>
      </c>
      <c r="D243" s="87" t="s">
        <v>2546</v>
      </c>
      <c r="E243" s="87"/>
      <c r="F243" s="87" t="s">
        <v>593</v>
      </c>
      <c r="G243" s="97">
        <v>42372</v>
      </c>
      <c r="H243" s="87" t="s">
        <v>125</v>
      </c>
      <c r="I243" s="90">
        <v>9.6199999999796191</v>
      </c>
      <c r="J243" s="88" t="s">
        <v>123</v>
      </c>
      <c r="K243" s="88" t="s">
        <v>127</v>
      </c>
      <c r="L243" s="89">
        <v>6.7000000000000004E-2</v>
      </c>
      <c r="M243" s="89">
        <v>3.3999999999938239E-2</v>
      </c>
      <c r="N243" s="90">
        <v>43106.562604000006</v>
      </c>
      <c r="O243" s="98">
        <v>150.24</v>
      </c>
      <c r="P243" s="90">
        <v>64.763299536000005</v>
      </c>
      <c r="Q243" s="91">
        <f t="shared" si="3"/>
        <v>1.1289166937571083E-2</v>
      </c>
      <c r="R243" s="91">
        <f>P243/'סכום נכסי הקרן'!$C$42</f>
        <v>6.9785353704275143E-4</v>
      </c>
    </row>
    <row r="244" spans="2:18">
      <c r="B244" s="86" t="s">
        <v>2691</v>
      </c>
      <c r="C244" s="88" t="s">
        <v>2385</v>
      </c>
      <c r="D244" s="87" t="s">
        <v>2547</v>
      </c>
      <c r="E244" s="87"/>
      <c r="F244" s="87" t="s">
        <v>618</v>
      </c>
      <c r="G244" s="97">
        <v>44871</v>
      </c>
      <c r="H244" s="87"/>
      <c r="I244" s="90">
        <v>4.9399999999899107</v>
      </c>
      <c r="J244" s="88" t="s">
        <v>267</v>
      </c>
      <c r="K244" s="88" t="s">
        <v>127</v>
      </c>
      <c r="L244" s="89">
        <v>0.05</v>
      </c>
      <c r="M244" s="89">
        <v>6.98999999999185E-2</v>
      </c>
      <c r="N244" s="90">
        <v>54049.654434000004</v>
      </c>
      <c r="O244" s="98">
        <v>95.35</v>
      </c>
      <c r="P244" s="90">
        <v>51.536349758000007</v>
      </c>
      <c r="Q244" s="91">
        <f t="shared" si="3"/>
        <v>8.9835209129162166E-3</v>
      </c>
      <c r="R244" s="91">
        <f>P244/'סכום נכסי הקרן'!$C$42</f>
        <v>5.5532723351905304E-4</v>
      </c>
    </row>
    <row r="245" spans="2:18">
      <c r="B245" s="86" t="s">
        <v>2691</v>
      </c>
      <c r="C245" s="88" t="s">
        <v>2385</v>
      </c>
      <c r="D245" s="87" t="s">
        <v>2548</v>
      </c>
      <c r="E245" s="87"/>
      <c r="F245" s="87" t="s">
        <v>618</v>
      </c>
      <c r="G245" s="97">
        <v>44969</v>
      </c>
      <c r="H245" s="87"/>
      <c r="I245" s="90">
        <v>4.9399999999571618</v>
      </c>
      <c r="J245" s="88" t="s">
        <v>267</v>
      </c>
      <c r="K245" s="88" t="s">
        <v>127</v>
      </c>
      <c r="L245" s="89">
        <v>0.05</v>
      </c>
      <c r="M245" s="89">
        <v>6.6499999999579743E-2</v>
      </c>
      <c r="N245" s="90">
        <v>38396.121708999999</v>
      </c>
      <c r="O245" s="98">
        <v>96.06</v>
      </c>
      <c r="P245" s="90">
        <v>36.883314207000012</v>
      </c>
      <c r="Q245" s="91">
        <f t="shared" si="3"/>
        <v>6.4292877953547748E-3</v>
      </c>
      <c r="R245" s="91">
        <f>P245/'סכום נכסי הקרן'!$C$42</f>
        <v>3.9743421755258917E-4</v>
      </c>
    </row>
    <row r="246" spans="2:18">
      <c r="B246" s="86" t="s">
        <v>2691</v>
      </c>
      <c r="C246" s="88" t="s">
        <v>2385</v>
      </c>
      <c r="D246" s="87" t="s">
        <v>2549</v>
      </c>
      <c r="E246" s="87"/>
      <c r="F246" s="87" t="s">
        <v>618</v>
      </c>
      <c r="G246" s="97">
        <v>45018</v>
      </c>
      <c r="H246" s="87"/>
      <c r="I246" s="90">
        <v>4.9400000000746811</v>
      </c>
      <c r="J246" s="88" t="s">
        <v>267</v>
      </c>
      <c r="K246" s="88" t="s">
        <v>127</v>
      </c>
      <c r="L246" s="89">
        <v>0.05</v>
      </c>
      <c r="M246" s="89">
        <v>4.3000000000358057E-2</v>
      </c>
      <c r="N246" s="90">
        <v>18372.229690000004</v>
      </c>
      <c r="O246" s="98">
        <v>106.41</v>
      </c>
      <c r="P246" s="90">
        <v>19.549889691000004</v>
      </c>
      <c r="Q246" s="91">
        <f t="shared" si="3"/>
        <v>3.4078246462738871E-3</v>
      </c>
      <c r="R246" s="91">
        <f>P246/'סכום נכסי הקרן'!$C$42</f>
        <v>2.1065881089144103E-4</v>
      </c>
    </row>
    <row r="247" spans="2:18">
      <c r="B247" s="86" t="s">
        <v>2691</v>
      </c>
      <c r="C247" s="88" t="s">
        <v>2385</v>
      </c>
      <c r="D247" s="87" t="s">
        <v>2550</v>
      </c>
      <c r="E247" s="87"/>
      <c r="F247" s="87" t="s">
        <v>618</v>
      </c>
      <c r="G247" s="97">
        <v>45109</v>
      </c>
      <c r="H247" s="87"/>
      <c r="I247" s="90">
        <v>4.9400000000347859</v>
      </c>
      <c r="J247" s="88" t="s">
        <v>267</v>
      </c>
      <c r="K247" s="88" t="s">
        <v>127</v>
      </c>
      <c r="L247" s="89">
        <v>0.05</v>
      </c>
      <c r="M247" s="89">
        <v>5.2200000000323869E-2</v>
      </c>
      <c r="N247" s="90">
        <v>16599.391499000005</v>
      </c>
      <c r="O247" s="98">
        <v>100.45</v>
      </c>
      <c r="P247" s="90">
        <v>16.674088942999997</v>
      </c>
      <c r="Q247" s="91">
        <f t="shared" ref="Q247:Q310" si="4">IFERROR(P247/$P$10,0)</f>
        <v>2.9065315534888706E-3</v>
      </c>
      <c r="R247" s="91">
        <f>P247/'סכום נכסי הקרן'!$C$42</f>
        <v>1.7967077077921012E-4</v>
      </c>
    </row>
    <row r="248" spans="2:18">
      <c r="B248" s="86" t="s">
        <v>2692</v>
      </c>
      <c r="C248" s="88" t="s">
        <v>2385</v>
      </c>
      <c r="D248" s="87" t="s">
        <v>2551</v>
      </c>
      <c r="E248" s="87"/>
      <c r="F248" s="87" t="s">
        <v>618</v>
      </c>
      <c r="G248" s="97">
        <v>41816</v>
      </c>
      <c r="H248" s="87"/>
      <c r="I248" s="90">
        <v>5.670000000152303</v>
      </c>
      <c r="J248" s="88" t="s">
        <v>628</v>
      </c>
      <c r="K248" s="88" t="s">
        <v>127</v>
      </c>
      <c r="L248" s="89">
        <v>4.4999999999999998E-2</v>
      </c>
      <c r="M248" s="89">
        <v>8.7100000002128877E-2</v>
      </c>
      <c r="N248" s="90">
        <v>13451.231133000001</v>
      </c>
      <c r="O248" s="98">
        <v>88.35</v>
      </c>
      <c r="P248" s="90">
        <v>11.884163257000003</v>
      </c>
      <c r="Q248" s="91">
        <f t="shared" si="4"/>
        <v>2.071579179609968E-3</v>
      </c>
      <c r="R248" s="91">
        <f>P248/'סכום נכסי הקרן'!$C$42</f>
        <v>1.2805717780146298E-4</v>
      </c>
    </row>
    <row r="249" spans="2:18">
      <c r="B249" s="86" t="s">
        <v>2692</v>
      </c>
      <c r="C249" s="88" t="s">
        <v>2385</v>
      </c>
      <c r="D249" s="87" t="s">
        <v>2552</v>
      </c>
      <c r="E249" s="87"/>
      <c r="F249" s="87" t="s">
        <v>618</v>
      </c>
      <c r="G249" s="97">
        <v>42625</v>
      </c>
      <c r="H249" s="87"/>
      <c r="I249" s="90">
        <v>5.6700000003427435</v>
      </c>
      <c r="J249" s="88" t="s">
        <v>628</v>
      </c>
      <c r="K249" s="88" t="s">
        <v>127</v>
      </c>
      <c r="L249" s="89">
        <v>4.4999999999999998E-2</v>
      </c>
      <c r="M249" s="89">
        <v>8.7100000008478382E-2</v>
      </c>
      <c r="N249" s="90">
        <v>3745.6107270000007</v>
      </c>
      <c r="O249" s="98">
        <v>88.8</v>
      </c>
      <c r="P249" s="90">
        <v>3.3261026580000008</v>
      </c>
      <c r="Q249" s="91">
        <f t="shared" si="4"/>
        <v>5.7978713911555069E-4</v>
      </c>
      <c r="R249" s="91">
        <f>P249/'סכום נכסי הקרן'!$C$42</f>
        <v>3.5840244723206986E-5</v>
      </c>
    </row>
    <row r="250" spans="2:18">
      <c r="B250" s="86" t="s">
        <v>2692</v>
      </c>
      <c r="C250" s="88" t="s">
        <v>2385</v>
      </c>
      <c r="D250" s="87" t="s">
        <v>2553</v>
      </c>
      <c r="E250" s="87"/>
      <c r="F250" s="87" t="s">
        <v>618</v>
      </c>
      <c r="G250" s="97">
        <v>42716</v>
      </c>
      <c r="H250" s="87"/>
      <c r="I250" s="90">
        <v>5.6700000001784652</v>
      </c>
      <c r="J250" s="88" t="s">
        <v>628</v>
      </c>
      <c r="K250" s="88" t="s">
        <v>127</v>
      </c>
      <c r="L250" s="89">
        <v>4.4999999999999998E-2</v>
      </c>
      <c r="M250" s="89">
        <v>8.7100000003371023E-2</v>
      </c>
      <c r="N250" s="90">
        <v>2833.7745810000006</v>
      </c>
      <c r="O250" s="98">
        <v>88.98</v>
      </c>
      <c r="P250" s="90">
        <v>2.5214928650000008</v>
      </c>
      <c r="Q250" s="91">
        <f t="shared" si="4"/>
        <v>4.3953217468569892E-4</v>
      </c>
      <c r="R250" s="91">
        <f>P250/'סכום נכסי הקרן'!$C$42</f>
        <v>2.7170214103902839E-5</v>
      </c>
    </row>
    <row r="251" spans="2:18">
      <c r="B251" s="86" t="s">
        <v>2692</v>
      </c>
      <c r="C251" s="88" t="s">
        <v>2385</v>
      </c>
      <c r="D251" s="87" t="s">
        <v>2554</v>
      </c>
      <c r="E251" s="87"/>
      <c r="F251" s="87" t="s">
        <v>618</v>
      </c>
      <c r="G251" s="97">
        <v>42803</v>
      </c>
      <c r="H251" s="87"/>
      <c r="I251" s="90">
        <v>5.6699999999969242</v>
      </c>
      <c r="J251" s="88" t="s">
        <v>628</v>
      </c>
      <c r="K251" s="88" t="s">
        <v>127</v>
      </c>
      <c r="L251" s="89">
        <v>4.4999999999999998E-2</v>
      </c>
      <c r="M251" s="89">
        <v>8.7099999999600164E-2</v>
      </c>
      <c r="N251" s="90">
        <v>18160.954356000002</v>
      </c>
      <c r="O251" s="98">
        <v>89.52</v>
      </c>
      <c r="P251" s="90">
        <v>16.257687615000002</v>
      </c>
      <c r="Q251" s="91">
        <f t="shared" si="4"/>
        <v>2.8339468621822583E-3</v>
      </c>
      <c r="R251" s="91">
        <f>P251/'סכום נכסי הקרן'!$C$42</f>
        <v>1.7518386011134695E-4</v>
      </c>
    </row>
    <row r="252" spans="2:18">
      <c r="B252" s="86" t="s">
        <v>2692</v>
      </c>
      <c r="C252" s="88" t="s">
        <v>2385</v>
      </c>
      <c r="D252" s="87" t="s">
        <v>2555</v>
      </c>
      <c r="E252" s="87"/>
      <c r="F252" s="87" t="s">
        <v>618</v>
      </c>
      <c r="G252" s="97">
        <v>42898</v>
      </c>
      <c r="H252" s="87"/>
      <c r="I252" s="90">
        <v>5.6700000009203615</v>
      </c>
      <c r="J252" s="88" t="s">
        <v>628</v>
      </c>
      <c r="K252" s="88" t="s">
        <v>127</v>
      </c>
      <c r="L252" s="89">
        <v>4.4999999999999998E-2</v>
      </c>
      <c r="M252" s="89">
        <v>8.7100000011175793E-2</v>
      </c>
      <c r="N252" s="90">
        <v>3415.6101290000011</v>
      </c>
      <c r="O252" s="98">
        <v>89.07</v>
      </c>
      <c r="P252" s="90">
        <v>3.0422839600000007</v>
      </c>
      <c r="Q252" s="91">
        <f t="shared" si="4"/>
        <v>5.3031349146816632E-4</v>
      </c>
      <c r="R252" s="91">
        <f>P252/'סכום נכסי הקרן'!$C$42</f>
        <v>3.278197123039227E-5</v>
      </c>
    </row>
    <row r="253" spans="2:18">
      <c r="B253" s="86" t="s">
        <v>2692</v>
      </c>
      <c r="C253" s="88" t="s">
        <v>2385</v>
      </c>
      <c r="D253" s="87" t="s">
        <v>2556</v>
      </c>
      <c r="E253" s="87"/>
      <c r="F253" s="87" t="s">
        <v>618</v>
      </c>
      <c r="G253" s="97">
        <v>42989</v>
      </c>
      <c r="H253" s="87"/>
      <c r="I253" s="90">
        <v>5.6699999996388417</v>
      </c>
      <c r="J253" s="88" t="s">
        <v>628</v>
      </c>
      <c r="K253" s="88" t="s">
        <v>127</v>
      </c>
      <c r="L253" s="89">
        <v>4.4999999999999998E-2</v>
      </c>
      <c r="M253" s="89">
        <v>8.7099999994621591E-2</v>
      </c>
      <c r="N253" s="90">
        <v>4304.0987320000013</v>
      </c>
      <c r="O253" s="98">
        <v>89.42</v>
      </c>
      <c r="P253" s="90">
        <v>3.8487254170000007</v>
      </c>
      <c r="Q253" s="91">
        <f t="shared" si="4"/>
        <v>6.7088774106133871E-4</v>
      </c>
      <c r="R253" s="91">
        <f>P253/'סכום נכסי הקרן'!$C$42</f>
        <v>4.1471738849049938E-5</v>
      </c>
    </row>
    <row r="254" spans="2:18">
      <c r="B254" s="86" t="s">
        <v>2692</v>
      </c>
      <c r="C254" s="88" t="s">
        <v>2385</v>
      </c>
      <c r="D254" s="87" t="s">
        <v>2557</v>
      </c>
      <c r="E254" s="87"/>
      <c r="F254" s="87" t="s">
        <v>618</v>
      </c>
      <c r="G254" s="97">
        <v>43080</v>
      </c>
      <c r="H254" s="87"/>
      <c r="I254" s="90">
        <v>5.670000000557275</v>
      </c>
      <c r="J254" s="88" t="s">
        <v>628</v>
      </c>
      <c r="K254" s="88" t="s">
        <v>127</v>
      </c>
      <c r="L254" s="89">
        <v>4.4999999999999998E-2</v>
      </c>
      <c r="M254" s="89">
        <v>8.7100000004897288E-2</v>
      </c>
      <c r="N254" s="90">
        <v>1333.5585480000002</v>
      </c>
      <c r="O254" s="98">
        <v>88.81</v>
      </c>
      <c r="P254" s="90">
        <v>1.1843334020000003</v>
      </c>
      <c r="Q254" s="91">
        <f t="shared" si="4"/>
        <v>2.0644620611844246E-4</v>
      </c>
      <c r="R254" s="91">
        <f>P254/'סכום נכסי הקרן'!$C$42</f>
        <v>1.2761722449983465E-5</v>
      </c>
    </row>
    <row r="255" spans="2:18">
      <c r="B255" s="86" t="s">
        <v>2692</v>
      </c>
      <c r="C255" s="88" t="s">
        <v>2385</v>
      </c>
      <c r="D255" s="87" t="s">
        <v>2558</v>
      </c>
      <c r="E255" s="87"/>
      <c r="F255" s="87" t="s">
        <v>618</v>
      </c>
      <c r="G255" s="97">
        <v>43171</v>
      </c>
      <c r="H255" s="87"/>
      <c r="I255" s="90">
        <v>5.5500000017957456</v>
      </c>
      <c r="J255" s="88" t="s">
        <v>628</v>
      </c>
      <c r="K255" s="88" t="s">
        <v>127</v>
      </c>
      <c r="L255" s="89">
        <v>4.4999999999999998E-2</v>
      </c>
      <c r="M255" s="89">
        <v>8.8000000029180861E-2</v>
      </c>
      <c r="N255" s="90">
        <v>996.41536300000007</v>
      </c>
      <c r="O255" s="98">
        <v>89.42</v>
      </c>
      <c r="P255" s="90">
        <v>0.89099468800000026</v>
      </c>
      <c r="Q255" s="91">
        <f t="shared" si="4"/>
        <v>1.5531308388217304E-4</v>
      </c>
      <c r="R255" s="91">
        <f>P255/'סכום נכסי הקרן'!$C$42</f>
        <v>9.6008665241256226E-6</v>
      </c>
    </row>
    <row r="256" spans="2:18">
      <c r="B256" s="86" t="s">
        <v>2692</v>
      </c>
      <c r="C256" s="88" t="s">
        <v>2385</v>
      </c>
      <c r="D256" s="87" t="s">
        <v>2559</v>
      </c>
      <c r="E256" s="87"/>
      <c r="F256" s="87" t="s">
        <v>618</v>
      </c>
      <c r="G256" s="97">
        <v>43341</v>
      </c>
      <c r="H256" s="87"/>
      <c r="I256" s="90">
        <v>5.7100000009081597</v>
      </c>
      <c r="J256" s="88" t="s">
        <v>628</v>
      </c>
      <c r="K256" s="88" t="s">
        <v>127</v>
      </c>
      <c r="L256" s="89">
        <v>4.4999999999999998E-2</v>
      </c>
      <c r="M256" s="89">
        <v>8.4500000012750001E-2</v>
      </c>
      <c r="N256" s="90">
        <v>2499.7648410000006</v>
      </c>
      <c r="O256" s="98">
        <v>89.42</v>
      </c>
      <c r="P256" s="90">
        <v>2.2352899070000003</v>
      </c>
      <c r="Q256" s="91">
        <f t="shared" si="4"/>
        <v>3.8964291650958268E-4</v>
      </c>
      <c r="R256" s="91">
        <f>P256/'סכום נכסי הקרן'!$C$42</f>
        <v>2.4086249142522581E-5</v>
      </c>
    </row>
    <row r="257" spans="2:18">
      <c r="B257" s="86" t="s">
        <v>2692</v>
      </c>
      <c r="C257" s="88" t="s">
        <v>2385</v>
      </c>
      <c r="D257" s="87" t="s">
        <v>2560</v>
      </c>
      <c r="E257" s="87"/>
      <c r="F257" s="87" t="s">
        <v>618</v>
      </c>
      <c r="G257" s="97">
        <v>43990</v>
      </c>
      <c r="H257" s="87"/>
      <c r="I257" s="90">
        <v>5.6700000011930882</v>
      </c>
      <c r="J257" s="88" t="s">
        <v>628</v>
      </c>
      <c r="K257" s="88" t="s">
        <v>127</v>
      </c>
      <c r="L257" s="89">
        <v>4.4999999999999998E-2</v>
      </c>
      <c r="M257" s="89">
        <v>8.7100000018622753E-2</v>
      </c>
      <c r="N257" s="90">
        <v>2578.2261310000004</v>
      </c>
      <c r="O257" s="98">
        <v>88.1</v>
      </c>
      <c r="P257" s="90">
        <v>2.2714173870000001</v>
      </c>
      <c r="Q257" s="91">
        <f t="shared" si="4"/>
        <v>3.9594045162091602E-4</v>
      </c>
      <c r="R257" s="91">
        <f>P257/'סכום נכסי הקרן'!$C$42</f>
        <v>2.4475538908224322E-5</v>
      </c>
    </row>
    <row r="258" spans="2:18">
      <c r="B258" s="86" t="s">
        <v>2692</v>
      </c>
      <c r="C258" s="88" t="s">
        <v>2385</v>
      </c>
      <c r="D258" s="87" t="s">
        <v>2561</v>
      </c>
      <c r="E258" s="87"/>
      <c r="F258" s="87" t="s">
        <v>618</v>
      </c>
      <c r="G258" s="97">
        <v>41893</v>
      </c>
      <c r="H258" s="87"/>
      <c r="I258" s="90">
        <v>5.669999999125972</v>
      </c>
      <c r="J258" s="88" t="s">
        <v>628</v>
      </c>
      <c r="K258" s="88" t="s">
        <v>127</v>
      </c>
      <c r="L258" s="89">
        <v>4.4999999999999998E-2</v>
      </c>
      <c r="M258" s="89">
        <v>8.7099999989709728E-2</v>
      </c>
      <c r="N258" s="90">
        <v>2638.9959770000005</v>
      </c>
      <c r="O258" s="98">
        <v>88.01</v>
      </c>
      <c r="P258" s="90">
        <v>2.3225805090000002</v>
      </c>
      <c r="Q258" s="91">
        <f t="shared" si="4"/>
        <v>4.0485891361163428E-4</v>
      </c>
      <c r="R258" s="91">
        <f>P258/'סכום נכסי הקרן'!$C$42</f>
        <v>2.5026844445614414E-5</v>
      </c>
    </row>
    <row r="259" spans="2:18">
      <c r="B259" s="86" t="s">
        <v>2692</v>
      </c>
      <c r="C259" s="88" t="s">
        <v>2385</v>
      </c>
      <c r="D259" s="87" t="s">
        <v>2562</v>
      </c>
      <c r="E259" s="87"/>
      <c r="F259" s="87" t="s">
        <v>618</v>
      </c>
      <c r="G259" s="97">
        <v>42151</v>
      </c>
      <c r="H259" s="87"/>
      <c r="I259" s="90">
        <v>5.6699999998219006</v>
      </c>
      <c r="J259" s="88" t="s">
        <v>628</v>
      </c>
      <c r="K259" s="88" t="s">
        <v>127</v>
      </c>
      <c r="L259" s="89">
        <v>4.4999999999999998E-2</v>
      </c>
      <c r="M259" s="89">
        <v>8.7099999996635896E-2</v>
      </c>
      <c r="N259" s="90">
        <v>9664.4528760000012</v>
      </c>
      <c r="O259" s="98">
        <v>88.89</v>
      </c>
      <c r="P259" s="90">
        <v>8.5907329590000021</v>
      </c>
      <c r="Q259" s="91">
        <f t="shared" si="4"/>
        <v>1.4974872989035322E-3</v>
      </c>
      <c r="R259" s="91">
        <f>P259/'סכום נכסי הקרן'!$C$42</f>
        <v>9.2568992379633302E-5</v>
      </c>
    </row>
    <row r="260" spans="2:18">
      <c r="B260" s="86" t="s">
        <v>2692</v>
      </c>
      <c r="C260" s="88" t="s">
        <v>2385</v>
      </c>
      <c r="D260" s="87" t="s">
        <v>2563</v>
      </c>
      <c r="E260" s="87"/>
      <c r="F260" s="87" t="s">
        <v>618</v>
      </c>
      <c r="G260" s="97">
        <v>42166</v>
      </c>
      <c r="H260" s="87"/>
      <c r="I260" s="90">
        <v>5.66999999964988</v>
      </c>
      <c r="J260" s="88" t="s">
        <v>628</v>
      </c>
      <c r="K260" s="88" t="s">
        <v>127</v>
      </c>
      <c r="L260" s="89">
        <v>4.4999999999999998E-2</v>
      </c>
      <c r="M260" s="89">
        <v>8.7099999995311123E-2</v>
      </c>
      <c r="N260" s="90">
        <v>9093.1878690000012</v>
      </c>
      <c r="O260" s="98">
        <v>88.89</v>
      </c>
      <c r="P260" s="90">
        <v>8.0829354490000007</v>
      </c>
      <c r="Q260" s="91">
        <f t="shared" si="4"/>
        <v>1.4089709493360376E-3</v>
      </c>
      <c r="R260" s="91">
        <f>P260/'סכום נכסי הקרן'!$C$42</f>
        <v>8.7097246946743188E-5</v>
      </c>
    </row>
    <row r="261" spans="2:18">
      <c r="B261" s="86" t="s">
        <v>2692</v>
      </c>
      <c r="C261" s="88" t="s">
        <v>2385</v>
      </c>
      <c r="D261" s="87" t="s">
        <v>2564</v>
      </c>
      <c r="E261" s="87"/>
      <c r="F261" s="87" t="s">
        <v>618</v>
      </c>
      <c r="G261" s="97">
        <v>42257</v>
      </c>
      <c r="H261" s="87"/>
      <c r="I261" s="90">
        <v>5.6700000001828892</v>
      </c>
      <c r="J261" s="88" t="s">
        <v>628</v>
      </c>
      <c r="K261" s="88" t="s">
        <v>127</v>
      </c>
      <c r="L261" s="89">
        <v>4.4999999999999998E-2</v>
      </c>
      <c r="M261" s="89">
        <v>8.7100000000328248E-2</v>
      </c>
      <c r="N261" s="90">
        <v>4832.160621</v>
      </c>
      <c r="O261" s="98">
        <v>88.26</v>
      </c>
      <c r="P261" s="90">
        <v>4.264865266000001</v>
      </c>
      <c r="Q261" s="91">
        <f t="shared" si="4"/>
        <v>7.4342685284833497E-4</v>
      </c>
      <c r="R261" s="91">
        <f>P261/'סכום נכסי הקרן'!$C$42</f>
        <v>4.5955831963664318E-5</v>
      </c>
    </row>
    <row r="262" spans="2:18">
      <c r="B262" s="86" t="s">
        <v>2692</v>
      </c>
      <c r="C262" s="88" t="s">
        <v>2385</v>
      </c>
      <c r="D262" s="87" t="s">
        <v>2565</v>
      </c>
      <c r="E262" s="87"/>
      <c r="F262" s="87" t="s">
        <v>618</v>
      </c>
      <c r="G262" s="97">
        <v>42348</v>
      </c>
      <c r="H262" s="87"/>
      <c r="I262" s="90">
        <v>5.6699999998046628</v>
      </c>
      <c r="J262" s="88" t="s">
        <v>628</v>
      </c>
      <c r="K262" s="88" t="s">
        <v>127</v>
      </c>
      <c r="L262" s="89">
        <v>4.4999999999999998E-2</v>
      </c>
      <c r="M262" s="89">
        <v>8.7099999997507782E-2</v>
      </c>
      <c r="N262" s="90">
        <v>8367.7921840000017</v>
      </c>
      <c r="O262" s="98">
        <v>88.71</v>
      </c>
      <c r="P262" s="90">
        <v>7.4230684350000011</v>
      </c>
      <c r="Q262" s="91">
        <f t="shared" si="4"/>
        <v>1.2939467159968812E-3</v>
      </c>
      <c r="R262" s="91">
        <f>P262/'סכום נכסי הקרן'!$C$42</f>
        <v>7.9986884550186085E-5</v>
      </c>
    </row>
    <row r="263" spans="2:18">
      <c r="B263" s="86" t="s">
        <v>2692</v>
      </c>
      <c r="C263" s="88" t="s">
        <v>2385</v>
      </c>
      <c r="D263" s="87" t="s">
        <v>2566</v>
      </c>
      <c r="E263" s="87"/>
      <c r="F263" s="87" t="s">
        <v>618</v>
      </c>
      <c r="G263" s="97">
        <v>42439</v>
      </c>
      <c r="H263" s="87"/>
      <c r="I263" s="90">
        <v>5.6700000001751674</v>
      </c>
      <c r="J263" s="88" t="s">
        <v>628</v>
      </c>
      <c r="K263" s="88" t="s">
        <v>127</v>
      </c>
      <c r="L263" s="89">
        <v>4.4999999999999998E-2</v>
      </c>
      <c r="M263" s="89">
        <v>8.7100000002560143E-2</v>
      </c>
      <c r="N263" s="90">
        <v>9938.3040620000011</v>
      </c>
      <c r="O263" s="98">
        <v>89.61</v>
      </c>
      <c r="P263" s="90">
        <v>8.9057152320000021</v>
      </c>
      <c r="Q263" s="91">
        <f t="shared" si="4"/>
        <v>1.5523932022121797E-3</v>
      </c>
      <c r="R263" s="91">
        <f>P263/'סכום נכסי הקרן'!$C$42</f>
        <v>9.5963067340199961E-5</v>
      </c>
    </row>
    <row r="264" spans="2:18">
      <c r="B264" s="86" t="s">
        <v>2692</v>
      </c>
      <c r="C264" s="88" t="s">
        <v>2385</v>
      </c>
      <c r="D264" s="87" t="s">
        <v>2567</v>
      </c>
      <c r="E264" s="87"/>
      <c r="F264" s="87" t="s">
        <v>618</v>
      </c>
      <c r="G264" s="97">
        <v>42549</v>
      </c>
      <c r="H264" s="87"/>
      <c r="I264" s="90">
        <v>5.6899999998839554</v>
      </c>
      <c r="J264" s="88" t="s">
        <v>628</v>
      </c>
      <c r="K264" s="88" t="s">
        <v>127</v>
      </c>
      <c r="L264" s="89">
        <v>4.4999999999999998E-2</v>
      </c>
      <c r="M264" s="89">
        <v>8.589999999677303E-2</v>
      </c>
      <c r="N264" s="90">
        <v>6990.487081000002</v>
      </c>
      <c r="O264" s="98">
        <v>89.99</v>
      </c>
      <c r="P264" s="90">
        <v>6.2907399170000016</v>
      </c>
      <c r="Q264" s="91">
        <f t="shared" si="4"/>
        <v>1.0965657029932316E-3</v>
      </c>
      <c r="R264" s="91">
        <f>P264/'סכום נכסי הקרן'!$C$42</f>
        <v>6.7785537999869754E-5</v>
      </c>
    </row>
    <row r="265" spans="2:18">
      <c r="B265" s="86" t="s">
        <v>2692</v>
      </c>
      <c r="C265" s="88" t="s">
        <v>2385</v>
      </c>
      <c r="D265" s="87" t="s">
        <v>2568</v>
      </c>
      <c r="E265" s="87"/>
      <c r="F265" s="87" t="s">
        <v>618</v>
      </c>
      <c r="G265" s="97">
        <v>42604</v>
      </c>
      <c r="H265" s="87"/>
      <c r="I265" s="90">
        <v>5.6700000002069606</v>
      </c>
      <c r="J265" s="88" t="s">
        <v>628</v>
      </c>
      <c r="K265" s="88" t="s">
        <v>127</v>
      </c>
      <c r="L265" s="89">
        <v>4.4999999999999998E-2</v>
      </c>
      <c r="M265" s="89">
        <v>8.7100000002266711E-2</v>
      </c>
      <c r="N265" s="90">
        <v>9141.2786039999992</v>
      </c>
      <c r="O265" s="98">
        <v>88.8</v>
      </c>
      <c r="P265" s="90">
        <v>8.1174561960000009</v>
      </c>
      <c r="Q265" s="91">
        <f t="shared" si="4"/>
        <v>1.4149884079659215E-3</v>
      </c>
      <c r="R265" s="91">
        <f>P265/'סכום נכסי הקרן'!$C$42</f>
        <v>8.7469223445283339E-5</v>
      </c>
    </row>
    <row r="266" spans="2:18">
      <c r="B266" s="92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90"/>
      <c r="O266" s="98"/>
      <c r="P266" s="87"/>
      <c r="Q266" s="91"/>
      <c r="R266" s="87"/>
    </row>
    <row r="267" spans="2:18">
      <c r="B267" s="79" t="s">
        <v>37</v>
      </c>
      <c r="C267" s="81"/>
      <c r="D267" s="80"/>
      <c r="E267" s="80"/>
      <c r="F267" s="80"/>
      <c r="G267" s="99"/>
      <c r="H267" s="80"/>
      <c r="I267" s="83">
        <v>2.1814571009288031</v>
      </c>
      <c r="J267" s="81"/>
      <c r="K267" s="81"/>
      <c r="L267" s="82"/>
      <c r="M267" s="82">
        <v>0.20225611642045579</v>
      </c>
      <c r="N267" s="83"/>
      <c r="O267" s="100"/>
      <c r="P267" s="83">
        <v>95.056974038000021</v>
      </c>
      <c r="Q267" s="84">
        <f t="shared" si="4"/>
        <v>1.6569786533171156E-2</v>
      </c>
      <c r="R267" s="84">
        <f>P267/'סכום נכסי הקרן'!$C$42</f>
        <v>1.0242814376084277E-3</v>
      </c>
    </row>
    <row r="268" spans="2:18">
      <c r="B268" s="85" t="s">
        <v>35</v>
      </c>
      <c r="C268" s="81"/>
      <c r="D268" s="80"/>
      <c r="E268" s="80"/>
      <c r="F268" s="80"/>
      <c r="G268" s="99"/>
      <c r="H268" s="80"/>
      <c r="I268" s="83">
        <v>2.1814571009288031</v>
      </c>
      <c r="J268" s="81"/>
      <c r="K268" s="81"/>
      <c r="L268" s="82"/>
      <c r="M268" s="82">
        <v>0.20225611642045579</v>
      </c>
      <c r="N268" s="83"/>
      <c r="O268" s="100"/>
      <c r="P268" s="83">
        <v>95.056974038000021</v>
      </c>
      <c r="Q268" s="84">
        <f t="shared" si="4"/>
        <v>1.6569786533171156E-2</v>
      </c>
      <c r="R268" s="84">
        <f>P268/'סכום נכסי הקרן'!$C$42</f>
        <v>1.0242814376084277E-3</v>
      </c>
    </row>
    <row r="269" spans="2:18">
      <c r="B269" s="86" t="s">
        <v>2693</v>
      </c>
      <c r="C269" s="88" t="s">
        <v>2385</v>
      </c>
      <c r="D269" s="87">
        <v>9645</v>
      </c>
      <c r="E269" s="87"/>
      <c r="F269" s="87" t="s">
        <v>2416</v>
      </c>
      <c r="G269" s="97">
        <v>45114</v>
      </c>
      <c r="H269" s="87" t="s">
        <v>2375</v>
      </c>
      <c r="I269" s="90">
        <v>2.5599999884962341</v>
      </c>
      <c r="J269" s="88" t="s">
        <v>2569</v>
      </c>
      <c r="K269" s="88" t="s">
        <v>2325</v>
      </c>
      <c r="L269" s="89">
        <v>7.5800000000000006E-2</v>
      </c>
      <c r="M269" s="89">
        <v>8.3199999588286278E-2</v>
      </c>
      <c r="N269" s="90">
        <v>182.32962900000001</v>
      </c>
      <c r="O269" s="98">
        <v>100.65</v>
      </c>
      <c r="P269" s="90">
        <v>6.6065320999999996E-2</v>
      </c>
      <c r="Q269" s="91">
        <f t="shared" si="4"/>
        <v>1.1516127851679946E-5</v>
      </c>
      <c r="R269" s="91">
        <f>P269/'סכום נכסי הקרן'!$C$42</f>
        <v>7.1188340103158209E-7</v>
      </c>
    </row>
    <row r="270" spans="2:18">
      <c r="B270" s="86" t="s">
        <v>2693</v>
      </c>
      <c r="C270" s="88" t="s">
        <v>2385</v>
      </c>
      <c r="D270" s="87">
        <v>9722</v>
      </c>
      <c r="E270" s="87"/>
      <c r="F270" s="87" t="s">
        <v>2416</v>
      </c>
      <c r="G270" s="97">
        <v>45169</v>
      </c>
      <c r="H270" s="87" t="s">
        <v>2375</v>
      </c>
      <c r="I270" s="90">
        <v>2.5800000071748213</v>
      </c>
      <c r="J270" s="88" t="s">
        <v>2569</v>
      </c>
      <c r="K270" s="88" t="s">
        <v>2325</v>
      </c>
      <c r="L270" s="89">
        <v>7.7300000000000008E-2</v>
      </c>
      <c r="M270" s="89">
        <v>8.1800000430489253E-2</v>
      </c>
      <c r="N270" s="90">
        <v>77.145839000000009</v>
      </c>
      <c r="O270" s="98">
        <v>100.37</v>
      </c>
      <c r="P270" s="90">
        <v>2.7875260000000006E-2</v>
      </c>
      <c r="Q270" s="91">
        <f t="shared" si="4"/>
        <v>4.859055449966254E-6</v>
      </c>
      <c r="R270" s="91">
        <f>P270/'סכום נכסי הקרן'!$C$42</f>
        <v>3.0036840195538631E-7</v>
      </c>
    </row>
    <row r="271" spans="2:18">
      <c r="B271" s="86" t="s">
        <v>2693</v>
      </c>
      <c r="C271" s="88" t="s">
        <v>2385</v>
      </c>
      <c r="D271" s="87">
        <v>9788</v>
      </c>
      <c r="E271" s="87"/>
      <c r="F271" s="87" t="s">
        <v>2416</v>
      </c>
      <c r="G271" s="97">
        <v>45198</v>
      </c>
      <c r="H271" s="87" t="s">
        <v>2375</v>
      </c>
      <c r="I271" s="90">
        <v>2.600000062353411</v>
      </c>
      <c r="J271" s="88" t="s">
        <v>2569</v>
      </c>
      <c r="K271" s="88" t="s">
        <v>2325</v>
      </c>
      <c r="L271" s="89">
        <v>7.7300000000000008E-2</v>
      </c>
      <c r="M271" s="89">
        <v>8.1700001839425621E-2</v>
      </c>
      <c r="N271" s="90">
        <v>53.587325000000007</v>
      </c>
      <c r="O271" s="98">
        <v>99.76</v>
      </c>
      <c r="P271" s="90">
        <v>1.9245138000000005E-2</v>
      </c>
      <c r="Q271" s="91">
        <f t="shared" si="4"/>
        <v>3.3547020793439295E-6</v>
      </c>
      <c r="R271" s="91">
        <f>P271/'סכום נכסי הקרן'!$C$42</f>
        <v>2.0737497503057834E-7</v>
      </c>
    </row>
    <row r="272" spans="2:18">
      <c r="B272" s="86" t="s">
        <v>2694</v>
      </c>
      <c r="C272" s="88" t="s">
        <v>2385</v>
      </c>
      <c r="D272" s="87">
        <v>8763</v>
      </c>
      <c r="E272" s="87"/>
      <c r="F272" s="87" t="s">
        <v>2416</v>
      </c>
      <c r="G272" s="97">
        <v>44529</v>
      </c>
      <c r="H272" s="87" t="s">
        <v>2375</v>
      </c>
      <c r="I272" s="90">
        <v>2.5600000007469084</v>
      </c>
      <c r="J272" s="88" t="s">
        <v>2569</v>
      </c>
      <c r="K272" s="88" t="s">
        <v>2325</v>
      </c>
      <c r="L272" s="89">
        <v>7.6299999999999993E-2</v>
      </c>
      <c r="M272" s="89">
        <v>8.0700000004823774E-2</v>
      </c>
      <c r="N272" s="90">
        <v>1762.7483610000002</v>
      </c>
      <c r="O272" s="98">
        <v>101.27</v>
      </c>
      <c r="P272" s="90">
        <v>0.64264866700000012</v>
      </c>
      <c r="Q272" s="91">
        <f t="shared" si="4"/>
        <v>1.120228298426597E-4</v>
      </c>
      <c r="R272" s="91">
        <f>P272/'סכום נכסי הקרן'!$C$42</f>
        <v>6.9248270016333191E-6</v>
      </c>
    </row>
    <row r="273" spans="2:18">
      <c r="B273" s="86" t="s">
        <v>2694</v>
      </c>
      <c r="C273" s="88" t="s">
        <v>2385</v>
      </c>
      <c r="D273" s="87">
        <v>9327</v>
      </c>
      <c r="E273" s="87"/>
      <c r="F273" s="87" t="s">
        <v>2416</v>
      </c>
      <c r="G273" s="97">
        <v>44880</v>
      </c>
      <c r="H273" s="87" t="s">
        <v>2375</v>
      </c>
      <c r="I273" s="90">
        <v>2.590000046937091</v>
      </c>
      <c r="J273" s="88" t="s">
        <v>2569</v>
      </c>
      <c r="K273" s="88" t="s">
        <v>132</v>
      </c>
      <c r="L273" s="89">
        <v>6.9459999999999994E-2</v>
      </c>
      <c r="M273" s="89">
        <v>7.3200001089404082E-2</v>
      </c>
      <c r="N273" s="90">
        <v>48.319840000000006</v>
      </c>
      <c r="O273" s="98">
        <v>101.26</v>
      </c>
      <c r="P273" s="90">
        <v>1.7257141000000004E-2</v>
      </c>
      <c r="Q273" s="91">
        <f t="shared" si="4"/>
        <v>3.0081658440813139E-6</v>
      </c>
      <c r="R273" s="91">
        <f>P273/'סכום נכסי הקרן'!$C$42</f>
        <v>1.8595341763588132E-7</v>
      </c>
    </row>
    <row r="274" spans="2:18">
      <c r="B274" s="86" t="s">
        <v>2694</v>
      </c>
      <c r="C274" s="88" t="s">
        <v>2385</v>
      </c>
      <c r="D274" s="87">
        <v>9474</v>
      </c>
      <c r="E274" s="87"/>
      <c r="F274" s="87" t="s">
        <v>2416</v>
      </c>
      <c r="G274" s="97">
        <v>44977</v>
      </c>
      <c r="H274" s="87" t="s">
        <v>2375</v>
      </c>
      <c r="I274" s="90">
        <v>2.5899999131822562</v>
      </c>
      <c r="J274" s="88" t="s">
        <v>2569</v>
      </c>
      <c r="K274" s="88" t="s">
        <v>132</v>
      </c>
      <c r="L274" s="89">
        <v>6.9459999999999994E-2</v>
      </c>
      <c r="M274" s="89">
        <v>7.3199995748924274E-2</v>
      </c>
      <c r="N274" s="90">
        <v>18.705792000000002</v>
      </c>
      <c r="O274" s="98">
        <v>101.26</v>
      </c>
      <c r="P274" s="90">
        <v>6.6806620000000004E-3</v>
      </c>
      <c r="Q274" s="91">
        <f t="shared" si="4"/>
        <v>1.164534684178101E-6</v>
      </c>
      <c r="R274" s="91">
        <f>P274/'סכום נכסי הקרן'!$C$42</f>
        <v>7.1987122952183208E-8</v>
      </c>
    </row>
    <row r="275" spans="2:18">
      <c r="B275" s="86" t="s">
        <v>2694</v>
      </c>
      <c r="C275" s="88" t="s">
        <v>2385</v>
      </c>
      <c r="D275" s="87">
        <v>9571</v>
      </c>
      <c r="E275" s="87"/>
      <c r="F275" s="87" t="s">
        <v>2416</v>
      </c>
      <c r="G275" s="97">
        <v>45069</v>
      </c>
      <c r="H275" s="87" t="s">
        <v>2375</v>
      </c>
      <c r="I275" s="90">
        <v>2.5899999434390066</v>
      </c>
      <c r="J275" s="88" t="s">
        <v>2569</v>
      </c>
      <c r="K275" s="88" t="s">
        <v>132</v>
      </c>
      <c r="L275" s="89">
        <v>6.9459999999999994E-2</v>
      </c>
      <c r="M275" s="89">
        <v>7.3199997482123538E-2</v>
      </c>
      <c r="N275" s="90">
        <v>30.692431000000003</v>
      </c>
      <c r="O275" s="98">
        <v>101.26</v>
      </c>
      <c r="P275" s="90">
        <v>1.0961618000000001E-2</v>
      </c>
      <c r="Q275" s="91">
        <f t="shared" si="4"/>
        <v>1.910766381491982E-6</v>
      </c>
      <c r="R275" s="91">
        <f>P275/'סכום נכסי הקרן'!$C$42</f>
        <v>1.1811633977603786E-7</v>
      </c>
    </row>
    <row r="276" spans="2:18">
      <c r="B276" s="86" t="s">
        <v>2695</v>
      </c>
      <c r="C276" s="88" t="s">
        <v>2385</v>
      </c>
      <c r="D276" s="87">
        <v>9382</v>
      </c>
      <c r="E276" s="87"/>
      <c r="F276" s="87" t="s">
        <v>2416</v>
      </c>
      <c r="G276" s="97">
        <v>44341</v>
      </c>
      <c r="H276" s="87" t="s">
        <v>2375</v>
      </c>
      <c r="I276" s="90">
        <v>0.48000000075096239</v>
      </c>
      <c r="J276" s="88" t="s">
        <v>2569</v>
      </c>
      <c r="K276" s="88" t="s">
        <v>126</v>
      </c>
      <c r="L276" s="89">
        <v>7.9393000000000005E-2</v>
      </c>
      <c r="M276" s="89">
        <v>8.9700000050978779E-2</v>
      </c>
      <c r="N276" s="90">
        <v>181.16925900000001</v>
      </c>
      <c r="O276" s="98">
        <v>99.95</v>
      </c>
      <c r="P276" s="90">
        <v>0.69244485100000008</v>
      </c>
      <c r="Q276" s="91">
        <f t="shared" si="4"/>
        <v>1.2070301504102994E-4</v>
      </c>
      <c r="R276" s="91">
        <f>P276/'סכום נכסי הקרן'!$C$42</f>
        <v>7.4614031703060547E-6</v>
      </c>
    </row>
    <row r="277" spans="2:18">
      <c r="B277" s="86" t="s">
        <v>2695</v>
      </c>
      <c r="C277" s="88" t="s">
        <v>2385</v>
      </c>
      <c r="D277" s="87">
        <v>9410</v>
      </c>
      <c r="E277" s="87"/>
      <c r="F277" s="87" t="s">
        <v>2416</v>
      </c>
      <c r="G277" s="97">
        <v>44946</v>
      </c>
      <c r="H277" s="87" t="s">
        <v>2375</v>
      </c>
      <c r="I277" s="90">
        <v>0.48000016569442017</v>
      </c>
      <c r="J277" s="88" t="s">
        <v>2569</v>
      </c>
      <c r="K277" s="88" t="s">
        <v>126</v>
      </c>
      <c r="L277" s="89">
        <v>7.9393000000000005E-2</v>
      </c>
      <c r="M277" s="89">
        <v>8.9700005074391631E-2</v>
      </c>
      <c r="N277" s="90">
        <v>0.50529100000000016</v>
      </c>
      <c r="O277" s="98">
        <v>99.95</v>
      </c>
      <c r="P277" s="90">
        <v>1.9312660000000001E-3</v>
      </c>
      <c r="Q277" s="91">
        <f t="shared" si="4"/>
        <v>3.3664721271243839E-7</v>
      </c>
      <c r="R277" s="91">
        <f>P277/'סכום נכסי הקרן'!$C$42</f>
        <v>2.0810255479976544E-8</v>
      </c>
    </row>
    <row r="278" spans="2:18">
      <c r="B278" s="86" t="s">
        <v>2695</v>
      </c>
      <c r="C278" s="88" t="s">
        <v>2385</v>
      </c>
      <c r="D278" s="87">
        <v>9460</v>
      </c>
      <c r="E278" s="87"/>
      <c r="F278" s="87" t="s">
        <v>2416</v>
      </c>
      <c r="G278" s="97">
        <v>44978</v>
      </c>
      <c r="H278" s="87" t="s">
        <v>2375</v>
      </c>
      <c r="I278" s="90">
        <v>0.47999998483382422</v>
      </c>
      <c r="J278" s="88" t="s">
        <v>2569</v>
      </c>
      <c r="K278" s="88" t="s">
        <v>126</v>
      </c>
      <c r="L278" s="89">
        <v>7.9393000000000005E-2</v>
      </c>
      <c r="M278" s="89">
        <v>8.9699994085191456E-2</v>
      </c>
      <c r="N278" s="90">
        <v>0.69005400000000006</v>
      </c>
      <c r="O278" s="98">
        <v>99.95</v>
      </c>
      <c r="P278" s="90">
        <v>2.6374480000000006E-3</v>
      </c>
      <c r="Q278" s="91">
        <f t="shared" si="4"/>
        <v>4.5974480878035206E-7</v>
      </c>
      <c r="R278" s="91">
        <f>P278/'סכום נכסי הקרן'!$C$42</f>
        <v>2.8419682578760868E-8</v>
      </c>
    </row>
    <row r="279" spans="2:18">
      <c r="B279" s="86" t="s">
        <v>2695</v>
      </c>
      <c r="C279" s="88" t="s">
        <v>2385</v>
      </c>
      <c r="D279" s="87">
        <v>9511</v>
      </c>
      <c r="E279" s="87"/>
      <c r="F279" s="87" t="s">
        <v>2416</v>
      </c>
      <c r="G279" s="97">
        <v>45005</v>
      </c>
      <c r="H279" s="87" t="s">
        <v>2375</v>
      </c>
      <c r="I279" s="90">
        <v>0.48000002920716422</v>
      </c>
      <c r="J279" s="88" t="s">
        <v>2569</v>
      </c>
      <c r="K279" s="88" t="s">
        <v>126</v>
      </c>
      <c r="L279" s="89">
        <v>7.9328999999999997E-2</v>
      </c>
      <c r="M279" s="89">
        <v>8.9600022489516443E-2</v>
      </c>
      <c r="N279" s="90">
        <v>0.35831900000000005</v>
      </c>
      <c r="O279" s="98">
        <v>99.95</v>
      </c>
      <c r="P279" s="90">
        <v>1.3695270000000002E-3</v>
      </c>
      <c r="Q279" s="91">
        <f t="shared" si="4"/>
        <v>2.3872809197926525E-7</v>
      </c>
      <c r="R279" s="91">
        <f>P279/'סכום נכסי הקרן'!$C$42</f>
        <v>1.4757266351049435E-8</v>
      </c>
    </row>
    <row r="280" spans="2:18">
      <c r="B280" s="86" t="s">
        <v>2695</v>
      </c>
      <c r="C280" s="88" t="s">
        <v>2385</v>
      </c>
      <c r="D280" s="87">
        <v>9540</v>
      </c>
      <c r="E280" s="87"/>
      <c r="F280" s="87" t="s">
        <v>2416</v>
      </c>
      <c r="G280" s="97">
        <v>45036</v>
      </c>
      <c r="H280" s="87" t="s">
        <v>2375</v>
      </c>
      <c r="I280" s="90">
        <v>0.47999992805873287</v>
      </c>
      <c r="J280" s="88" t="s">
        <v>2569</v>
      </c>
      <c r="K280" s="88" t="s">
        <v>126</v>
      </c>
      <c r="L280" s="89">
        <v>7.9393000000000005E-2</v>
      </c>
      <c r="M280" s="89">
        <v>8.9699998920880972E-2</v>
      </c>
      <c r="N280" s="90">
        <v>1.3092530000000002</v>
      </c>
      <c r="O280" s="98">
        <v>99.95</v>
      </c>
      <c r="P280" s="90">
        <v>5.0040820000000008E-3</v>
      </c>
      <c r="Q280" s="91">
        <f t="shared" si="4"/>
        <v>8.7228287428271633E-7</v>
      </c>
      <c r="R280" s="91">
        <f>P280/'סכום נכסי הקרן'!$C$42</f>
        <v>5.3921223105854917E-8</v>
      </c>
    </row>
    <row r="281" spans="2:18">
      <c r="B281" s="86" t="s">
        <v>2695</v>
      </c>
      <c r="C281" s="88" t="s">
        <v>2385</v>
      </c>
      <c r="D281" s="87">
        <v>9562</v>
      </c>
      <c r="E281" s="87"/>
      <c r="F281" s="87" t="s">
        <v>2416</v>
      </c>
      <c r="G281" s="97">
        <v>45068</v>
      </c>
      <c r="H281" s="87" t="s">
        <v>2375</v>
      </c>
      <c r="I281" s="90">
        <v>0.47999983729633849</v>
      </c>
      <c r="J281" s="88" t="s">
        <v>2569</v>
      </c>
      <c r="K281" s="88" t="s">
        <v>126</v>
      </c>
      <c r="L281" s="89">
        <v>7.9393000000000005E-2</v>
      </c>
      <c r="M281" s="89">
        <v>8.9699996634992465E-2</v>
      </c>
      <c r="N281" s="90">
        <v>0.70754600000000012</v>
      </c>
      <c r="O281" s="98">
        <v>99.95</v>
      </c>
      <c r="P281" s="90">
        <v>2.7043030000000003E-3</v>
      </c>
      <c r="Q281" s="91">
        <f t="shared" si="4"/>
        <v>4.7139858894625879E-7</v>
      </c>
      <c r="R281" s="91">
        <f>P281/'סכום נכסי הקרן'!$C$42</f>
        <v>2.9140075124434962E-8</v>
      </c>
    </row>
    <row r="282" spans="2:18">
      <c r="B282" s="86" t="s">
        <v>2695</v>
      </c>
      <c r="C282" s="88" t="s">
        <v>2385</v>
      </c>
      <c r="D282" s="87">
        <v>9603</v>
      </c>
      <c r="E282" s="87"/>
      <c r="F282" s="87" t="s">
        <v>2416</v>
      </c>
      <c r="G282" s="97">
        <v>45097</v>
      </c>
      <c r="H282" s="87" t="s">
        <v>2375</v>
      </c>
      <c r="I282" s="90">
        <v>0.47999984847293864</v>
      </c>
      <c r="J282" s="88" t="s">
        <v>2569</v>
      </c>
      <c r="K282" s="88" t="s">
        <v>126</v>
      </c>
      <c r="L282" s="89">
        <v>7.9393000000000005E-2</v>
      </c>
      <c r="M282" s="89">
        <v>8.9700004829925087E-2</v>
      </c>
      <c r="N282" s="90">
        <v>0.55253400000000008</v>
      </c>
      <c r="O282" s="98">
        <v>99.95</v>
      </c>
      <c r="P282" s="90">
        <v>2.1118340000000004E-3</v>
      </c>
      <c r="Q282" s="91">
        <f t="shared" si="4"/>
        <v>3.6812279085913578E-7</v>
      </c>
      <c r="R282" s="91">
        <f>P282/'סכום נכסי הקרן'!$C$42</f>
        <v>2.2755956492425586E-8</v>
      </c>
    </row>
    <row r="283" spans="2:18">
      <c r="B283" s="86" t="s">
        <v>2695</v>
      </c>
      <c r="C283" s="88" t="s">
        <v>2385</v>
      </c>
      <c r="D283" s="87">
        <v>9659</v>
      </c>
      <c r="E283" s="87"/>
      <c r="F283" s="87" t="s">
        <v>2416</v>
      </c>
      <c r="G283" s="97">
        <v>45159</v>
      </c>
      <c r="H283" s="87" t="s">
        <v>2375</v>
      </c>
      <c r="I283" s="90">
        <v>0.4799999459736996</v>
      </c>
      <c r="J283" s="88" t="s">
        <v>2569</v>
      </c>
      <c r="K283" s="88" t="s">
        <v>126</v>
      </c>
      <c r="L283" s="89">
        <v>7.9393000000000005E-2</v>
      </c>
      <c r="M283" s="89">
        <v>8.9700003531004602E-2</v>
      </c>
      <c r="N283" s="90">
        <v>1.3559760000000003</v>
      </c>
      <c r="O283" s="98">
        <v>99.95</v>
      </c>
      <c r="P283" s="90">
        <v>5.1826610000000016E-3</v>
      </c>
      <c r="Q283" s="91">
        <f t="shared" si="4"/>
        <v>9.0341174135694374E-7</v>
      </c>
      <c r="R283" s="91">
        <f>P283/'סכום נכסי הקרן'!$C$42</f>
        <v>5.5845491753135377E-8</v>
      </c>
    </row>
    <row r="284" spans="2:18">
      <c r="B284" s="86" t="s">
        <v>2695</v>
      </c>
      <c r="C284" s="88" t="s">
        <v>2385</v>
      </c>
      <c r="D284" s="87">
        <v>9749</v>
      </c>
      <c r="E284" s="87"/>
      <c r="F284" s="87" t="s">
        <v>2416</v>
      </c>
      <c r="G284" s="97">
        <v>45189</v>
      </c>
      <c r="H284" s="87" t="s">
        <v>2375</v>
      </c>
      <c r="I284" s="90">
        <v>0.4799999388055689</v>
      </c>
      <c r="J284" s="88" t="s">
        <v>2569</v>
      </c>
      <c r="K284" s="88" t="s">
        <v>126</v>
      </c>
      <c r="L284" s="89">
        <v>7.9393000000000005E-2</v>
      </c>
      <c r="M284" s="89">
        <v>8.990001212414668E-2</v>
      </c>
      <c r="N284" s="90">
        <v>0.68414900000000012</v>
      </c>
      <c r="O284" s="98">
        <v>99.94</v>
      </c>
      <c r="P284" s="90">
        <v>2.6146170000000001E-3</v>
      </c>
      <c r="Q284" s="91">
        <f t="shared" si="4"/>
        <v>4.5576503980319519E-7</v>
      </c>
      <c r="R284" s="91">
        <f>P284/'סכום נכסי הקרן'!$C$42</f>
        <v>2.8173668335842824E-8</v>
      </c>
    </row>
    <row r="285" spans="2:18">
      <c r="B285" s="86" t="s">
        <v>2696</v>
      </c>
      <c r="C285" s="88" t="s">
        <v>2376</v>
      </c>
      <c r="D285" s="87">
        <v>6211</v>
      </c>
      <c r="E285" s="87"/>
      <c r="F285" s="87" t="s">
        <v>419</v>
      </c>
      <c r="G285" s="97">
        <v>43186</v>
      </c>
      <c r="H285" s="87" t="s">
        <v>263</v>
      </c>
      <c r="I285" s="90">
        <v>3.5699999997233762</v>
      </c>
      <c r="J285" s="88" t="s">
        <v>628</v>
      </c>
      <c r="K285" s="88" t="s">
        <v>126</v>
      </c>
      <c r="L285" s="89">
        <v>4.8000000000000001E-2</v>
      </c>
      <c r="M285" s="89">
        <v>6.3699999988814759E-2</v>
      </c>
      <c r="N285" s="90">
        <v>457.07423200000005</v>
      </c>
      <c r="O285" s="98">
        <v>95.14</v>
      </c>
      <c r="P285" s="90">
        <v>1.6629062780000001</v>
      </c>
      <c r="Q285" s="91">
        <f t="shared" si="4"/>
        <v>2.898682850993676E-4</v>
      </c>
      <c r="R285" s="91">
        <f>P285/'סכום נכסי הקרן'!$C$42</f>
        <v>1.7918559372161526E-5</v>
      </c>
    </row>
    <row r="286" spans="2:18">
      <c r="B286" s="86" t="s">
        <v>2696</v>
      </c>
      <c r="C286" s="88" t="s">
        <v>2376</v>
      </c>
      <c r="D286" s="87">
        <v>6831</v>
      </c>
      <c r="E286" s="87"/>
      <c r="F286" s="87" t="s">
        <v>419</v>
      </c>
      <c r="G286" s="97">
        <v>43552</v>
      </c>
      <c r="H286" s="87" t="s">
        <v>263</v>
      </c>
      <c r="I286" s="90">
        <v>3.5599999980769357</v>
      </c>
      <c r="J286" s="88" t="s">
        <v>628</v>
      </c>
      <c r="K286" s="88" t="s">
        <v>126</v>
      </c>
      <c r="L286" s="89">
        <v>4.5999999999999999E-2</v>
      </c>
      <c r="M286" s="89">
        <v>6.8199999977564249E-2</v>
      </c>
      <c r="N286" s="90">
        <v>227.95535700000005</v>
      </c>
      <c r="O286" s="98">
        <v>93.06</v>
      </c>
      <c r="P286" s="90">
        <v>0.81120525100000007</v>
      </c>
      <c r="Q286" s="91">
        <f t="shared" si="4"/>
        <v>1.4140464684142111E-4</v>
      </c>
      <c r="R286" s="91">
        <f>P286/'סכום נכסי הקרן'!$C$42</f>
        <v>8.7410996310236391E-6</v>
      </c>
    </row>
    <row r="287" spans="2:18">
      <c r="B287" s="86" t="s">
        <v>2696</v>
      </c>
      <c r="C287" s="88" t="s">
        <v>2376</v>
      </c>
      <c r="D287" s="87">
        <v>7598</v>
      </c>
      <c r="E287" s="87"/>
      <c r="F287" s="87" t="s">
        <v>419</v>
      </c>
      <c r="G287" s="97">
        <v>43942</v>
      </c>
      <c r="H287" s="87" t="s">
        <v>263</v>
      </c>
      <c r="I287" s="90">
        <v>3.4900000016740207</v>
      </c>
      <c r="J287" s="88" t="s">
        <v>628</v>
      </c>
      <c r="K287" s="88" t="s">
        <v>126</v>
      </c>
      <c r="L287" s="89">
        <v>5.4400000000000004E-2</v>
      </c>
      <c r="M287" s="89">
        <v>7.9600000030303417E-2</v>
      </c>
      <c r="N287" s="90">
        <v>231.64175100000003</v>
      </c>
      <c r="O287" s="98">
        <v>92.39</v>
      </c>
      <c r="P287" s="90">
        <v>0.81838878700000017</v>
      </c>
      <c r="Q287" s="91">
        <f t="shared" si="4"/>
        <v>1.426568396371414E-4</v>
      </c>
      <c r="R287" s="91">
        <f>P287/'סכום נכסי הקרן'!$C$42</f>
        <v>8.8185054463849663E-6</v>
      </c>
    </row>
    <row r="288" spans="2:18">
      <c r="B288" s="86" t="s">
        <v>2697</v>
      </c>
      <c r="C288" s="88" t="s">
        <v>2385</v>
      </c>
      <c r="D288" s="87">
        <v>9047</v>
      </c>
      <c r="E288" s="87"/>
      <c r="F288" s="87" t="s">
        <v>2463</v>
      </c>
      <c r="G288" s="97">
        <v>44677</v>
      </c>
      <c r="H288" s="87" t="s">
        <v>2375</v>
      </c>
      <c r="I288" s="90">
        <v>2.8099999962273441</v>
      </c>
      <c r="J288" s="88" t="s">
        <v>2569</v>
      </c>
      <c r="K288" s="88" t="s">
        <v>2325</v>
      </c>
      <c r="L288" s="89">
        <v>0.1149</v>
      </c>
      <c r="M288" s="89">
        <v>0.12179999989974036</v>
      </c>
      <c r="N288" s="90">
        <v>537.49340700000016</v>
      </c>
      <c r="O288" s="98">
        <v>100</v>
      </c>
      <c r="P288" s="90">
        <v>0.19349763300000003</v>
      </c>
      <c r="Q288" s="91">
        <f t="shared" si="4"/>
        <v>3.3729397615814889E-5</v>
      </c>
      <c r="R288" s="91">
        <f>P288/'סכום נכסי הקרן'!$C$42</f>
        <v>2.0850235946269134E-6</v>
      </c>
    </row>
    <row r="289" spans="2:18">
      <c r="B289" s="86" t="s">
        <v>2697</v>
      </c>
      <c r="C289" s="88" t="s">
        <v>2385</v>
      </c>
      <c r="D289" s="87">
        <v>9048</v>
      </c>
      <c r="E289" s="87"/>
      <c r="F289" s="87" t="s">
        <v>2463</v>
      </c>
      <c r="G289" s="97">
        <v>44677</v>
      </c>
      <c r="H289" s="87" t="s">
        <v>2375</v>
      </c>
      <c r="I289" s="90">
        <v>2.9799999976174818</v>
      </c>
      <c r="J289" s="88" t="s">
        <v>2569</v>
      </c>
      <c r="K289" s="88" t="s">
        <v>2325</v>
      </c>
      <c r="L289" s="89">
        <v>7.5700000000000003E-2</v>
      </c>
      <c r="M289" s="89">
        <v>7.9099999957179062E-2</v>
      </c>
      <c r="N289" s="90">
        <v>1725.5323700000001</v>
      </c>
      <c r="O289" s="98">
        <v>100</v>
      </c>
      <c r="P289" s="90">
        <v>0.62119162600000011</v>
      </c>
      <c r="Q289" s="91">
        <f t="shared" si="4"/>
        <v>1.0828256151830328E-4</v>
      </c>
      <c r="R289" s="91">
        <f>P289/'סכום נכסי הקרן'!$C$42</f>
        <v>6.693617781849855E-6</v>
      </c>
    </row>
    <row r="290" spans="2:18">
      <c r="B290" s="86" t="s">
        <v>2697</v>
      </c>
      <c r="C290" s="88" t="s">
        <v>2385</v>
      </c>
      <c r="D290" s="87">
        <v>9074</v>
      </c>
      <c r="E290" s="87"/>
      <c r="F290" s="87" t="s">
        <v>2463</v>
      </c>
      <c r="G290" s="97">
        <v>44684</v>
      </c>
      <c r="H290" s="87" t="s">
        <v>2375</v>
      </c>
      <c r="I290" s="90">
        <v>2.9100000092285621</v>
      </c>
      <c r="J290" s="88" t="s">
        <v>2569</v>
      </c>
      <c r="K290" s="88" t="s">
        <v>2325</v>
      </c>
      <c r="L290" s="89">
        <v>7.7699999999999991E-2</v>
      </c>
      <c r="M290" s="89">
        <v>8.870000016865992E-2</v>
      </c>
      <c r="N290" s="90">
        <v>87.289392000000021</v>
      </c>
      <c r="O290" s="98">
        <v>100</v>
      </c>
      <c r="P290" s="90">
        <v>3.1424181000000002E-2</v>
      </c>
      <c r="Q290" s="91">
        <f t="shared" si="4"/>
        <v>5.4776830045271686E-6</v>
      </c>
      <c r="R290" s="91">
        <f>P290/'סכום נכסי הקרן'!$C$42</f>
        <v>3.3860961403505516E-7</v>
      </c>
    </row>
    <row r="291" spans="2:18">
      <c r="B291" s="86" t="s">
        <v>2697</v>
      </c>
      <c r="C291" s="88" t="s">
        <v>2385</v>
      </c>
      <c r="D291" s="87">
        <v>9220</v>
      </c>
      <c r="E291" s="87"/>
      <c r="F291" s="87" t="s">
        <v>2463</v>
      </c>
      <c r="G291" s="97">
        <v>44811</v>
      </c>
      <c r="H291" s="87" t="s">
        <v>2375</v>
      </c>
      <c r="I291" s="90">
        <v>2.9499999968207216</v>
      </c>
      <c r="J291" s="88" t="s">
        <v>2569</v>
      </c>
      <c r="K291" s="88" t="s">
        <v>2325</v>
      </c>
      <c r="L291" s="89">
        <v>7.9600000000000004E-2</v>
      </c>
      <c r="M291" s="89">
        <v>7.9799999860111742E-2</v>
      </c>
      <c r="N291" s="90">
        <v>129.17109800000003</v>
      </c>
      <c r="O291" s="98">
        <v>101.46</v>
      </c>
      <c r="P291" s="90">
        <v>4.7180517000000012E-2</v>
      </c>
      <c r="Q291" s="91">
        <f t="shared" si="4"/>
        <v>8.2242371285891334E-6</v>
      </c>
      <c r="R291" s="91">
        <f>P291/'סכום נכסי הקרן'!$C$42</f>
        <v>5.0839118611697025E-7</v>
      </c>
    </row>
    <row r="292" spans="2:18">
      <c r="B292" s="86" t="s">
        <v>2697</v>
      </c>
      <c r="C292" s="88" t="s">
        <v>2385</v>
      </c>
      <c r="D292" s="87">
        <v>9599</v>
      </c>
      <c r="E292" s="87"/>
      <c r="F292" s="87" t="s">
        <v>2463</v>
      </c>
      <c r="G292" s="97">
        <v>45089</v>
      </c>
      <c r="H292" s="87" t="s">
        <v>2375</v>
      </c>
      <c r="I292" s="90">
        <v>2.949999985402282</v>
      </c>
      <c r="J292" s="88" t="s">
        <v>2569</v>
      </c>
      <c r="K292" s="88" t="s">
        <v>2325</v>
      </c>
      <c r="L292" s="89">
        <v>0.08</v>
      </c>
      <c r="M292" s="89">
        <v>8.2999999752961684E-2</v>
      </c>
      <c r="N292" s="90">
        <v>123.08440300000002</v>
      </c>
      <c r="O292" s="98">
        <v>100.49</v>
      </c>
      <c r="P292" s="90">
        <v>4.4527507000000008E-2</v>
      </c>
      <c r="Q292" s="91">
        <f t="shared" si="4"/>
        <v>7.761779641221661E-6</v>
      </c>
      <c r="R292" s="91">
        <f>P292/'סכום נכסי הקרן'!$C$42</f>
        <v>4.7980381602350169E-7</v>
      </c>
    </row>
    <row r="293" spans="2:18">
      <c r="B293" s="86" t="s">
        <v>2697</v>
      </c>
      <c r="C293" s="88" t="s">
        <v>2385</v>
      </c>
      <c r="D293" s="87">
        <v>9748</v>
      </c>
      <c r="E293" s="87"/>
      <c r="F293" s="87" t="s">
        <v>2463</v>
      </c>
      <c r="G293" s="97">
        <v>45180</v>
      </c>
      <c r="H293" s="87" t="s">
        <v>2375</v>
      </c>
      <c r="I293" s="90">
        <v>2.9499999984469207</v>
      </c>
      <c r="J293" s="88" t="s">
        <v>2569</v>
      </c>
      <c r="K293" s="88" t="s">
        <v>2325</v>
      </c>
      <c r="L293" s="89">
        <v>0.08</v>
      </c>
      <c r="M293" s="89">
        <v>8.3600000049698503E-2</v>
      </c>
      <c r="N293" s="90">
        <v>178.23239599999999</v>
      </c>
      <c r="O293" s="98">
        <v>100.35</v>
      </c>
      <c r="P293" s="90">
        <v>6.4388238000000014E-2</v>
      </c>
      <c r="Q293" s="91">
        <f t="shared" si="4"/>
        <v>1.1223788361709424E-5</v>
      </c>
      <c r="R293" s="91">
        <f>P293/'סכום נכסי הקרן'!$C$42</f>
        <v>6.9381208113513841E-7</v>
      </c>
    </row>
    <row r="294" spans="2:18">
      <c r="B294" s="86" t="s">
        <v>2698</v>
      </c>
      <c r="C294" s="88" t="s">
        <v>2385</v>
      </c>
      <c r="D294" s="87">
        <v>4623</v>
      </c>
      <c r="E294" s="87"/>
      <c r="F294" s="87" t="s">
        <v>2570</v>
      </c>
      <c r="G294" s="97">
        <v>42354</v>
      </c>
      <c r="H294" s="87" t="s">
        <v>2571</v>
      </c>
      <c r="I294" s="90">
        <v>2.2399999999999998</v>
      </c>
      <c r="J294" s="88" t="s">
        <v>2572</v>
      </c>
      <c r="K294" s="88" t="s">
        <v>126</v>
      </c>
      <c r="L294" s="89">
        <v>5.0199999999999995E-2</v>
      </c>
      <c r="M294" s="89">
        <v>7.3099999999999998E-2</v>
      </c>
      <c r="N294" s="90">
        <v>16375.070000000002</v>
      </c>
      <c r="O294" s="98">
        <v>96.55</v>
      </c>
      <c r="P294" s="90">
        <v>60.457930000000005</v>
      </c>
      <c r="Q294" s="91">
        <f t="shared" si="4"/>
        <v>1.053867961268086E-2</v>
      </c>
      <c r="R294" s="91">
        <f>P294/'סכום נכסי הקרן'!$C$42</f>
        <v>6.5146125344232148E-4</v>
      </c>
    </row>
    <row r="295" spans="2:18">
      <c r="B295" s="86" t="s">
        <v>2699</v>
      </c>
      <c r="C295" s="88" t="s">
        <v>2385</v>
      </c>
      <c r="D295" s="87" t="s">
        <v>2573</v>
      </c>
      <c r="E295" s="87"/>
      <c r="F295" s="87" t="s">
        <v>2570</v>
      </c>
      <c r="G295" s="97">
        <v>43185</v>
      </c>
      <c r="H295" s="87" t="s">
        <v>2571</v>
      </c>
      <c r="I295" s="90">
        <v>3.8000000056729175</v>
      </c>
      <c r="J295" s="88" t="s">
        <v>2572</v>
      </c>
      <c r="K295" s="88" t="s">
        <v>134</v>
      </c>
      <c r="L295" s="89">
        <v>4.2199999999999994E-2</v>
      </c>
      <c r="M295" s="89">
        <v>7.9600000103530744E-2</v>
      </c>
      <c r="N295" s="90">
        <v>112.51065300000002</v>
      </c>
      <c r="O295" s="98">
        <v>88.19</v>
      </c>
      <c r="P295" s="90">
        <v>0.28204179800000001</v>
      </c>
      <c r="Q295" s="91">
        <f t="shared" si="4"/>
        <v>4.9163908630455148E-5</v>
      </c>
      <c r="R295" s="91">
        <f>P295/'סכום נכסי הקרן'!$C$42</f>
        <v>3.0391266000705949E-6</v>
      </c>
    </row>
    <row r="296" spans="2:18">
      <c r="B296" s="86" t="s">
        <v>2700</v>
      </c>
      <c r="C296" s="88" t="s">
        <v>2385</v>
      </c>
      <c r="D296" s="87">
        <v>6812</v>
      </c>
      <c r="E296" s="87"/>
      <c r="F296" s="87" t="s">
        <v>618</v>
      </c>
      <c r="G296" s="97">
        <v>43536</v>
      </c>
      <c r="H296" s="87"/>
      <c r="I296" s="90">
        <v>2.4799999962583366</v>
      </c>
      <c r="J296" s="88" t="s">
        <v>2572</v>
      </c>
      <c r="K296" s="88" t="s">
        <v>126</v>
      </c>
      <c r="L296" s="89">
        <v>7.6661000000000007E-2</v>
      </c>
      <c r="M296" s="89">
        <v>7.5299999909131027E-2</v>
      </c>
      <c r="N296" s="90">
        <v>96.229856000000012</v>
      </c>
      <c r="O296" s="98">
        <v>101.68</v>
      </c>
      <c r="P296" s="90">
        <v>0.37416507999999998</v>
      </c>
      <c r="Q296" s="91">
        <f t="shared" si="4"/>
        <v>6.5222310793192919E-5</v>
      </c>
      <c r="R296" s="91">
        <f>P296/'סכום נכסי הקרן'!$C$42</f>
        <v>4.0317961930080376E-6</v>
      </c>
    </row>
    <row r="297" spans="2:18">
      <c r="B297" s="86" t="s">
        <v>2700</v>
      </c>
      <c r="C297" s="88" t="s">
        <v>2385</v>
      </c>
      <c r="D297" s="87">
        <v>6872</v>
      </c>
      <c r="E297" s="87"/>
      <c r="F297" s="87" t="s">
        <v>618</v>
      </c>
      <c r="G297" s="97">
        <v>43570</v>
      </c>
      <c r="H297" s="87"/>
      <c r="I297" s="90">
        <v>2.4799999996025592</v>
      </c>
      <c r="J297" s="88" t="s">
        <v>2572</v>
      </c>
      <c r="K297" s="88" t="s">
        <v>126</v>
      </c>
      <c r="L297" s="89">
        <v>7.6661000000000007E-2</v>
      </c>
      <c r="M297" s="89">
        <v>7.5199999970854359E-2</v>
      </c>
      <c r="N297" s="90">
        <v>77.644945000000021</v>
      </c>
      <c r="O297" s="98">
        <v>101.69</v>
      </c>
      <c r="P297" s="90">
        <v>0.30193211900000005</v>
      </c>
      <c r="Q297" s="91">
        <f t="shared" si="4"/>
        <v>5.2631075310035116E-5</v>
      </c>
      <c r="R297" s="91">
        <f>P297/'סכום נכסי הקרן'!$C$42</f>
        <v>3.2534537106751122E-6</v>
      </c>
    </row>
    <row r="298" spans="2:18">
      <c r="B298" s="86" t="s">
        <v>2700</v>
      </c>
      <c r="C298" s="88" t="s">
        <v>2385</v>
      </c>
      <c r="D298" s="87">
        <v>7258</v>
      </c>
      <c r="E298" s="87"/>
      <c r="F298" s="87" t="s">
        <v>618</v>
      </c>
      <c r="G298" s="97">
        <v>43774</v>
      </c>
      <c r="H298" s="87"/>
      <c r="I298" s="90">
        <v>2.4799999968086142</v>
      </c>
      <c r="J298" s="88" t="s">
        <v>2572</v>
      </c>
      <c r="K298" s="88" t="s">
        <v>126</v>
      </c>
      <c r="L298" s="89">
        <v>7.6661000000000007E-2</v>
      </c>
      <c r="M298" s="89">
        <v>7.3499999896642645E-2</v>
      </c>
      <c r="N298" s="90">
        <v>70.90997200000001</v>
      </c>
      <c r="O298" s="98">
        <v>101.69</v>
      </c>
      <c r="P298" s="90">
        <v>0.27574233100000006</v>
      </c>
      <c r="Q298" s="91">
        <f t="shared" si="4"/>
        <v>4.8065821672405884E-5</v>
      </c>
      <c r="R298" s="91">
        <f>P298/'סכום נכסי הקרן'!$C$42</f>
        <v>2.9712470238456316E-6</v>
      </c>
    </row>
    <row r="299" spans="2:18">
      <c r="B299" s="86" t="s">
        <v>2701</v>
      </c>
      <c r="C299" s="88" t="s">
        <v>2385</v>
      </c>
      <c r="D299" s="87">
        <v>6861</v>
      </c>
      <c r="E299" s="87"/>
      <c r="F299" s="87" t="s">
        <v>618</v>
      </c>
      <c r="G299" s="97">
        <v>43563</v>
      </c>
      <c r="H299" s="87"/>
      <c r="I299" s="90">
        <v>0.50999999989332734</v>
      </c>
      <c r="J299" s="88" t="s">
        <v>1423</v>
      </c>
      <c r="K299" s="88" t="s">
        <v>126</v>
      </c>
      <c r="L299" s="89">
        <v>8.0297000000000007E-2</v>
      </c>
      <c r="M299" s="89">
        <v>8.9900000020461807E-2</v>
      </c>
      <c r="N299" s="90">
        <v>537.23056500000007</v>
      </c>
      <c r="O299" s="98">
        <v>100.39</v>
      </c>
      <c r="P299" s="90">
        <v>2.062381722</v>
      </c>
      <c r="Q299" s="91">
        <f t="shared" si="4"/>
        <v>3.5950255338227825E-4</v>
      </c>
      <c r="R299" s="91">
        <f>P299/'סכום נכסי הקרן'!$C$42</f>
        <v>2.2223086064816529E-5</v>
      </c>
    </row>
    <row r="300" spans="2:18">
      <c r="B300" s="86" t="s">
        <v>2702</v>
      </c>
      <c r="C300" s="88" t="s">
        <v>2385</v>
      </c>
      <c r="D300" s="87">
        <v>6932</v>
      </c>
      <c r="E300" s="87"/>
      <c r="F300" s="87" t="s">
        <v>618</v>
      </c>
      <c r="G300" s="97">
        <v>43098</v>
      </c>
      <c r="H300" s="87"/>
      <c r="I300" s="90">
        <v>1.5800000004135177</v>
      </c>
      <c r="J300" s="88" t="s">
        <v>2572</v>
      </c>
      <c r="K300" s="88" t="s">
        <v>126</v>
      </c>
      <c r="L300" s="89">
        <v>8.1652000000000002E-2</v>
      </c>
      <c r="M300" s="89">
        <v>7.0699999995864807E-2</v>
      </c>
      <c r="N300" s="90">
        <v>124.34007700000002</v>
      </c>
      <c r="O300" s="98">
        <v>101.72</v>
      </c>
      <c r="P300" s="90">
        <v>0.48365466000000007</v>
      </c>
      <c r="Q300" s="91">
        <f t="shared" si="4"/>
        <v>8.4307906422202898E-5</v>
      </c>
      <c r="R300" s="91">
        <f>P300/'סכום נכסי הקרן'!$C$42</f>
        <v>5.2115954191091197E-6</v>
      </c>
    </row>
    <row r="301" spans="2:18">
      <c r="B301" s="86" t="s">
        <v>2702</v>
      </c>
      <c r="C301" s="88" t="s">
        <v>2385</v>
      </c>
      <c r="D301" s="87">
        <v>9335</v>
      </c>
      <c r="E301" s="87"/>
      <c r="F301" s="87" t="s">
        <v>618</v>
      </c>
      <c r="G301" s="97">
        <v>44064</v>
      </c>
      <c r="H301" s="87"/>
      <c r="I301" s="90">
        <v>2.4399999993490957</v>
      </c>
      <c r="J301" s="88" t="s">
        <v>2572</v>
      </c>
      <c r="K301" s="88" t="s">
        <v>126</v>
      </c>
      <c r="L301" s="89">
        <v>8.9152000000000009E-2</v>
      </c>
      <c r="M301" s="89">
        <v>0.10159999997861315</v>
      </c>
      <c r="N301" s="90">
        <v>458.35722900000007</v>
      </c>
      <c r="O301" s="98">
        <v>98.17</v>
      </c>
      <c r="P301" s="90">
        <v>1.7206825480000003</v>
      </c>
      <c r="Q301" s="91">
        <f t="shared" si="4"/>
        <v>2.9993951312099761E-4</v>
      </c>
      <c r="R301" s="91">
        <f>P301/'סכום נכסי הקרן'!$C$42</f>
        <v>1.8541124538938194E-5</v>
      </c>
    </row>
    <row r="302" spans="2:18">
      <c r="B302" s="86" t="s">
        <v>2702</v>
      </c>
      <c r="C302" s="88" t="s">
        <v>2385</v>
      </c>
      <c r="D302" s="87" t="s">
        <v>2574</v>
      </c>
      <c r="E302" s="87"/>
      <c r="F302" s="87" t="s">
        <v>618</v>
      </c>
      <c r="G302" s="97">
        <v>42817</v>
      </c>
      <c r="H302" s="87"/>
      <c r="I302" s="90">
        <v>1.6400000018178453</v>
      </c>
      <c r="J302" s="88" t="s">
        <v>2572</v>
      </c>
      <c r="K302" s="88" t="s">
        <v>126</v>
      </c>
      <c r="L302" s="89">
        <v>5.7820000000000003E-2</v>
      </c>
      <c r="M302" s="89">
        <v>8.6300000252226006E-2</v>
      </c>
      <c r="N302" s="90">
        <v>47.97668800000001</v>
      </c>
      <c r="O302" s="98">
        <v>95.95</v>
      </c>
      <c r="P302" s="90">
        <v>0.176032612</v>
      </c>
      <c r="Q302" s="91">
        <f t="shared" si="4"/>
        <v>3.0684995322389632E-5</v>
      </c>
      <c r="R302" s="91">
        <f>P302/'סכום נכסי הקרן'!$C$42</f>
        <v>1.8968301769552122E-6</v>
      </c>
    </row>
    <row r="303" spans="2:18">
      <c r="B303" s="86" t="s">
        <v>2702</v>
      </c>
      <c r="C303" s="88" t="s">
        <v>2385</v>
      </c>
      <c r="D303" s="87">
        <v>7291</v>
      </c>
      <c r="E303" s="87"/>
      <c r="F303" s="87" t="s">
        <v>618</v>
      </c>
      <c r="G303" s="97">
        <v>43798</v>
      </c>
      <c r="H303" s="87"/>
      <c r="I303" s="90">
        <v>1.59</v>
      </c>
      <c r="J303" s="88" t="s">
        <v>2572</v>
      </c>
      <c r="K303" s="88" t="s">
        <v>126</v>
      </c>
      <c r="L303" s="89">
        <v>8.1652000000000002E-2</v>
      </c>
      <c r="M303" s="89">
        <v>7.9399999291937653E-2</v>
      </c>
      <c r="N303" s="90">
        <v>7.3141220000000011</v>
      </c>
      <c r="O303" s="98">
        <v>100.99</v>
      </c>
      <c r="P303" s="90">
        <v>2.8246100000000003E-2</v>
      </c>
      <c r="Q303" s="91">
        <f t="shared" si="4"/>
        <v>4.9236981518842081E-6</v>
      </c>
      <c r="R303" s="91">
        <f>P303/'סכום נכסי הקרן'!$C$42</f>
        <v>3.0436436892326874E-7</v>
      </c>
    </row>
    <row r="304" spans="2:18">
      <c r="B304" s="86" t="s">
        <v>2703</v>
      </c>
      <c r="C304" s="88" t="s">
        <v>2385</v>
      </c>
      <c r="D304" s="87" t="s">
        <v>2575</v>
      </c>
      <c r="E304" s="87"/>
      <c r="F304" s="87" t="s">
        <v>618</v>
      </c>
      <c r="G304" s="97">
        <v>43083</v>
      </c>
      <c r="H304" s="87"/>
      <c r="I304" s="90">
        <v>0.51999998316322582</v>
      </c>
      <c r="J304" s="88" t="s">
        <v>2572</v>
      </c>
      <c r="K304" s="88" t="s">
        <v>134</v>
      </c>
      <c r="L304" s="89">
        <v>7.0540000000000005E-2</v>
      </c>
      <c r="M304" s="89">
        <v>7.7999999052931465E-2</v>
      </c>
      <c r="N304" s="90">
        <v>13.160856000000003</v>
      </c>
      <c r="O304" s="98">
        <v>101.61</v>
      </c>
      <c r="P304" s="90">
        <v>3.8012032000000008E-2</v>
      </c>
      <c r="Q304" s="91">
        <f t="shared" si="4"/>
        <v>6.6260394074850476E-6</v>
      </c>
      <c r="R304" s="91">
        <f>P304/'סכום נכסי הקרן'!$C$42</f>
        <v>4.0959665692506565E-7</v>
      </c>
    </row>
    <row r="305" spans="2:18">
      <c r="B305" s="86" t="s">
        <v>2703</v>
      </c>
      <c r="C305" s="88" t="s">
        <v>2385</v>
      </c>
      <c r="D305" s="87" t="s">
        <v>2576</v>
      </c>
      <c r="E305" s="87"/>
      <c r="F305" s="87" t="s">
        <v>618</v>
      </c>
      <c r="G305" s="97">
        <v>43083</v>
      </c>
      <c r="H305" s="87"/>
      <c r="I305" s="90">
        <v>4.9599999912969777</v>
      </c>
      <c r="J305" s="88" t="s">
        <v>2572</v>
      </c>
      <c r="K305" s="88" t="s">
        <v>134</v>
      </c>
      <c r="L305" s="89">
        <v>7.195E-2</v>
      </c>
      <c r="M305" s="89">
        <v>7.4699999813852017E-2</v>
      </c>
      <c r="N305" s="90">
        <v>28.531145000000002</v>
      </c>
      <c r="O305" s="98">
        <v>102.01</v>
      </c>
      <c r="P305" s="90">
        <v>8.2729882000000018E-2</v>
      </c>
      <c r="Q305" s="91">
        <f t="shared" si="4"/>
        <v>1.442099854879076E-5</v>
      </c>
      <c r="R305" s="91">
        <f>P305/'סכום נכסי הקרן'!$C$42</f>
        <v>8.9145150396077656E-7</v>
      </c>
    </row>
    <row r="306" spans="2:18">
      <c r="B306" s="86" t="s">
        <v>2703</v>
      </c>
      <c r="C306" s="88" t="s">
        <v>2385</v>
      </c>
      <c r="D306" s="87" t="s">
        <v>2577</v>
      </c>
      <c r="E306" s="87"/>
      <c r="F306" s="87" t="s">
        <v>618</v>
      </c>
      <c r="G306" s="97">
        <v>43083</v>
      </c>
      <c r="H306" s="87"/>
      <c r="I306" s="90">
        <v>5.209999994558415</v>
      </c>
      <c r="J306" s="88" t="s">
        <v>2572</v>
      </c>
      <c r="K306" s="88" t="s">
        <v>134</v>
      </c>
      <c r="L306" s="89">
        <v>4.4999999999999998E-2</v>
      </c>
      <c r="M306" s="89">
        <v>7.509999993851714E-2</v>
      </c>
      <c r="N306" s="90">
        <v>114.12457900000001</v>
      </c>
      <c r="O306" s="98">
        <v>87.24</v>
      </c>
      <c r="P306" s="90">
        <v>0.28300577400000004</v>
      </c>
      <c r="Q306" s="91">
        <f t="shared" si="4"/>
        <v>4.9331943398074781E-5</v>
      </c>
      <c r="R306" s="91">
        <f>P306/'סכום נכסי הקרן'!$C$42</f>
        <v>3.0495138728940002E-6</v>
      </c>
    </row>
    <row r="307" spans="2:18">
      <c r="B307" s="86" t="s">
        <v>2704</v>
      </c>
      <c r="C307" s="88" t="s">
        <v>2385</v>
      </c>
      <c r="D307" s="87">
        <v>9186</v>
      </c>
      <c r="E307" s="87"/>
      <c r="F307" s="87" t="s">
        <v>618</v>
      </c>
      <c r="G307" s="97">
        <v>44778</v>
      </c>
      <c r="H307" s="87"/>
      <c r="I307" s="90">
        <v>3.3799999996303423</v>
      </c>
      <c r="J307" s="88" t="s">
        <v>2578</v>
      </c>
      <c r="K307" s="88" t="s">
        <v>128</v>
      </c>
      <c r="L307" s="89">
        <v>7.1870000000000003E-2</v>
      </c>
      <c r="M307" s="89">
        <v>7.3099999983365402E-2</v>
      </c>
      <c r="N307" s="90">
        <v>191.79316000000003</v>
      </c>
      <c r="O307" s="98">
        <v>104.4</v>
      </c>
      <c r="P307" s="90">
        <v>0.81156058499999995</v>
      </c>
      <c r="Q307" s="91">
        <f t="shared" si="4"/>
        <v>1.4146658662635077E-4</v>
      </c>
      <c r="R307" s="91">
        <f>P307/'סכום נכסי הקרן'!$C$42</f>
        <v>8.7449285139018753E-6</v>
      </c>
    </row>
    <row r="308" spans="2:18">
      <c r="B308" s="86" t="s">
        <v>2704</v>
      </c>
      <c r="C308" s="88" t="s">
        <v>2385</v>
      </c>
      <c r="D308" s="87">
        <v>9187</v>
      </c>
      <c r="E308" s="87"/>
      <c r="F308" s="87" t="s">
        <v>618</v>
      </c>
      <c r="G308" s="97">
        <v>44778</v>
      </c>
      <c r="H308" s="87"/>
      <c r="I308" s="90">
        <v>3.2999999992855682</v>
      </c>
      <c r="J308" s="88" t="s">
        <v>2578</v>
      </c>
      <c r="K308" s="88" t="s">
        <v>126</v>
      </c>
      <c r="L308" s="89">
        <v>8.2722999999999991E-2</v>
      </c>
      <c r="M308" s="89">
        <v>8.9099999981186645E-2</v>
      </c>
      <c r="N308" s="90">
        <v>528.13692400000002</v>
      </c>
      <c r="O308" s="98">
        <v>103.96</v>
      </c>
      <c r="P308" s="90">
        <v>2.0995716450000006</v>
      </c>
      <c r="Q308" s="91">
        <f t="shared" si="4"/>
        <v>3.6598528746393269E-4</v>
      </c>
      <c r="R308" s="91">
        <f>P308/'סכום נכסי הקרן'!$C$42</f>
        <v>2.2623824129335176E-5</v>
      </c>
    </row>
    <row r="309" spans="2:18">
      <c r="B309" s="86" t="s">
        <v>2705</v>
      </c>
      <c r="C309" s="88" t="s">
        <v>2385</v>
      </c>
      <c r="D309" s="87" t="s">
        <v>2579</v>
      </c>
      <c r="E309" s="87"/>
      <c r="F309" s="87" t="s">
        <v>618</v>
      </c>
      <c r="G309" s="97">
        <v>45116</v>
      </c>
      <c r="H309" s="87"/>
      <c r="I309" s="90">
        <v>0.73000000271683341</v>
      </c>
      <c r="J309" s="88" t="s">
        <v>2572</v>
      </c>
      <c r="K309" s="88" t="s">
        <v>126</v>
      </c>
      <c r="L309" s="89">
        <v>8.1645999999999996E-2</v>
      </c>
      <c r="M309" s="89">
        <v>8.6000000241496316E-2</v>
      </c>
      <c r="N309" s="90">
        <v>26.148103000000003</v>
      </c>
      <c r="O309" s="98">
        <v>99.39</v>
      </c>
      <c r="P309" s="90">
        <v>9.9380401000000021E-2</v>
      </c>
      <c r="Q309" s="91">
        <f t="shared" si="4"/>
        <v>1.7323421524996782E-5</v>
      </c>
      <c r="R309" s="91">
        <f>P309/'סכום נכסי הקרן'!$C$42</f>
        <v>1.0708682980555329E-6</v>
      </c>
    </row>
    <row r="310" spans="2:18">
      <c r="B310" s="86" t="s">
        <v>2706</v>
      </c>
      <c r="C310" s="88" t="s">
        <v>2385</v>
      </c>
      <c r="D310" s="87">
        <v>8702</v>
      </c>
      <c r="E310" s="87"/>
      <c r="F310" s="87" t="s">
        <v>618</v>
      </c>
      <c r="G310" s="97">
        <v>44497</v>
      </c>
      <c r="H310" s="87"/>
      <c r="I310" s="90">
        <v>0.11000001226303223</v>
      </c>
      <c r="J310" s="88" t="s">
        <v>1423</v>
      </c>
      <c r="K310" s="88" t="s">
        <v>126</v>
      </c>
      <c r="L310" s="89">
        <v>7.2742000000000001E-2</v>
      </c>
      <c r="M310" s="89">
        <v>7.9499980992300046E-2</v>
      </c>
      <c r="N310" s="90">
        <v>0.42534700000000003</v>
      </c>
      <c r="O310" s="98">
        <v>100.27</v>
      </c>
      <c r="P310" s="90">
        <v>1.6309180000000003E-3</v>
      </c>
      <c r="Q310" s="91">
        <f t="shared" si="4"/>
        <v>2.8429227194107117E-7</v>
      </c>
      <c r="R310" s="91">
        <f>P310/'סכום נכסי הקרן'!$C$42</f>
        <v>1.757387136049223E-8</v>
      </c>
    </row>
    <row r="311" spans="2:18">
      <c r="B311" s="86" t="s">
        <v>2706</v>
      </c>
      <c r="C311" s="88" t="s">
        <v>2385</v>
      </c>
      <c r="D311" s="87">
        <v>9118</v>
      </c>
      <c r="E311" s="87"/>
      <c r="F311" s="87" t="s">
        <v>618</v>
      </c>
      <c r="G311" s="97">
        <v>44733</v>
      </c>
      <c r="H311" s="87"/>
      <c r="I311" s="90">
        <v>0.11000001226303223</v>
      </c>
      <c r="J311" s="88" t="s">
        <v>1423</v>
      </c>
      <c r="K311" s="88" t="s">
        <v>126</v>
      </c>
      <c r="L311" s="89">
        <v>7.2742000000000001E-2</v>
      </c>
      <c r="M311" s="89">
        <v>7.9499998614225256E-2</v>
      </c>
      <c r="N311" s="90">
        <v>1.6937960000000003</v>
      </c>
      <c r="O311" s="98">
        <v>100.27</v>
      </c>
      <c r="P311" s="90">
        <v>6.4945620000000015E-3</v>
      </c>
      <c r="Q311" s="91">
        <f t="shared" ref="Q311:Q353" si="5">IFERROR(P311/$P$10,0)</f>
        <v>1.132094799519134E-6</v>
      </c>
      <c r="R311" s="91">
        <f>P311/'סכום נכסי הקרן'!$C$42</f>
        <v>6.9981812163910845E-8</v>
      </c>
    </row>
    <row r="312" spans="2:18">
      <c r="B312" s="86" t="s">
        <v>2706</v>
      </c>
      <c r="C312" s="88" t="s">
        <v>2385</v>
      </c>
      <c r="D312" s="87">
        <v>9233</v>
      </c>
      <c r="E312" s="87"/>
      <c r="F312" s="87" t="s">
        <v>618</v>
      </c>
      <c r="G312" s="97">
        <v>44819</v>
      </c>
      <c r="H312" s="87"/>
      <c r="I312" s="90">
        <v>0.11000001226303223</v>
      </c>
      <c r="J312" s="88" t="s">
        <v>1423</v>
      </c>
      <c r="K312" s="88" t="s">
        <v>126</v>
      </c>
      <c r="L312" s="89">
        <v>7.2742000000000001E-2</v>
      </c>
      <c r="M312" s="89">
        <v>7.9500012943277854E-2</v>
      </c>
      <c r="N312" s="90">
        <v>0.33246900000000001</v>
      </c>
      <c r="O312" s="98">
        <v>100.27</v>
      </c>
      <c r="P312" s="90">
        <v>1.2747930000000002E-3</v>
      </c>
      <c r="Q312" s="91">
        <f t="shared" si="5"/>
        <v>2.222146044280423E-7</v>
      </c>
      <c r="R312" s="91">
        <f>P312/'סכום נכסי הקרן'!$C$42</f>
        <v>1.373646510324613E-8</v>
      </c>
    </row>
    <row r="313" spans="2:18">
      <c r="B313" s="86" t="s">
        <v>2706</v>
      </c>
      <c r="C313" s="88" t="s">
        <v>2385</v>
      </c>
      <c r="D313" s="87">
        <v>9276</v>
      </c>
      <c r="E313" s="87"/>
      <c r="F313" s="87" t="s">
        <v>618</v>
      </c>
      <c r="G313" s="97">
        <v>44854</v>
      </c>
      <c r="H313" s="87"/>
      <c r="I313" s="90">
        <v>0.11000001226303223</v>
      </c>
      <c r="J313" s="88" t="s">
        <v>1423</v>
      </c>
      <c r="K313" s="88" t="s">
        <v>126</v>
      </c>
      <c r="L313" s="89">
        <v>7.2742000000000001E-2</v>
      </c>
      <c r="M313" s="89">
        <v>7.9499972209780195E-2</v>
      </c>
      <c r="N313" s="90">
        <v>7.9770000000000008E-2</v>
      </c>
      <c r="O313" s="98">
        <v>100.27</v>
      </c>
      <c r="P313" s="90">
        <v>3.0586300000000008E-4</v>
      </c>
      <c r="Q313" s="91">
        <f t="shared" si="5"/>
        <v>5.3316283941137355E-8</v>
      </c>
      <c r="R313" s="91">
        <f>P313/'סכום נכסי הקרן'!$C$42</f>
        <v>3.2958107126993729E-9</v>
      </c>
    </row>
    <row r="314" spans="2:18">
      <c r="B314" s="86" t="s">
        <v>2706</v>
      </c>
      <c r="C314" s="88" t="s">
        <v>2385</v>
      </c>
      <c r="D314" s="87">
        <v>9430</v>
      </c>
      <c r="E314" s="87"/>
      <c r="F314" s="87" t="s">
        <v>618</v>
      </c>
      <c r="G314" s="97">
        <v>44950</v>
      </c>
      <c r="H314" s="87"/>
      <c r="I314" s="90">
        <v>0.11000001226303223</v>
      </c>
      <c r="J314" s="88" t="s">
        <v>1423</v>
      </c>
      <c r="K314" s="88" t="s">
        <v>126</v>
      </c>
      <c r="L314" s="89">
        <v>7.2742000000000001E-2</v>
      </c>
      <c r="M314" s="89">
        <v>7.9499992820630638E-2</v>
      </c>
      <c r="N314" s="90">
        <v>0.43591900000000011</v>
      </c>
      <c r="O314" s="98">
        <v>100.27</v>
      </c>
      <c r="P314" s="90">
        <v>1.6714560000000002E-3</v>
      </c>
      <c r="Q314" s="91">
        <f t="shared" si="5"/>
        <v>2.9135862360310881E-7</v>
      </c>
      <c r="R314" s="91">
        <f>P314/'סכום נכסי הקרן'!$C$42</f>
        <v>1.8010686453103653E-8</v>
      </c>
    </row>
    <row r="315" spans="2:18">
      <c r="B315" s="86" t="s">
        <v>2706</v>
      </c>
      <c r="C315" s="88" t="s">
        <v>2385</v>
      </c>
      <c r="D315" s="87">
        <v>9539</v>
      </c>
      <c r="E315" s="87"/>
      <c r="F315" s="87" t="s">
        <v>618</v>
      </c>
      <c r="G315" s="97">
        <v>45029</v>
      </c>
      <c r="H315" s="87"/>
      <c r="I315" s="90">
        <v>0.11000001226303223</v>
      </c>
      <c r="J315" s="88" t="s">
        <v>1423</v>
      </c>
      <c r="K315" s="88" t="s">
        <v>126</v>
      </c>
      <c r="L315" s="89">
        <v>7.2742000000000001E-2</v>
      </c>
      <c r="M315" s="89">
        <v>7.9500010769054053E-2</v>
      </c>
      <c r="N315" s="90">
        <v>0.14530600000000002</v>
      </c>
      <c r="O315" s="98">
        <v>100.27</v>
      </c>
      <c r="P315" s="90">
        <v>5.5715199999999999E-4</v>
      </c>
      <c r="Q315" s="91">
        <f t="shared" si="5"/>
        <v>9.7119541201036257E-8</v>
      </c>
      <c r="R315" s="91">
        <f>P315/'סכום נכסי הקרן'!$C$42</f>
        <v>6.0035621510345496E-9</v>
      </c>
    </row>
    <row r="316" spans="2:18">
      <c r="B316" s="86" t="s">
        <v>2706</v>
      </c>
      <c r="C316" s="88" t="s">
        <v>2385</v>
      </c>
      <c r="D316" s="87">
        <v>8060</v>
      </c>
      <c r="E316" s="87"/>
      <c r="F316" s="87" t="s">
        <v>618</v>
      </c>
      <c r="G316" s="97">
        <v>44150</v>
      </c>
      <c r="H316" s="87"/>
      <c r="I316" s="90">
        <v>0.10999999997714867</v>
      </c>
      <c r="J316" s="88" t="s">
        <v>1423</v>
      </c>
      <c r="K316" s="88" t="s">
        <v>126</v>
      </c>
      <c r="L316" s="89">
        <v>7.2742000000000001E-2</v>
      </c>
      <c r="M316" s="89">
        <v>7.9499999985146633E-2</v>
      </c>
      <c r="N316" s="90">
        <v>570.649811</v>
      </c>
      <c r="O316" s="98">
        <v>100.27</v>
      </c>
      <c r="P316" s="90">
        <v>2.1880566550000005</v>
      </c>
      <c r="Q316" s="91">
        <f t="shared" si="5"/>
        <v>3.8140948691824512E-4</v>
      </c>
      <c r="R316" s="91">
        <f>P316/'סכום נכסי הקרן'!$C$42</f>
        <v>2.3577289713179284E-5</v>
      </c>
    </row>
    <row r="317" spans="2:18">
      <c r="B317" s="86" t="s">
        <v>2706</v>
      </c>
      <c r="C317" s="88" t="s">
        <v>2385</v>
      </c>
      <c r="D317" s="87">
        <v>8119</v>
      </c>
      <c r="E317" s="87"/>
      <c r="F317" s="87" t="s">
        <v>618</v>
      </c>
      <c r="G317" s="97">
        <v>44169</v>
      </c>
      <c r="H317" s="87"/>
      <c r="I317" s="90">
        <v>0.11000007325100691</v>
      </c>
      <c r="J317" s="88" t="s">
        <v>1423</v>
      </c>
      <c r="K317" s="88" t="s">
        <v>126</v>
      </c>
      <c r="L317" s="89">
        <v>7.2742000000000001E-2</v>
      </c>
      <c r="M317" s="89">
        <v>7.9500002120423893E-2</v>
      </c>
      <c r="N317" s="90">
        <v>1.352948</v>
      </c>
      <c r="O317" s="98">
        <v>100.27</v>
      </c>
      <c r="P317" s="90">
        <v>5.1876420000000001E-3</v>
      </c>
      <c r="Q317" s="91">
        <f t="shared" si="5"/>
        <v>9.0428000070936854E-7</v>
      </c>
      <c r="R317" s="91">
        <f>P317/'סכום נכסי הקרן'!$C$42</f>
        <v>5.5899164257360965E-8</v>
      </c>
    </row>
    <row r="318" spans="2:18">
      <c r="B318" s="86" t="s">
        <v>2706</v>
      </c>
      <c r="C318" s="88" t="s">
        <v>2385</v>
      </c>
      <c r="D318" s="87">
        <v>8418</v>
      </c>
      <c r="E318" s="87"/>
      <c r="F318" s="87" t="s">
        <v>618</v>
      </c>
      <c r="G318" s="97">
        <v>44326</v>
      </c>
      <c r="H318" s="87"/>
      <c r="I318" s="90">
        <v>0.10999955359542445</v>
      </c>
      <c r="J318" s="88" t="s">
        <v>1423</v>
      </c>
      <c r="K318" s="88" t="s">
        <v>126</v>
      </c>
      <c r="L318" s="89">
        <v>7.2742000000000001E-2</v>
      </c>
      <c r="M318" s="89">
        <v>7.9499972213592743E-2</v>
      </c>
      <c r="N318" s="90">
        <v>0.28627200000000008</v>
      </c>
      <c r="O318" s="98">
        <v>100.27</v>
      </c>
      <c r="P318" s="90">
        <v>1.0976590000000002E-3</v>
      </c>
      <c r="Q318" s="91">
        <f t="shared" si="5"/>
        <v>1.9133762146629335E-7</v>
      </c>
      <c r="R318" s="91">
        <f>P318/'סכום נכסי הקרן'!$C$42</f>
        <v>1.1827766977669351E-8</v>
      </c>
    </row>
    <row r="319" spans="2:18">
      <c r="B319" s="86" t="s">
        <v>2707</v>
      </c>
      <c r="C319" s="88" t="s">
        <v>2385</v>
      </c>
      <c r="D319" s="87">
        <v>8718</v>
      </c>
      <c r="E319" s="87"/>
      <c r="F319" s="87" t="s">
        <v>618</v>
      </c>
      <c r="G319" s="97">
        <v>44508</v>
      </c>
      <c r="H319" s="87"/>
      <c r="I319" s="90">
        <v>3.0099999993631705</v>
      </c>
      <c r="J319" s="88" t="s">
        <v>2572</v>
      </c>
      <c r="K319" s="88" t="s">
        <v>126</v>
      </c>
      <c r="L319" s="89">
        <v>8.7911000000000003E-2</v>
      </c>
      <c r="M319" s="89">
        <v>9.0099999988141805E-2</v>
      </c>
      <c r="N319" s="90">
        <v>473.35789000000005</v>
      </c>
      <c r="O319" s="98">
        <v>100.63</v>
      </c>
      <c r="P319" s="90">
        <v>1.8215243160000005</v>
      </c>
      <c r="Q319" s="91">
        <f t="shared" si="5"/>
        <v>3.175176717600429E-4</v>
      </c>
      <c r="R319" s="91">
        <f>P319/'סכום נכסי הקרן'!$C$42</f>
        <v>1.9627739720447382E-5</v>
      </c>
    </row>
    <row r="320" spans="2:18">
      <c r="B320" s="86" t="s">
        <v>2708</v>
      </c>
      <c r="C320" s="88" t="s">
        <v>2385</v>
      </c>
      <c r="D320" s="87">
        <v>8806</v>
      </c>
      <c r="E320" s="87"/>
      <c r="F320" s="87" t="s">
        <v>618</v>
      </c>
      <c r="G320" s="97">
        <v>44137</v>
      </c>
      <c r="H320" s="87"/>
      <c r="I320" s="90">
        <v>0.92999999992793114</v>
      </c>
      <c r="J320" s="88" t="s">
        <v>1423</v>
      </c>
      <c r="K320" s="88" t="s">
        <v>126</v>
      </c>
      <c r="L320" s="89">
        <v>7.4443999999999996E-2</v>
      </c>
      <c r="M320" s="89">
        <v>8.8300000001681603E-2</v>
      </c>
      <c r="N320" s="90">
        <v>654.97552400000006</v>
      </c>
      <c r="O320" s="98">
        <v>99.72</v>
      </c>
      <c r="P320" s="90">
        <v>2.4976133260000006</v>
      </c>
      <c r="Q320" s="91">
        <f t="shared" si="5"/>
        <v>4.3536963040375742E-4</v>
      </c>
      <c r="R320" s="91">
        <f>P320/'סכום נכסי הקרן'!$C$42</f>
        <v>2.6912901383990583E-5</v>
      </c>
    </row>
    <row r="321" spans="2:18">
      <c r="B321" s="86" t="s">
        <v>2708</v>
      </c>
      <c r="C321" s="88" t="s">
        <v>2385</v>
      </c>
      <c r="D321" s="87">
        <v>9044</v>
      </c>
      <c r="E321" s="87"/>
      <c r="F321" s="87" t="s">
        <v>618</v>
      </c>
      <c r="G321" s="97">
        <v>44679</v>
      </c>
      <c r="H321" s="87"/>
      <c r="I321" s="90">
        <v>0.92999998884113722</v>
      </c>
      <c r="J321" s="88" t="s">
        <v>1423</v>
      </c>
      <c r="K321" s="88" t="s">
        <v>126</v>
      </c>
      <c r="L321" s="89">
        <v>7.4450000000000002E-2</v>
      </c>
      <c r="M321" s="89">
        <v>8.8299999330468226E-2</v>
      </c>
      <c r="N321" s="90">
        <v>5.6401570000000012</v>
      </c>
      <c r="O321" s="98">
        <v>99.72</v>
      </c>
      <c r="P321" s="90">
        <v>2.1507568000000001E-2</v>
      </c>
      <c r="Q321" s="91">
        <f t="shared" si="5"/>
        <v>3.7490759012084476E-6</v>
      </c>
      <c r="R321" s="91">
        <f>P321/'סכום נכסי הקרן'!$C$42</f>
        <v>2.3175367082161036E-7</v>
      </c>
    </row>
    <row r="322" spans="2:18">
      <c r="B322" s="86" t="s">
        <v>2708</v>
      </c>
      <c r="C322" s="88" t="s">
        <v>2385</v>
      </c>
      <c r="D322" s="87">
        <v>9224</v>
      </c>
      <c r="E322" s="87"/>
      <c r="F322" s="87" t="s">
        <v>618</v>
      </c>
      <c r="G322" s="97">
        <v>44810</v>
      </c>
      <c r="H322" s="87"/>
      <c r="I322" s="90">
        <v>0.93000001130535992</v>
      </c>
      <c r="J322" s="88" t="s">
        <v>1423</v>
      </c>
      <c r="K322" s="88" t="s">
        <v>126</v>
      </c>
      <c r="L322" s="89">
        <v>7.4450000000000002E-2</v>
      </c>
      <c r="M322" s="89">
        <v>8.8300000935261594E-2</v>
      </c>
      <c r="N322" s="90">
        <v>10.206296000000002</v>
      </c>
      <c r="O322" s="98">
        <v>99.72</v>
      </c>
      <c r="P322" s="90">
        <v>3.891959200000001E-2</v>
      </c>
      <c r="Q322" s="91">
        <f t="shared" si="5"/>
        <v>6.784240061547875E-6</v>
      </c>
      <c r="R322" s="91">
        <f>P322/'סכום נכסי הקרן'!$C$42</f>
        <v>4.1937602209972702E-7</v>
      </c>
    </row>
    <row r="323" spans="2:18">
      <c r="B323" s="86" t="s">
        <v>2709</v>
      </c>
      <c r="C323" s="88" t="s">
        <v>2385</v>
      </c>
      <c r="D323" s="87" t="s">
        <v>2580</v>
      </c>
      <c r="E323" s="87"/>
      <c r="F323" s="87" t="s">
        <v>618</v>
      </c>
      <c r="G323" s="97">
        <v>42921</v>
      </c>
      <c r="H323" s="87"/>
      <c r="I323" s="90">
        <v>5.3900000434324324</v>
      </c>
      <c r="J323" s="88" t="s">
        <v>2572</v>
      </c>
      <c r="K323" s="88" t="s">
        <v>126</v>
      </c>
      <c r="L323" s="89">
        <v>7.8939999999999996E-2</v>
      </c>
      <c r="M323" s="89">
        <v>0</v>
      </c>
      <c r="N323" s="90">
        <v>73.121349000000009</v>
      </c>
      <c r="O323" s="98">
        <v>14.656955999999999</v>
      </c>
      <c r="P323" s="90">
        <v>4.0983198000000005E-2</v>
      </c>
      <c r="Q323" s="91">
        <f t="shared" si="5"/>
        <v>7.1439560240495E-6</v>
      </c>
      <c r="R323" s="91">
        <f>P323/'סכום נכסי הקרן'!$C$42</f>
        <v>4.4161230030791397E-7</v>
      </c>
    </row>
    <row r="324" spans="2:18">
      <c r="B324" s="86" t="s">
        <v>2709</v>
      </c>
      <c r="C324" s="88" t="s">
        <v>2385</v>
      </c>
      <c r="D324" s="87">
        <v>6497</v>
      </c>
      <c r="E324" s="87"/>
      <c r="F324" s="87" t="s">
        <v>618</v>
      </c>
      <c r="G324" s="97">
        <v>43342</v>
      </c>
      <c r="H324" s="87"/>
      <c r="I324" s="90">
        <v>1.0499999935722082</v>
      </c>
      <c r="J324" s="88" t="s">
        <v>2572</v>
      </c>
      <c r="K324" s="88" t="s">
        <v>126</v>
      </c>
      <c r="L324" s="89">
        <v>7.8939999999999996E-2</v>
      </c>
      <c r="M324" s="89">
        <v>0</v>
      </c>
      <c r="N324" s="90">
        <v>13.878628000000003</v>
      </c>
      <c r="O324" s="98">
        <v>14.656955999999999</v>
      </c>
      <c r="P324" s="90">
        <v>7.7787210000000015E-3</v>
      </c>
      <c r="Q324" s="91">
        <f t="shared" si="5"/>
        <v>1.3559420313502707E-6</v>
      </c>
      <c r="R324" s="91">
        <f>P324/'סכום נכסי הקרן'!$C$42</f>
        <v>8.3819200108870894E-8</v>
      </c>
    </row>
    <row r="325" spans="2:18">
      <c r="B325" s="86" t="s">
        <v>2710</v>
      </c>
      <c r="C325" s="88" t="s">
        <v>2385</v>
      </c>
      <c r="D325" s="87">
        <v>9405</v>
      </c>
      <c r="E325" s="87"/>
      <c r="F325" s="87" t="s">
        <v>618</v>
      </c>
      <c r="G325" s="97">
        <v>43866</v>
      </c>
      <c r="H325" s="87"/>
      <c r="I325" s="90">
        <v>1.060000000151532</v>
      </c>
      <c r="J325" s="88" t="s">
        <v>1423</v>
      </c>
      <c r="K325" s="88" t="s">
        <v>126</v>
      </c>
      <c r="L325" s="89">
        <v>7.6938000000000006E-2</v>
      </c>
      <c r="M325" s="89">
        <v>9.6000000005682443E-2</v>
      </c>
      <c r="N325" s="90">
        <v>557.9322360000001</v>
      </c>
      <c r="O325" s="98">
        <v>98.98</v>
      </c>
      <c r="P325" s="90">
        <v>2.1117707779999999</v>
      </c>
      <c r="Q325" s="91">
        <f t="shared" si="5"/>
        <v>3.6811177036269341E-4</v>
      </c>
      <c r="R325" s="91">
        <f>P325/'סכום נכסי הקרן'!$C$42</f>
        <v>2.2755275247080839E-5</v>
      </c>
    </row>
    <row r="326" spans="2:18">
      <c r="B326" s="86" t="s">
        <v>2710</v>
      </c>
      <c r="C326" s="88" t="s">
        <v>2385</v>
      </c>
      <c r="D326" s="87">
        <v>9439</v>
      </c>
      <c r="E326" s="87"/>
      <c r="F326" s="87" t="s">
        <v>618</v>
      </c>
      <c r="G326" s="97">
        <v>44953</v>
      </c>
      <c r="H326" s="87"/>
      <c r="I326" s="90">
        <v>1.0600001483964525</v>
      </c>
      <c r="J326" s="88" t="s">
        <v>1423</v>
      </c>
      <c r="K326" s="88" t="s">
        <v>126</v>
      </c>
      <c r="L326" s="89">
        <v>7.6938000000000006E-2</v>
      </c>
      <c r="M326" s="89">
        <v>9.6000006595397896E-2</v>
      </c>
      <c r="N326" s="90">
        <v>1.6023360000000002</v>
      </c>
      <c r="O326" s="98">
        <v>98.98</v>
      </c>
      <c r="P326" s="90">
        <v>6.0648350000000011E-3</v>
      </c>
      <c r="Q326" s="91">
        <f t="shared" si="5"/>
        <v>1.0571872534963292E-6</v>
      </c>
      <c r="R326" s="91">
        <f>P326/'סכום נכסי הקרן'!$C$42</f>
        <v>6.5351311416399177E-8</v>
      </c>
    </row>
    <row r="327" spans="2:18">
      <c r="B327" s="86" t="s">
        <v>2710</v>
      </c>
      <c r="C327" s="88" t="s">
        <v>2385</v>
      </c>
      <c r="D327" s="87">
        <v>9447</v>
      </c>
      <c r="E327" s="87"/>
      <c r="F327" s="87" t="s">
        <v>618</v>
      </c>
      <c r="G327" s="97">
        <v>44959</v>
      </c>
      <c r="H327" s="87"/>
      <c r="I327" s="90">
        <v>1.0599998181432604</v>
      </c>
      <c r="J327" s="88" t="s">
        <v>1423</v>
      </c>
      <c r="K327" s="88" t="s">
        <v>126</v>
      </c>
      <c r="L327" s="89">
        <v>7.6938000000000006E-2</v>
      </c>
      <c r="M327" s="89">
        <v>9.5999990613845704E-2</v>
      </c>
      <c r="N327" s="90">
        <v>0.90073500000000006</v>
      </c>
      <c r="O327" s="98">
        <v>98.98</v>
      </c>
      <c r="P327" s="90">
        <v>3.4092770000000005E-3</v>
      </c>
      <c r="Q327" s="91">
        <f t="shared" si="5"/>
        <v>5.9428561338242582E-7</v>
      </c>
      <c r="R327" s="91">
        <f>P327/'סכום נכסי הקרן'!$C$42</f>
        <v>3.6736485482583963E-8</v>
      </c>
    </row>
    <row r="328" spans="2:18">
      <c r="B328" s="86" t="s">
        <v>2710</v>
      </c>
      <c r="C328" s="88" t="s">
        <v>2385</v>
      </c>
      <c r="D328" s="87">
        <v>9467</v>
      </c>
      <c r="E328" s="87"/>
      <c r="F328" s="87" t="s">
        <v>618</v>
      </c>
      <c r="G328" s="97">
        <v>44966</v>
      </c>
      <c r="H328" s="87"/>
      <c r="I328" s="90">
        <v>1.0599999529840809</v>
      </c>
      <c r="J328" s="88" t="s">
        <v>1423</v>
      </c>
      <c r="K328" s="88" t="s">
        <v>126</v>
      </c>
      <c r="L328" s="89">
        <v>7.6938000000000006E-2</v>
      </c>
      <c r="M328" s="89">
        <v>9.6700003565373879E-2</v>
      </c>
      <c r="N328" s="90">
        <v>1.3496100000000002</v>
      </c>
      <c r="O328" s="98">
        <v>98.91</v>
      </c>
      <c r="P328" s="90">
        <v>5.104654000000001E-3</v>
      </c>
      <c r="Q328" s="91">
        <f t="shared" si="5"/>
        <v>8.8981400851120453E-7</v>
      </c>
      <c r="R328" s="91">
        <f>P328/'סכום נכסי הקרן'!$C$42</f>
        <v>5.500493141643057E-8</v>
      </c>
    </row>
    <row r="329" spans="2:18">
      <c r="B329" s="86" t="s">
        <v>2710</v>
      </c>
      <c r="C329" s="88" t="s">
        <v>2385</v>
      </c>
      <c r="D329" s="87">
        <v>9491</v>
      </c>
      <c r="E329" s="87"/>
      <c r="F329" s="87" t="s">
        <v>618</v>
      </c>
      <c r="G329" s="97">
        <v>44986</v>
      </c>
      <c r="H329" s="87"/>
      <c r="I329" s="90">
        <v>1.0600000141007413</v>
      </c>
      <c r="J329" s="88" t="s">
        <v>1423</v>
      </c>
      <c r="K329" s="88" t="s">
        <v>126</v>
      </c>
      <c r="L329" s="89">
        <v>7.6938000000000006E-2</v>
      </c>
      <c r="M329" s="89">
        <v>9.6700001994247706E-2</v>
      </c>
      <c r="N329" s="90">
        <v>5.2499840000000004</v>
      </c>
      <c r="O329" s="98">
        <v>98.91</v>
      </c>
      <c r="P329" s="90">
        <v>1.9857112000000003E-2</v>
      </c>
      <c r="Q329" s="91">
        <f t="shared" si="5"/>
        <v>3.4613778771638472E-6</v>
      </c>
      <c r="R329" s="91">
        <f>P329/'סכום נכסי הקרן'!$C$42</f>
        <v>2.1396926876696842E-7</v>
      </c>
    </row>
    <row r="330" spans="2:18">
      <c r="B330" s="86" t="s">
        <v>2710</v>
      </c>
      <c r="C330" s="88" t="s">
        <v>2385</v>
      </c>
      <c r="D330" s="87">
        <v>9510</v>
      </c>
      <c r="E330" s="87"/>
      <c r="F330" s="87" t="s">
        <v>618</v>
      </c>
      <c r="G330" s="97">
        <v>44994</v>
      </c>
      <c r="H330" s="87"/>
      <c r="I330" s="90">
        <v>1.0599999432380669</v>
      </c>
      <c r="J330" s="88" t="s">
        <v>1423</v>
      </c>
      <c r="K330" s="88" t="s">
        <v>126</v>
      </c>
      <c r="L330" s="89">
        <v>7.6938000000000006E-2</v>
      </c>
      <c r="M330" s="89">
        <v>9.6699995381642714E-2</v>
      </c>
      <c r="N330" s="90">
        <v>1.0247250000000003</v>
      </c>
      <c r="O330" s="98">
        <v>98.91</v>
      </c>
      <c r="P330" s="90">
        <v>3.8758370000000005E-3</v>
      </c>
      <c r="Q330" s="91">
        <f t="shared" si="5"/>
        <v>6.756136767165886E-7</v>
      </c>
      <c r="R330" s="91">
        <f>P330/'סכום נכסי הקרן'!$C$42</f>
        <v>4.1763878289549892E-8</v>
      </c>
    </row>
    <row r="331" spans="2:18">
      <c r="B331" s="86" t="s">
        <v>2710</v>
      </c>
      <c r="C331" s="88" t="s">
        <v>2385</v>
      </c>
      <c r="D331" s="87">
        <v>9560</v>
      </c>
      <c r="E331" s="87"/>
      <c r="F331" s="87" t="s">
        <v>618</v>
      </c>
      <c r="G331" s="97">
        <v>45058</v>
      </c>
      <c r="H331" s="87"/>
      <c r="I331" s="90">
        <v>1.059999977094273</v>
      </c>
      <c r="J331" s="88" t="s">
        <v>1423</v>
      </c>
      <c r="K331" s="88" t="s">
        <v>126</v>
      </c>
      <c r="L331" s="89">
        <v>7.6938000000000006E-2</v>
      </c>
      <c r="M331" s="89">
        <v>9.669999958960572E-2</v>
      </c>
      <c r="N331" s="90">
        <v>5.5403740000000008</v>
      </c>
      <c r="O331" s="98">
        <v>98.91</v>
      </c>
      <c r="P331" s="90">
        <v>2.0955458000000003E-2</v>
      </c>
      <c r="Q331" s="91">
        <f t="shared" si="5"/>
        <v>3.652835252529983E-6</v>
      </c>
      <c r="R331" s="91">
        <f>P331/'סכום נכסי הקרן'!$C$42</f>
        <v>2.2580443847710174E-7</v>
      </c>
    </row>
    <row r="332" spans="2:18">
      <c r="B332" s="86" t="s">
        <v>2711</v>
      </c>
      <c r="C332" s="88" t="s">
        <v>2385</v>
      </c>
      <c r="D332" s="87">
        <v>9606</v>
      </c>
      <c r="E332" s="87"/>
      <c r="F332" s="87" t="s">
        <v>618</v>
      </c>
      <c r="G332" s="97">
        <v>44136</v>
      </c>
      <c r="H332" s="87"/>
      <c r="I332" s="90">
        <v>9.0000000373169728E-2</v>
      </c>
      <c r="J332" s="88" t="s">
        <v>1423</v>
      </c>
      <c r="K332" s="88" t="s">
        <v>126</v>
      </c>
      <c r="L332" s="89">
        <v>7.0095999999999992E-2</v>
      </c>
      <c r="M332" s="89">
        <v>0</v>
      </c>
      <c r="N332" s="90">
        <v>380.75476000000003</v>
      </c>
      <c r="O332" s="98">
        <v>86.502415999999997</v>
      </c>
      <c r="P332" s="90">
        <v>1.2594805170000003</v>
      </c>
      <c r="Q332" s="91">
        <f t="shared" si="5"/>
        <v>2.1954542021330618E-4</v>
      </c>
      <c r="R332" s="91">
        <f>P332/'סכום נכסי הקרן'!$C$42</f>
        <v>1.357146624588376E-5</v>
      </c>
    </row>
    <row r="333" spans="2:18">
      <c r="B333" s="86" t="s">
        <v>2712</v>
      </c>
      <c r="C333" s="88" t="s">
        <v>2385</v>
      </c>
      <c r="D333" s="87">
        <v>6588</v>
      </c>
      <c r="E333" s="87"/>
      <c r="F333" s="87" t="s">
        <v>618</v>
      </c>
      <c r="G333" s="97">
        <v>43397</v>
      </c>
      <c r="H333" s="87"/>
      <c r="I333" s="90">
        <v>0.74999999981090937</v>
      </c>
      <c r="J333" s="88" t="s">
        <v>1423</v>
      </c>
      <c r="K333" s="88" t="s">
        <v>126</v>
      </c>
      <c r="L333" s="89">
        <v>7.6938000000000006E-2</v>
      </c>
      <c r="M333" s="89">
        <v>8.8299999978141114E-2</v>
      </c>
      <c r="N333" s="90">
        <v>345.98437500000006</v>
      </c>
      <c r="O333" s="98">
        <v>99.93</v>
      </c>
      <c r="P333" s="90">
        <v>1.3221180830000003</v>
      </c>
      <c r="Q333" s="91">
        <f t="shared" si="5"/>
        <v>2.3046404147262077E-4</v>
      </c>
      <c r="R333" s="91">
        <f>P333/'סכום נכסי הקרן'!$C$42</f>
        <v>1.4246414052713008E-5</v>
      </c>
    </row>
    <row r="334" spans="2:18">
      <c r="B334" s="86" t="s">
        <v>2713</v>
      </c>
      <c r="C334" s="88" t="s">
        <v>2385</v>
      </c>
      <c r="D334" s="87" t="s">
        <v>2581</v>
      </c>
      <c r="E334" s="87"/>
      <c r="F334" s="87" t="s">
        <v>618</v>
      </c>
      <c r="G334" s="97">
        <v>44144</v>
      </c>
      <c r="H334" s="87"/>
      <c r="I334" s="90">
        <v>0.24999999980210269</v>
      </c>
      <c r="J334" s="88" t="s">
        <v>1423</v>
      </c>
      <c r="K334" s="88" t="s">
        <v>126</v>
      </c>
      <c r="L334" s="89">
        <v>7.8763E-2</v>
      </c>
      <c r="M334" s="89">
        <v>0</v>
      </c>
      <c r="N334" s="90">
        <v>430.76734300000004</v>
      </c>
      <c r="O334" s="98">
        <v>76.690121000000005</v>
      </c>
      <c r="P334" s="90">
        <v>1.2632813170000001</v>
      </c>
      <c r="Q334" s="91">
        <f t="shared" si="5"/>
        <v>2.2020795387054314E-4</v>
      </c>
      <c r="R334" s="91">
        <f>P334/'סכום נכסי הקרן'!$C$42</f>
        <v>1.3612421566915814E-5</v>
      </c>
    </row>
    <row r="335" spans="2:18">
      <c r="B335" s="86" t="s">
        <v>2714</v>
      </c>
      <c r="C335" s="88" t="s">
        <v>2385</v>
      </c>
      <c r="D335" s="87">
        <v>6826</v>
      </c>
      <c r="E335" s="87"/>
      <c r="F335" s="87" t="s">
        <v>618</v>
      </c>
      <c r="G335" s="97">
        <v>43550</v>
      </c>
      <c r="H335" s="87"/>
      <c r="I335" s="90">
        <v>1.9600000004148386</v>
      </c>
      <c r="J335" s="88" t="s">
        <v>2572</v>
      </c>
      <c r="K335" s="88" t="s">
        <v>126</v>
      </c>
      <c r="L335" s="89">
        <v>8.4161E-2</v>
      </c>
      <c r="M335" s="89">
        <v>8.5499999991110603E-2</v>
      </c>
      <c r="N335" s="90">
        <v>175.41890400000003</v>
      </c>
      <c r="O335" s="98">
        <v>100.62</v>
      </c>
      <c r="P335" s="90">
        <v>0.67496083200000012</v>
      </c>
      <c r="Q335" s="91">
        <f t="shared" si="5"/>
        <v>1.1765530112520412E-4</v>
      </c>
      <c r="R335" s="91">
        <f>P335/'סכום נכסי הקרן'!$C$42</f>
        <v>7.2730050406818786E-6</v>
      </c>
    </row>
    <row r="336" spans="2:18">
      <c r="B336" s="86" t="s">
        <v>2715</v>
      </c>
      <c r="C336" s="88" t="s">
        <v>2385</v>
      </c>
      <c r="D336" s="87">
        <v>6528</v>
      </c>
      <c r="E336" s="87"/>
      <c r="F336" s="87" t="s">
        <v>618</v>
      </c>
      <c r="G336" s="97">
        <v>43373</v>
      </c>
      <c r="H336" s="87"/>
      <c r="I336" s="90">
        <v>4.2999999987954114</v>
      </c>
      <c r="J336" s="88" t="s">
        <v>2572</v>
      </c>
      <c r="K336" s="88" t="s">
        <v>129</v>
      </c>
      <c r="L336" s="89">
        <v>3.032E-2</v>
      </c>
      <c r="M336" s="89">
        <v>7.5499999983652019E-2</v>
      </c>
      <c r="N336" s="90">
        <v>300.13248700000008</v>
      </c>
      <c r="O336" s="98">
        <v>82.78</v>
      </c>
      <c r="P336" s="90">
        <v>1.1622227780000003</v>
      </c>
      <c r="Q336" s="91">
        <f t="shared" si="5"/>
        <v>2.0259200895402662E-4</v>
      </c>
      <c r="R336" s="91">
        <f>P336/'סכום נכסי הקרן'!$C$42</f>
        <v>1.2523470580866678E-5</v>
      </c>
    </row>
    <row r="337" spans="2:18">
      <c r="B337" s="86" t="s">
        <v>2716</v>
      </c>
      <c r="C337" s="88" t="s">
        <v>2385</v>
      </c>
      <c r="D337" s="87">
        <v>8860</v>
      </c>
      <c r="E337" s="87"/>
      <c r="F337" s="87" t="s">
        <v>618</v>
      </c>
      <c r="G337" s="97">
        <v>44585</v>
      </c>
      <c r="H337" s="87"/>
      <c r="I337" s="90">
        <v>2.3399999848182791</v>
      </c>
      <c r="J337" s="88" t="s">
        <v>2569</v>
      </c>
      <c r="K337" s="88" t="s">
        <v>128</v>
      </c>
      <c r="L337" s="89">
        <v>6.1120000000000001E-2</v>
      </c>
      <c r="M337" s="89">
        <v>7.0199999675425284E-2</v>
      </c>
      <c r="N337" s="90">
        <v>18.438636000000002</v>
      </c>
      <c r="O337" s="98">
        <v>102.24</v>
      </c>
      <c r="P337" s="90">
        <v>7.6407674000000009E-2</v>
      </c>
      <c r="Q337" s="91">
        <f t="shared" si="5"/>
        <v>1.3318947510048151E-5</v>
      </c>
      <c r="R337" s="91">
        <f>P337/'סכום נכסי הקרן'!$C$42</f>
        <v>8.2332688328317351E-7</v>
      </c>
    </row>
    <row r="338" spans="2:18">
      <c r="B338" s="86" t="s">
        <v>2716</v>
      </c>
      <c r="C338" s="88" t="s">
        <v>2385</v>
      </c>
      <c r="D338" s="87">
        <v>8977</v>
      </c>
      <c r="E338" s="87"/>
      <c r="F338" s="87" t="s">
        <v>618</v>
      </c>
      <c r="G338" s="97">
        <v>44553</v>
      </c>
      <c r="H338" s="87"/>
      <c r="I338" s="90">
        <v>2.3400001332400651</v>
      </c>
      <c r="J338" s="88" t="s">
        <v>2569</v>
      </c>
      <c r="K338" s="88" t="s">
        <v>128</v>
      </c>
      <c r="L338" s="89">
        <v>6.1120000000000001E-2</v>
      </c>
      <c r="M338" s="89">
        <v>7.030000244273453E-2</v>
      </c>
      <c r="N338" s="90">
        <v>2.7172730000000005</v>
      </c>
      <c r="O338" s="98">
        <v>102.22</v>
      </c>
      <c r="P338" s="90">
        <v>1.1257875000000002E-2</v>
      </c>
      <c r="Q338" s="91">
        <f t="shared" si="5"/>
        <v>1.9624082026064993E-6</v>
      </c>
      <c r="R338" s="91">
        <f>P338/'סכום נכסי הקרן'!$C$42</f>
        <v>1.2130864153961236E-7</v>
      </c>
    </row>
    <row r="339" spans="2:18">
      <c r="B339" s="86" t="s">
        <v>2716</v>
      </c>
      <c r="C339" s="88" t="s">
        <v>2385</v>
      </c>
      <c r="D339" s="87">
        <v>8978</v>
      </c>
      <c r="E339" s="87"/>
      <c r="F339" s="87" t="s">
        <v>618</v>
      </c>
      <c r="G339" s="97">
        <v>44553</v>
      </c>
      <c r="H339" s="87"/>
      <c r="I339" s="90">
        <v>2.3400000567850245</v>
      </c>
      <c r="J339" s="88" t="s">
        <v>2569</v>
      </c>
      <c r="K339" s="88" t="s">
        <v>128</v>
      </c>
      <c r="L339" s="89">
        <v>6.1120000000000001E-2</v>
      </c>
      <c r="M339" s="89">
        <v>7.1300001724325754E-2</v>
      </c>
      <c r="N339" s="90">
        <v>3.4936360000000004</v>
      </c>
      <c r="O339" s="98">
        <v>101.98</v>
      </c>
      <c r="P339" s="90">
        <v>1.4440427000000002E-2</v>
      </c>
      <c r="Q339" s="91">
        <f t="shared" si="5"/>
        <v>2.5171724143268919E-6</v>
      </c>
      <c r="R339" s="91">
        <f>P339/'סכום נכסי הקרן'!$C$42</f>
        <v>1.5560206367737602E-7</v>
      </c>
    </row>
    <row r="340" spans="2:18">
      <c r="B340" s="86" t="s">
        <v>2716</v>
      </c>
      <c r="C340" s="88" t="s">
        <v>2385</v>
      </c>
      <c r="D340" s="87">
        <v>8979</v>
      </c>
      <c r="E340" s="87"/>
      <c r="F340" s="87" t="s">
        <v>618</v>
      </c>
      <c r="G340" s="97">
        <v>44553</v>
      </c>
      <c r="H340" s="87"/>
      <c r="I340" s="90">
        <v>2.3400000047374245</v>
      </c>
      <c r="J340" s="88" t="s">
        <v>2569</v>
      </c>
      <c r="K340" s="88" t="s">
        <v>128</v>
      </c>
      <c r="L340" s="89">
        <v>6.1120000000000001E-2</v>
      </c>
      <c r="M340" s="89">
        <v>7.030000006513959E-2</v>
      </c>
      <c r="N340" s="90">
        <v>16.303636000000004</v>
      </c>
      <c r="O340" s="98">
        <v>102.22</v>
      </c>
      <c r="P340" s="90">
        <v>6.7547252000000016E-2</v>
      </c>
      <c r="Q340" s="91">
        <f t="shared" si="5"/>
        <v>1.1774449564267524E-5</v>
      </c>
      <c r="R340" s="91">
        <f>P340/'סכום נכסי הקרן'!$C$42</f>
        <v>7.278518707885692E-7</v>
      </c>
    </row>
    <row r="341" spans="2:18">
      <c r="B341" s="86" t="s">
        <v>2716</v>
      </c>
      <c r="C341" s="88" t="s">
        <v>2385</v>
      </c>
      <c r="D341" s="87">
        <v>8918</v>
      </c>
      <c r="E341" s="87"/>
      <c r="F341" s="87" t="s">
        <v>618</v>
      </c>
      <c r="G341" s="97">
        <v>44553</v>
      </c>
      <c r="H341" s="87"/>
      <c r="I341" s="90">
        <v>2.3399999170788544</v>
      </c>
      <c r="J341" s="88" t="s">
        <v>2569</v>
      </c>
      <c r="K341" s="88" t="s">
        <v>128</v>
      </c>
      <c r="L341" s="89">
        <v>6.1120000000000001E-2</v>
      </c>
      <c r="M341" s="89">
        <v>7.0399997097759903E-2</v>
      </c>
      <c r="N341" s="90">
        <v>2.329091</v>
      </c>
      <c r="O341" s="98">
        <v>102.2</v>
      </c>
      <c r="P341" s="90">
        <v>9.6477200000000003E-3</v>
      </c>
      <c r="Q341" s="91">
        <f t="shared" si="5"/>
        <v>1.6817352177432037E-6</v>
      </c>
      <c r="R341" s="91">
        <f>P341/'סכום נכסי הקרן'!$C$42</f>
        <v>1.0395850079651342E-7</v>
      </c>
    </row>
    <row r="342" spans="2:18">
      <c r="B342" s="86" t="s">
        <v>2716</v>
      </c>
      <c r="C342" s="88" t="s">
        <v>2385</v>
      </c>
      <c r="D342" s="87">
        <v>9037</v>
      </c>
      <c r="E342" s="87"/>
      <c r="F342" s="87" t="s">
        <v>618</v>
      </c>
      <c r="G342" s="97">
        <v>44671</v>
      </c>
      <c r="H342" s="87"/>
      <c r="I342" s="90">
        <v>2.3400000165777413</v>
      </c>
      <c r="J342" s="88" t="s">
        <v>2569</v>
      </c>
      <c r="K342" s="88" t="s">
        <v>128</v>
      </c>
      <c r="L342" s="89">
        <v>6.1120000000000001E-2</v>
      </c>
      <c r="M342" s="89">
        <v>7.0199998839558131E-2</v>
      </c>
      <c r="N342" s="90">
        <v>1.4556820000000001</v>
      </c>
      <c r="O342" s="98">
        <v>102.24</v>
      </c>
      <c r="P342" s="90">
        <v>6.0321850000000007E-3</v>
      </c>
      <c r="Q342" s="91">
        <f t="shared" si="5"/>
        <v>1.0514958927541729E-6</v>
      </c>
      <c r="R342" s="91">
        <f>P342/'סכום נכסי הקרן'!$C$42</f>
        <v>6.4999493054028976E-8</v>
      </c>
    </row>
    <row r="343" spans="2:18">
      <c r="B343" s="86" t="s">
        <v>2716</v>
      </c>
      <c r="C343" s="88" t="s">
        <v>2385</v>
      </c>
      <c r="D343" s="87">
        <v>9130</v>
      </c>
      <c r="E343" s="87"/>
      <c r="F343" s="87" t="s">
        <v>618</v>
      </c>
      <c r="G343" s="97">
        <v>44742</v>
      </c>
      <c r="H343" s="87"/>
      <c r="I343" s="90">
        <v>2.3400000353658488</v>
      </c>
      <c r="J343" s="88" t="s">
        <v>2569</v>
      </c>
      <c r="K343" s="88" t="s">
        <v>128</v>
      </c>
      <c r="L343" s="89">
        <v>6.1120000000000001E-2</v>
      </c>
      <c r="M343" s="89">
        <v>7.0200000784679778E-2</v>
      </c>
      <c r="N343" s="90">
        <v>8.7340910000000012</v>
      </c>
      <c r="O343" s="98">
        <v>102.24</v>
      </c>
      <c r="P343" s="90">
        <v>3.6193108000000009E-2</v>
      </c>
      <c r="Q343" s="91">
        <f t="shared" si="5"/>
        <v>6.3089750078965087E-6</v>
      </c>
      <c r="R343" s="91">
        <f>P343/'סכום נכסי הקרן'!$C$42</f>
        <v>3.899969367732788E-7</v>
      </c>
    </row>
    <row r="344" spans="2:18">
      <c r="B344" s="86" t="s">
        <v>2716</v>
      </c>
      <c r="C344" s="88" t="s">
        <v>2385</v>
      </c>
      <c r="D344" s="87">
        <v>9313</v>
      </c>
      <c r="E344" s="87"/>
      <c r="F344" s="87" t="s">
        <v>618</v>
      </c>
      <c r="G344" s="97">
        <v>44886</v>
      </c>
      <c r="H344" s="87"/>
      <c r="I344" s="90">
        <v>2.3399999708878689</v>
      </c>
      <c r="J344" s="88" t="s">
        <v>2569</v>
      </c>
      <c r="K344" s="88" t="s">
        <v>128</v>
      </c>
      <c r="L344" s="89">
        <v>6.1120000000000001E-2</v>
      </c>
      <c r="M344" s="89">
        <v>7.0199999733138799E-2</v>
      </c>
      <c r="N344" s="90">
        <v>3.9788640000000011</v>
      </c>
      <c r="O344" s="98">
        <v>102.24</v>
      </c>
      <c r="P344" s="90">
        <v>1.6487972000000004E-2</v>
      </c>
      <c r="Q344" s="91">
        <f t="shared" si="5"/>
        <v>2.8740887154233178E-6</v>
      </c>
      <c r="R344" s="91">
        <f>P344/'סכום נכסי הקרן'!$C$42</f>
        <v>1.7766527742253002E-7</v>
      </c>
    </row>
    <row r="345" spans="2:18">
      <c r="B345" s="86" t="s">
        <v>2716</v>
      </c>
      <c r="C345" s="88" t="s">
        <v>2385</v>
      </c>
      <c r="D345" s="87">
        <v>9496</v>
      </c>
      <c r="E345" s="87"/>
      <c r="F345" s="87" t="s">
        <v>618</v>
      </c>
      <c r="G345" s="97">
        <v>44985</v>
      </c>
      <c r="H345" s="87"/>
      <c r="I345" s="90">
        <v>2.3399999813500409</v>
      </c>
      <c r="J345" s="88" t="s">
        <v>2569</v>
      </c>
      <c r="K345" s="88" t="s">
        <v>128</v>
      </c>
      <c r="L345" s="89">
        <v>6.1120000000000001E-2</v>
      </c>
      <c r="M345" s="89">
        <v>7.0199999440501232E-2</v>
      </c>
      <c r="N345" s="90">
        <v>6.210909</v>
      </c>
      <c r="O345" s="98">
        <v>102.24</v>
      </c>
      <c r="P345" s="90">
        <v>2.5737322000000003E-2</v>
      </c>
      <c r="Q345" s="91">
        <f t="shared" si="5"/>
        <v>4.4863823595416276E-6</v>
      </c>
      <c r="R345" s="91">
        <f>P345/'סכום נכסי הקרן'!$C$42</f>
        <v>2.7733116318022526E-7</v>
      </c>
    </row>
    <row r="346" spans="2:18">
      <c r="B346" s="86" t="s">
        <v>2716</v>
      </c>
      <c r="C346" s="88" t="s">
        <v>2385</v>
      </c>
      <c r="D346" s="87">
        <v>9547</v>
      </c>
      <c r="E346" s="87"/>
      <c r="F346" s="87" t="s">
        <v>618</v>
      </c>
      <c r="G346" s="97">
        <v>45036</v>
      </c>
      <c r="H346" s="87"/>
      <c r="I346" s="90">
        <v>2.3399999834255012</v>
      </c>
      <c r="J346" s="88" t="s">
        <v>2569</v>
      </c>
      <c r="K346" s="88" t="s">
        <v>128</v>
      </c>
      <c r="L346" s="89">
        <v>6.1120000000000001E-2</v>
      </c>
      <c r="M346" s="89">
        <v>7.0100000580107458E-2</v>
      </c>
      <c r="N346" s="90">
        <v>1.4556820000000001</v>
      </c>
      <c r="O346" s="98">
        <v>102.26</v>
      </c>
      <c r="P346" s="90">
        <v>6.0333650000000006E-3</v>
      </c>
      <c r="Q346" s="91">
        <f t="shared" si="5"/>
        <v>1.051701583586508E-6</v>
      </c>
      <c r="R346" s="91">
        <f>P346/'סכום נכסי הקרן'!$C$42</f>
        <v>6.5012208082133013E-8</v>
      </c>
    </row>
    <row r="347" spans="2:18">
      <c r="B347" s="86" t="s">
        <v>2716</v>
      </c>
      <c r="C347" s="88" t="s">
        <v>2385</v>
      </c>
      <c r="D347" s="87">
        <v>9718</v>
      </c>
      <c r="E347" s="87"/>
      <c r="F347" s="87" t="s">
        <v>618</v>
      </c>
      <c r="G347" s="97">
        <v>45163</v>
      </c>
      <c r="H347" s="87"/>
      <c r="I347" s="90">
        <v>2.3800000066324754</v>
      </c>
      <c r="J347" s="88" t="s">
        <v>2569</v>
      </c>
      <c r="K347" s="88" t="s">
        <v>128</v>
      </c>
      <c r="L347" s="89">
        <v>6.4320000000000002E-2</v>
      </c>
      <c r="M347" s="89">
        <v>7.2399999867350504E-2</v>
      </c>
      <c r="N347" s="90">
        <v>13.438855000000004</v>
      </c>
      <c r="O347" s="98">
        <v>99.65</v>
      </c>
      <c r="P347" s="90">
        <v>5.4278378000000002E-2</v>
      </c>
      <c r="Q347" s="91">
        <f t="shared" si="5"/>
        <v>9.4614955496819892E-6</v>
      </c>
      <c r="R347" s="91">
        <f>P347/'סכום נכסי הקרן'!$C$42</f>
        <v>5.8487381500981139E-7</v>
      </c>
    </row>
    <row r="348" spans="2:18">
      <c r="B348" s="86" t="s">
        <v>2716</v>
      </c>
      <c r="C348" s="88" t="s">
        <v>2385</v>
      </c>
      <c r="D348" s="87">
        <v>8829</v>
      </c>
      <c r="E348" s="87"/>
      <c r="F348" s="87" t="s">
        <v>618</v>
      </c>
      <c r="G348" s="97">
        <v>44553</v>
      </c>
      <c r="H348" s="87"/>
      <c r="I348" s="90">
        <v>2.339999999068358</v>
      </c>
      <c r="J348" s="88" t="s">
        <v>2569</v>
      </c>
      <c r="K348" s="88" t="s">
        <v>128</v>
      </c>
      <c r="L348" s="89">
        <v>6.1180000000000005E-2</v>
      </c>
      <c r="M348" s="89">
        <v>6.9899999966022475E-2</v>
      </c>
      <c r="N348" s="90">
        <v>176.13749999999999</v>
      </c>
      <c r="O348" s="98">
        <v>102.24</v>
      </c>
      <c r="P348" s="90">
        <v>0.72989435200000008</v>
      </c>
      <c r="Q348" s="91">
        <f t="shared" si="5"/>
        <v>1.2723099727088419E-4</v>
      </c>
      <c r="R348" s="91">
        <f>P348/'סכום נכסי הקרן'!$C$42</f>
        <v>7.8649383039477363E-6</v>
      </c>
    </row>
    <row r="349" spans="2:18">
      <c r="B349" s="86" t="s">
        <v>2717</v>
      </c>
      <c r="C349" s="88" t="s">
        <v>2385</v>
      </c>
      <c r="D349" s="87">
        <v>7382</v>
      </c>
      <c r="E349" s="87"/>
      <c r="F349" s="87" t="s">
        <v>618</v>
      </c>
      <c r="G349" s="97">
        <v>43860</v>
      </c>
      <c r="H349" s="87"/>
      <c r="I349" s="90">
        <v>2.6399999992124212</v>
      </c>
      <c r="J349" s="88" t="s">
        <v>2572</v>
      </c>
      <c r="K349" s="88" t="s">
        <v>126</v>
      </c>
      <c r="L349" s="89">
        <v>8.1652000000000002E-2</v>
      </c>
      <c r="M349" s="89">
        <v>8.3599999981026518E-2</v>
      </c>
      <c r="N349" s="90">
        <v>290.04711900000007</v>
      </c>
      <c r="O349" s="98">
        <v>100.74</v>
      </c>
      <c r="P349" s="90">
        <v>1.117347842</v>
      </c>
      <c r="Q349" s="91">
        <f t="shared" si="5"/>
        <v>1.9476966748213764E-4</v>
      </c>
      <c r="R349" s="91">
        <f>P349/'סכום נכסי הקרן'!$C$42</f>
        <v>1.2039923061877787E-5</v>
      </c>
    </row>
    <row r="350" spans="2:18">
      <c r="B350" s="86" t="s">
        <v>2718</v>
      </c>
      <c r="C350" s="88" t="s">
        <v>2385</v>
      </c>
      <c r="D350" s="87">
        <v>9158</v>
      </c>
      <c r="E350" s="87"/>
      <c r="F350" s="87" t="s">
        <v>618</v>
      </c>
      <c r="G350" s="97">
        <v>44179</v>
      </c>
      <c r="H350" s="87"/>
      <c r="I350" s="90">
        <v>2.4700000006214493</v>
      </c>
      <c r="J350" s="88" t="s">
        <v>2572</v>
      </c>
      <c r="K350" s="88" t="s">
        <v>126</v>
      </c>
      <c r="L350" s="89">
        <v>8.0410999999999996E-2</v>
      </c>
      <c r="M350" s="89">
        <v>9.6600000049715945E-2</v>
      </c>
      <c r="N350" s="90">
        <v>129.63662000000002</v>
      </c>
      <c r="O350" s="98">
        <v>97.38</v>
      </c>
      <c r="P350" s="90">
        <v>0.48274231000000006</v>
      </c>
      <c r="Q350" s="91">
        <f t="shared" si="5"/>
        <v>8.4148870802812191E-5</v>
      </c>
      <c r="R350" s="91">
        <f>P350/'סכום נכסי הקרן'!$C$42</f>
        <v>5.2017644395407138E-6</v>
      </c>
    </row>
    <row r="351" spans="2:18">
      <c r="B351" s="86" t="s">
        <v>2719</v>
      </c>
      <c r="C351" s="88" t="s">
        <v>2385</v>
      </c>
      <c r="D351" s="87">
        <v>7823</v>
      </c>
      <c r="E351" s="87"/>
      <c r="F351" s="87" t="s">
        <v>618</v>
      </c>
      <c r="G351" s="97">
        <v>44027</v>
      </c>
      <c r="H351" s="87"/>
      <c r="I351" s="90">
        <v>3.3599999982497</v>
      </c>
      <c r="J351" s="88" t="s">
        <v>2569</v>
      </c>
      <c r="K351" s="88" t="s">
        <v>128</v>
      </c>
      <c r="L351" s="89">
        <v>2.35E-2</v>
      </c>
      <c r="M351" s="89">
        <v>2.1299999995979039E-2</v>
      </c>
      <c r="N351" s="90">
        <v>205.60050200000006</v>
      </c>
      <c r="O351" s="98">
        <v>101.47</v>
      </c>
      <c r="P351" s="90">
        <v>0.84556921800000007</v>
      </c>
      <c r="Q351" s="91">
        <f t="shared" si="5"/>
        <v>1.4739477648088674E-4</v>
      </c>
      <c r="R351" s="91">
        <f>P351/'סכום נכסי הקרן'!$C$42</f>
        <v>9.1113867548975556E-6</v>
      </c>
    </row>
    <row r="352" spans="2:18">
      <c r="B352" s="86" t="s">
        <v>2719</v>
      </c>
      <c r="C352" s="88" t="s">
        <v>2385</v>
      </c>
      <c r="D352" s="87">
        <v>7993</v>
      </c>
      <c r="E352" s="87"/>
      <c r="F352" s="87" t="s">
        <v>618</v>
      </c>
      <c r="G352" s="97">
        <v>44119</v>
      </c>
      <c r="H352" s="87"/>
      <c r="I352" s="90">
        <v>3.3600000006149702</v>
      </c>
      <c r="J352" s="88" t="s">
        <v>2569</v>
      </c>
      <c r="K352" s="88" t="s">
        <v>128</v>
      </c>
      <c r="L352" s="89">
        <v>2.35E-2</v>
      </c>
      <c r="M352" s="89">
        <v>2.1300000007805395E-2</v>
      </c>
      <c r="N352" s="90">
        <v>205.60050200000006</v>
      </c>
      <c r="O352" s="98">
        <v>101.47</v>
      </c>
      <c r="P352" s="90">
        <v>0.84556921800000007</v>
      </c>
      <c r="Q352" s="91">
        <f t="shared" si="5"/>
        <v>1.4739477648088674E-4</v>
      </c>
      <c r="R352" s="91">
        <f>P352/'סכום נכסי הקרן'!$C$42</f>
        <v>9.1113867548975556E-6</v>
      </c>
    </row>
    <row r="353" spans="2:18">
      <c r="B353" s="86" t="s">
        <v>2719</v>
      </c>
      <c r="C353" s="88" t="s">
        <v>2385</v>
      </c>
      <c r="D353" s="87">
        <v>8187</v>
      </c>
      <c r="E353" s="87"/>
      <c r="F353" s="87" t="s">
        <v>618</v>
      </c>
      <c r="G353" s="97">
        <v>44211</v>
      </c>
      <c r="H353" s="87"/>
      <c r="I353" s="90">
        <v>3.3599999982497</v>
      </c>
      <c r="J353" s="88" t="s">
        <v>2569</v>
      </c>
      <c r="K353" s="88" t="s">
        <v>128</v>
      </c>
      <c r="L353" s="89">
        <v>2.35E-2</v>
      </c>
      <c r="M353" s="89">
        <v>2.1299999995979039E-2</v>
      </c>
      <c r="N353" s="90">
        <v>205.60050200000006</v>
      </c>
      <c r="O353" s="98">
        <v>101.47</v>
      </c>
      <c r="P353" s="90">
        <v>0.84556921800000007</v>
      </c>
      <c r="Q353" s="91">
        <f t="shared" si="5"/>
        <v>1.4739477648088674E-4</v>
      </c>
      <c r="R353" s="91">
        <f>P353/'סכום נכסי הקרן'!$C$42</f>
        <v>9.1113867548975556E-6</v>
      </c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112" t="s">
        <v>213</v>
      </c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112" t="s">
        <v>106</v>
      </c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112" t="s">
        <v>196</v>
      </c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112" t="s">
        <v>204</v>
      </c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3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222</v>
      </c>
    </row>
    <row r="3" spans="2:15">
      <c r="B3" s="46" t="s">
        <v>141</v>
      </c>
      <c r="C3" s="46" t="s">
        <v>223</v>
      </c>
    </row>
    <row r="4" spans="2:15">
      <c r="B4" s="46" t="s">
        <v>142</v>
      </c>
      <c r="C4" s="46">
        <v>2208</v>
      </c>
    </row>
    <row r="6" spans="2:15" ht="26.25" customHeight="1">
      <c r="B6" s="138" t="s">
        <v>170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s="3" customFormat="1" ht="63">
      <c r="B7" s="47" t="s">
        <v>110</v>
      </c>
      <c r="C7" s="48" t="s">
        <v>43</v>
      </c>
      <c r="D7" s="48" t="s">
        <v>111</v>
      </c>
      <c r="E7" s="48" t="s">
        <v>14</v>
      </c>
      <c r="F7" s="48" t="s">
        <v>64</v>
      </c>
      <c r="G7" s="48" t="s">
        <v>17</v>
      </c>
      <c r="H7" s="48" t="s">
        <v>97</v>
      </c>
      <c r="I7" s="48" t="s">
        <v>52</v>
      </c>
      <c r="J7" s="48" t="s">
        <v>18</v>
      </c>
      <c r="K7" s="48" t="s">
        <v>198</v>
      </c>
      <c r="L7" s="48" t="s">
        <v>197</v>
      </c>
      <c r="M7" s="48" t="s">
        <v>105</v>
      </c>
      <c r="N7" s="48" t="s">
        <v>143</v>
      </c>
      <c r="O7" s="50" t="s">
        <v>145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205</v>
      </c>
      <c r="L8" s="31"/>
      <c r="M8" s="31" t="s">
        <v>201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4" t="s">
        <v>2583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12" t="s">
        <v>213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2" t="s">
        <v>106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2" t="s">
        <v>196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2" t="s">
        <v>204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140</v>
      </c>
      <c r="C1" s="46" t="s" vm="1">
        <v>221</v>
      </c>
    </row>
    <row r="2" spans="2:10">
      <c r="B2" s="46" t="s">
        <v>139</v>
      </c>
      <c r="C2" s="46" t="s">
        <v>222</v>
      </c>
    </row>
    <row r="3" spans="2:10">
      <c r="B3" s="46" t="s">
        <v>141</v>
      </c>
      <c r="C3" s="46" t="s">
        <v>223</v>
      </c>
    </row>
    <row r="4" spans="2:10">
      <c r="B4" s="46" t="s">
        <v>142</v>
      </c>
      <c r="C4" s="46">
        <v>2208</v>
      </c>
    </row>
    <row r="6" spans="2:10" ht="26.25" customHeight="1">
      <c r="B6" s="138" t="s">
        <v>171</v>
      </c>
      <c r="C6" s="139"/>
      <c r="D6" s="139"/>
      <c r="E6" s="139"/>
      <c r="F6" s="139"/>
      <c r="G6" s="139"/>
      <c r="H6" s="139"/>
      <c r="I6" s="139"/>
      <c r="J6" s="140"/>
    </row>
    <row r="7" spans="2:10" s="3" customFormat="1" ht="63">
      <c r="B7" s="47" t="s">
        <v>110</v>
      </c>
      <c r="C7" s="49" t="s">
        <v>54</v>
      </c>
      <c r="D7" s="49" t="s">
        <v>82</v>
      </c>
      <c r="E7" s="49" t="s">
        <v>55</v>
      </c>
      <c r="F7" s="49" t="s">
        <v>97</v>
      </c>
      <c r="G7" s="49" t="s">
        <v>182</v>
      </c>
      <c r="H7" s="49" t="s">
        <v>143</v>
      </c>
      <c r="I7" s="49" t="s">
        <v>144</v>
      </c>
      <c r="J7" s="64" t="s">
        <v>208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4" t="s">
        <v>2584</v>
      </c>
      <c r="C10" s="87"/>
      <c r="D10" s="87"/>
      <c r="E10" s="87"/>
      <c r="F10" s="87"/>
      <c r="G10" s="107">
        <v>0</v>
      </c>
      <c r="H10" s="108">
        <v>0</v>
      </c>
      <c r="I10" s="108">
        <v>0</v>
      </c>
      <c r="J10" s="87"/>
    </row>
    <row r="11" spans="2:10" ht="22.5" customHeight="1">
      <c r="B11" s="131"/>
      <c r="C11" s="87"/>
      <c r="D11" s="87"/>
      <c r="E11" s="87"/>
      <c r="F11" s="87"/>
      <c r="G11" s="87"/>
      <c r="H11" s="87"/>
      <c r="I11" s="87"/>
      <c r="J11" s="87"/>
    </row>
    <row r="12" spans="2:10">
      <c r="B12" s="131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6"/>
      <c r="G110" s="116"/>
      <c r="H110" s="116"/>
      <c r="I110" s="116"/>
      <c r="J110" s="94"/>
    </row>
    <row r="111" spans="2:10">
      <c r="B111" s="93"/>
      <c r="C111" s="93"/>
      <c r="D111" s="94"/>
      <c r="E111" s="94"/>
      <c r="F111" s="116"/>
      <c r="G111" s="116"/>
      <c r="H111" s="116"/>
      <c r="I111" s="116"/>
      <c r="J111" s="94"/>
    </row>
    <row r="112" spans="2:10">
      <c r="B112" s="93"/>
      <c r="C112" s="93"/>
      <c r="D112" s="94"/>
      <c r="E112" s="94"/>
      <c r="F112" s="116"/>
      <c r="G112" s="116"/>
      <c r="H112" s="116"/>
      <c r="I112" s="116"/>
      <c r="J112" s="94"/>
    </row>
    <row r="113" spans="2:10">
      <c r="B113" s="93"/>
      <c r="C113" s="93"/>
      <c r="D113" s="94"/>
      <c r="E113" s="94"/>
      <c r="F113" s="116"/>
      <c r="G113" s="116"/>
      <c r="H113" s="116"/>
      <c r="I113" s="116"/>
      <c r="J113" s="94"/>
    </row>
    <row r="114" spans="2:10">
      <c r="B114" s="93"/>
      <c r="C114" s="93"/>
      <c r="D114" s="94"/>
      <c r="E114" s="94"/>
      <c r="F114" s="116"/>
      <c r="G114" s="116"/>
      <c r="H114" s="116"/>
      <c r="I114" s="116"/>
      <c r="J114" s="94"/>
    </row>
    <row r="115" spans="2:10">
      <c r="B115" s="93"/>
      <c r="C115" s="93"/>
      <c r="D115" s="94"/>
      <c r="E115" s="94"/>
      <c r="F115" s="116"/>
      <c r="G115" s="116"/>
      <c r="H115" s="116"/>
      <c r="I115" s="116"/>
      <c r="J115" s="94"/>
    </row>
    <row r="116" spans="2:10">
      <c r="B116" s="93"/>
      <c r="C116" s="93"/>
      <c r="D116" s="94"/>
      <c r="E116" s="94"/>
      <c r="F116" s="116"/>
      <c r="G116" s="116"/>
      <c r="H116" s="116"/>
      <c r="I116" s="116"/>
      <c r="J116" s="94"/>
    </row>
    <row r="117" spans="2:10">
      <c r="B117" s="93"/>
      <c r="C117" s="93"/>
      <c r="D117" s="94"/>
      <c r="E117" s="94"/>
      <c r="F117" s="116"/>
      <c r="G117" s="116"/>
      <c r="H117" s="116"/>
      <c r="I117" s="116"/>
      <c r="J117" s="94"/>
    </row>
    <row r="118" spans="2:10">
      <c r="B118" s="93"/>
      <c r="C118" s="93"/>
      <c r="D118" s="94"/>
      <c r="E118" s="94"/>
      <c r="F118" s="116"/>
      <c r="G118" s="116"/>
      <c r="H118" s="116"/>
      <c r="I118" s="116"/>
      <c r="J118" s="94"/>
    </row>
    <row r="119" spans="2:10">
      <c r="B119" s="93"/>
      <c r="C119" s="93"/>
      <c r="D119" s="94"/>
      <c r="E119" s="94"/>
      <c r="F119" s="116"/>
      <c r="G119" s="116"/>
      <c r="H119" s="116"/>
      <c r="I119" s="116"/>
      <c r="J119" s="94"/>
    </row>
    <row r="120" spans="2:10">
      <c r="B120" s="93"/>
      <c r="C120" s="93"/>
      <c r="D120" s="94"/>
      <c r="E120" s="94"/>
      <c r="F120" s="116"/>
      <c r="G120" s="116"/>
      <c r="H120" s="116"/>
      <c r="I120" s="116"/>
      <c r="J120" s="94"/>
    </row>
    <row r="121" spans="2:10">
      <c r="B121" s="93"/>
      <c r="C121" s="93"/>
      <c r="D121" s="94"/>
      <c r="E121" s="94"/>
      <c r="F121" s="116"/>
      <c r="G121" s="116"/>
      <c r="H121" s="116"/>
      <c r="I121" s="116"/>
      <c r="J121" s="94"/>
    </row>
    <row r="122" spans="2:10">
      <c r="B122" s="93"/>
      <c r="C122" s="93"/>
      <c r="D122" s="94"/>
      <c r="E122" s="94"/>
      <c r="F122" s="116"/>
      <c r="G122" s="116"/>
      <c r="H122" s="116"/>
      <c r="I122" s="116"/>
      <c r="J122" s="94"/>
    </row>
    <row r="123" spans="2:10">
      <c r="B123" s="93"/>
      <c r="C123" s="93"/>
      <c r="D123" s="94"/>
      <c r="E123" s="94"/>
      <c r="F123" s="116"/>
      <c r="G123" s="116"/>
      <c r="H123" s="116"/>
      <c r="I123" s="116"/>
      <c r="J123" s="94"/>
    </row>
    <row r="124" spans="2:10">
      <c r="B124" s="93"/>
      <c r="C124" s="93"/>
      <c r="D124" s="94"/>
      <c r="E124" s="94"/>
      <c r="F124" s="116"/>
      <c r="G124" s="116"/>
      <c r="H124" s="116"/>
      <c r="I124" s="116"/>
      <c r="J124" s="94"/>
    </row>
    <row r="125" spans="2:10">
      <c r="B125" s="93"/>
      <c r="C125" s="93"/>
      <c r="D125" s="94"/>
      <c r="E125" s="94"/>
      <c r="F125" s="116"/>
      <c r="G125" s="116"/>
      <c r="H125" s="116"/>
      <c r="I125" s="116"/>
      <c r="J125" s="94"/>
    </row>
    <row r="126" spans="2:10">
      <c r="B126" s="93"/>
      <c r="C126" s="93"/>
      <c r="D126" s="94"/>
      <c r="E126" s="94"/>
      <c r="F126" s="116"/>
      <c r="G126" s="116"/>
      <c r="H126" s="116"/>
      <c r="I126" s="116"/>
      <c r="J126" s="94"/>
    </row>
    <row r="127" spans="2:10">
      <c r="B127" s="93"/>
      <c r="C127" s="93"/>
      <c r="D127" s="94"/>
      <c r="E127" s="94"/>
      <c r="F127" s="116"/>
      <c r="G127" s="116"/>
      <c r="H127" s="116"/>
      <c r="I127" s="116"/>
      <c r="J127" s="94"/>
    </row>
    <row r="128" spans="2:10">
      <c r="B128" s="93"/>
      <c r="C128" s="93"/>
      <c r="D128" s="94"/>
      <c r="E128" s="94"/>
      <c r="F128" s="116"/>
      <c r="G128" s="116"/>
      <c r="H128" s="116"/>
      <c r="I128" s="116"/>
      <c r="J128" s="94"/>
    </row>
    <row r="129" spans="2:10">
      <c r="B129" s="93"/>
      <c r="C129" s="93"/>
      <c r="D129" s="94"/>
      <c r="E129" s="94"/>
      <c r="F129" s="116"/>
      <c r="G129" s="116"/>
      <c r="H129" s="116"/>
      <c r="I129" s="116"/>
      <c r="J129" s="94"/>
    </row>
    <row r="130" spans="2:10">
      <c r="B130" s="93"/>
      <c r="C130" s="93"/>
      <c r="D130" s="94"/>
      <c r="E130" s="94"/>
      <c r="F130" s="116"/>
      <c r="G130" s="116"/>
      <c r="H130" s="116"/>
      <c r="I130" s="116"/>
      <c r="J130" s="94"/>
    </row>
    <row r="131" spans="2:10">
      <c r="B131" s="93"/>
      <c r="C131" s="93"/>
      <c r="D131" s="94"/>
      <c r="E131" s="94"/>
      <c r="F131" s="116"/>
      <c r="G131" s="116"/>
      <c r="H131" s="116"/>
      <c r="I131" s="116"/>
      <c r="J131" s="94"/>
    </row>
    <row r="132" spans="2:10">
      <c r="B132" s="93"/>
      <c r="C132" s="93"/>
      <c r="D132" s="94"/>
      <c r="E132" s="94"/>
      <c r="F132" s="116"/>
      <c r="G132" s="116"/>
      <c r="H132" s="116"/>
      <c r="I132" s="116"/>
      <c r="J132" s="94"/>
    </row>
    <row r="133" spans="2:10">
      <c r="B133" s="93"/>
      <c r="C133" s="93"/>
      <c r="D133" s="94"/>
      <c r="E133" s="94"/>
      <c r="F133" s="116"/>
      <c r="G133" s="116"/>
      <c r="H133" s="116"/>
      <c r="I133" s="116"/>
      <c r="J133" s="94"/>
    </row>
    <row r="134" spans="2:10">
      <c r="B134" s="93"/>
      <c r="C134" s="93"/>
      <c r="D134" s="94"/>
      <c r="E134" s="94"/>
      <c r="F134" s="116"/>
      <c r="G134" s="116"/>
      <c r="H134" s="116"/>
      <c r="I134" s="116"/>
      <c r="J134" s="94"/>
    </row>
    <row r="135" spans="2:10">
      <c r="B135" s="93"/>
      <c r="C135" s="93"/>
      <c r="D135" s="94"/>
      <c r="E135" s="94"/>
      <c r="F135" s="116"/>
      <c r="G135" s="116"/>
      <c r="H135" s="116"/>
      <c r="I135" s="116"/>
      <c r="J135" s="94"/>
    </row>
    <row r="136" spans="2:10">
      <c r="B136" s="93"/>
      <c r="C136" s="93"/>
      <c r="D136" s="94"/>
      <c r="E136" s="94"/>
      <c r="F136" s="116"/>
      <c r="G136" s="116"/>
      <c r="H136" s="116"/>
      <c r="I136" s="116"/>
      <c r="J136" s="94"/>
    </row>
    <row r="137" spans="2:10">
      <c r="B137" s="93"/>
      <c r="C137" s="93"/>
      <c r="D137" s="94"/>
      <c r="E137" s="94"/>
      <c r="F137" s="116"/>
      <c r="G137" s="116"/>
      <c r="H137" s="116"/>
      <c r="I137" s="116"/>
      <c r="J137" s="94"/>
    </row>
    <row r="138" spans="2:10">
      <c r="B138" s="93"/>
      <c r="C138" s="93"/>
      <c r="D138" s="94"/>
      <c r="E138" s="94"/>
      <c r="F138" s="116"/>
      <c r="G138" s="116"/>
      <c r="H138" s="116"/>
      <c r="I138" s="116"/>
      <c r="J138" s="94"/>
    </row>
    <row r="139" spans="2:10">
      <c r="B139" s="93"/>
      <c r="C139" s="93"/>
      <c r="D139" s="94"/>
      <c r="E139" s="94"/>
      <c r="F139" s="116"/>
      <c r="G139" s="116"/>
      <c r="H139" s="116"/>
      <c r="I139" s="116"/>
      <c r="J139" s="94"/>
    </row>
    <row r="140" spans="2:10">
      <c r="B140" s="93"/>
      <c r="C140" s="93"/>
      <c r="D140" s="94"/>
      <c r="E140" s="94"/>
      <c r="F140" s="116"/>
      <c r="G140" s="116"/>
      <c r="H140" s="116"/>
      <c r="I140" s="116"/>
      <c r="J140" s="94"/>
    </row>
    <row r="141" spans="2:10">
      <c r="B141" s="93"/>
      <c r="C141" s="93"/>
      <c r="D141" s="94"/>
      <c r="E141" s="94"/>
      <c r="F141" s="116"/>
      <c r="G141" s="116"/>
      <c r="H141" s="116"/>
      <c r="I141" s="116"/>
      <c r="J141" s="94"/>
    </row>
    <row r="142" spans="2:10">
      <c r="B142" s="93"/>
      <c r="C142" s="93"/>
      <c r="D142" s="94"/>
      <c r="E142" s="94"/>
      <c r="F142" s="116"/>
      <c r="G142" s="116"/>
      <c r="H142" s="116"/>
      <c r="I142" s="116"/>
      <c r="J142" s="94"/>
    </row>
    <row r="143" spans="2:10">
      <c r="B143" s="93"/>
      <c r="C143" s="93"/>
      <c r="D143" s="94"/>
      <c r="E143" s="94"/>
      <c r="F143" s="116"/>
      <c r="G143" s="116"/>
      <c r="H143" s="116"/>
      <c r="I143" s="116"/>
      <c r="J143" s="94"/>
    </row>
    <row r="144" spans="2:10">
      <c r="B144" s="93"/>
      <c r="C144" s="93"/>
      <c r="D144" s="94"/>
      <c r="E144" s="94"/>
      <c r="F144" s="116"/>
      <c r="G144" s="116"/>
      <c r="H144" s="116"/>
      <c r="I144" s="116"/>
      <c r="J144" s="94"/>
    </row>
    <row r="145" spans="2:10">
      <c r="B145" s="93"/>
      <c r="C145" s="93"/>
      <c r="D145" s="94"/>
      <c r="E145" s="94"/>
      <c r="F145" s="116"/>
      <c r="G145" s="116"/>
      <c r="H145" s="116"/>
      <c r="I145" s="116"/>
      <c r="J145" s="94"/>
    </row>
    <row r="146" spans="2:10">
      <c r="B146" s="93"/>
      <c r="C146" s="93"/>
      <c r="D146" s="94"/>
      <c r="E146" s="94"/>
      <c r="F146" s="116"/>
      <c r="G146" s="116"/>
      <c r="H146" s="116"/>
      <c r="I146" s="116"/>
      <c r="J146" s="94"/>
    </row>
    <row r="147" spans="2:10">
      <c r="B147" s="93"/>
      <c r="C147" s="93"/>
      <c r="D147" s="94"/>
      <c r="E147" s="94"/>
      <c r="F147" s="116"/>
      <c r="G147" s="116"/>
      <c r="H147" s="116"/>
      <c r="I147" s="116"/>
      <c r="J147" s="94"/>
    </row>
    <row r="148" spans="2:10">
      <c r="B148" s="93"/>
      <c r="C148" s="93"/>
      <c r="D148" s="94"/>
      <c r="E148" s="94"/>
      <c r="F148" s="116"/>
      <c r="G148" s="116"/>
      <c r="H148" s="116"/>
      <c r="I148" s="116"/>
      <c r="J148" s="94"/>
    </row>
    <row r="149" spans="2:10">
      <c r="B149" s="93"/>
      <c r="C149" s="93"/>
      <c r="D149" s="94"/>
      <c r="E149" s="94"/>
      <c r="F149" s="116"/>
      <c r="G149" s="116"/>
      <c r="H149" s="116"/>
      <c r="I149" s="116"/>
      <c r="J149" s="94"/>
    </row>
    <row r="150" spans="2:10">
      <c r="B150" s="93"/>
      <c r="C150" s="93"/>
      <c r="D150" s="94"/>
      <c r="E150" s="94"/>
      <c r="F150" s="116"/>
      <c r="G150" s="116"/>
      <c r="H150" s="116"/>
      <c r="I150" s="116"/>
      <c r="J150" s="94"/>
    </row>
    <row r="151" spans="2:10">
      <c r="B151" s="93"/>
      <c r="C151" s="93"/>
      <c r="D151" s="94"/>
      <c r="E151" s="94"/>
      <c r="F151" s="116"/>
      <c r="G151" s="116"/>
      <c r="H151" s="116"/>
      <c r="I151" s="116"/>
      <c r="J151" s="94"/>
    </row>
    <row r="152" spans="2:10">
      <c r="B152" s="93"/>
      <c r="C152" s="93"/>
      <c r="D152" s="94"/>
      <c r="E152" s="94"/>
      <c r="F152" s="116"/>
      <c r="G152" s="116"/>
      <c r="H152" s="116"/>
      <c r="I152" s="116"/>
      <c r="J152" s="94"/>
    </row>
    <row r="153" spans="2:10">
      <c r="B153" s="93"/>
      <c r="C153" s="93"/>
      <c r="D153" s="94"/>
      <c r="E153" s="94"/>
      <c r="F153" s="116"/>
      <c r="G153" s="116"/>
      <c r="H153" s="116"/>
      <c r="I153" s="116"/>
      <c r="J153" s="94"/>
    </row>
    <row r="154" spans="2:10">
      <c r="B154" s="93"/>
      <c r="C154" s="93"/>
      <c r="D154" s="94"/>
      <c r="E154" s="94"/>
      <c r="F154" s="116"/>
      <c r="G154" s="116"/>
      <c r="H154" s="116"/>
      <c r="I154" s="116"/>
      <c r="J154" s="94"/>
    </row>
    <row r="155" spans="2:10">
      <c r="B155" s="93"/>
      <c r="C155" s="93"/>
      <c r="D155" s="94"/>
      <c r="E155" s="94"/>
      <c r="F155" s="116"/>
      <c r="G155" s="116"/>
      <c r="H155" s="116"/>
      <c r="I155" s="116"/>
      <c r="J155" s="94"/>
    </row>
    <row r="156" spans="2:10">
      <c r="B156" s="93"/>
      <c r="C156" s="93"/>
      <c r="D156" s="94"/>
      <c r="E156" s="94"/>
      <c r="F156" s="116"/>
      <c r="G156" s="116"/>
      <c r="H156" s="116"/>
      <c r="I156" s="116"/>
      <c r="J156" s="94"/>
    </row>
    <row r="157" spans="2:10">
      <c r="B157" s="93"/>
      <c r="C157" s="93"/>
      <c r="D157" s="94"/>
      <c r="E157" s="94"/>
      <c r="F157" s="116"/>
      <c r="G157" s="116"/>
      <c r="H157" s="116"/>
      <c r="I157" s="116"/>
      <c r="J157" s="94"/>
    </row>
    <row r="158" spans="2:10">
      <c r="B158" s="93"/>
      <c r="C158" s="93"/>
      <c r="D158" s="94"/>
      <c r="E158" s="94"/>
      <c r="F158" s="116"/>
      <c r="G158" s="116"/>
      <c r="H158" s="116"/>
      <c r="I158" s="116"/>
      <c r="J158" s="94"/>
    </row>
    <row r="159" spans="2:10">
      <c r="B159" s="93"/>
      <c r="C159" s="93"/>
      <c r="D159" s="94"/>
      <c r="E159" s="94"/>
      <c r="F159" s="116"/>
      <c r="G159" s="116"/>
      <c r="H159" s="116"/>
      <c r="I159" s="116"/>
      <c r="J159" s="94"/>
    </row>
    <row r="160" spans="2:10">
      <c r="B160" s="93"/>
      <c r="C160" s="93"/>
      <c r="D160" s="94"/>
      <c r="E160" s="94"/>
      <c r="F160" s="116"/>
      <c r="G160" s="116"/>
      <c r="H160" s="116"/>
      <c r="I160" s="116"/>
      <c r="J160" s="94"/>
    </row>
    <row r="161" spans="2:10">
      <c r="B161" s="93"/>
      <c r="C161" s="93"/>
      <c r="D161" s="94"/>
      <c r="E161" s="94"/>
      <c r="F161" s="116"/>
      <c r="G161" s="116"/>
      <c r="H161" s="116"/>
      <c r="I161" s="116"/>
      <c r="J161" s="94"/>
    </row>
    <row r="162" spans="2:10">
      <c r="B162" s="93"/>
      <c r="C162" s="93"/>
      <c r="D162" s="94"/>
      <c r="E162" s="94"/>
      <c r="F162" s="116"/>
      <c r="G162" s="116"/>
      <c r="H162" s="116"/>
      <c r="I162" s="116"/>
      <c r="J162" s="94"/>
    </row>
    <row r="163" spans="2:10">
      <c r="B163" s="93"/>
      <c r="C163" s="93"/>
      <c r="D163" s="94"/>
      <c r="E163" s="94"/>
      <c r="F163" s="116"/>
      <c r="G163" s="116"/>
      <c r="H163" s="116"/>
      <c r="I163" s="116"/>
      <c r="J163" s="94"/>
    </row>
    <row r="164" spans="2:10">
      <c r="B164" s="93"/>
      <c r="C164" s="93"/>
      <c r="D164" s="94"/>
      <c r="E164" s="94"/>
      <c r="F164" s="116"/>
      <c r="G164" s="116"/>
      <c r="H164" s="116"/>
      <c r="I164" s="116"/>
      <c r="J164" s="94"/>
    </row>
    <row r="165" spans="2:10">
      <c r="B165" s="93"/>
      <c r="C165" s="93"/>
      <c r="D165" s="94"/>
      <c r="E165" s="94"/>
      <c r="F165" s="116"/>
      <c r="G165" s="116"/>
      <c r="H165" s="116"/>
      <c r="I165" s="116"/>
      <c r="J165" s="94"/>
    </row>
    <row r="166" spans="2:10">
      <c r="B166" s="93"/>
      <c r="C166" s="93"/>
      <c r="D166" s="94"/>
      <c r="E166" s="94"/>
      <c r="F166" s="116"/>
      <c r="G166" s="116"/>
      <c r="H166" s="116"/>
      <c r="I166" s="116"/>
      <c r="J166" s="94"/>
    </row>
    <row r="167" spans="2:10">
      <c r="B167" s="93"/>
      <c r="C167" s="93"/>
      <c r="D167" s="94"/>
      <c r="E167" s="94"/>
      <c r="F167" s="116"/>
      <c r="G167" s="116"/>
      <c r="H167" s="116"/>
      <c r="I167" s="116"/>
      <c r="J167" s="94"/>
    </row>
    <row r="168" spans="2:10">
      <c r="B168" s="93"/>
      <c r="C168" s="93"/>
      <c r="D168" s="94"/>
      <c r="E168" s="94"/>
      <c r="F168" s="116"/>
      <c r="G168" s="116"/>
      <c r="H168" s="116"/>
      <c r="I168" s="116"/>
      <c r="J168" s="94"/>
    </row>
    <row r="169" spans="2:10">
      <c r="B169" s="93"/>
      <c r="C169" s="93"/>
      <c r="D169" s="94"/>
      <c r="E169" s="94"/>
      <c r="F169" s="116"/>
      <c r="G169" s="116"/>
      <c r="H169" s="116"/>
      <c r="I169" s="116"/>
      <c r="J169" s="94"/>
    </row>
    <row r="170" spans="2:10">
      <c r="B170" s="93"/>
      <c r="C170" s="93"/>
      <c r="D170" s="94"/>
      <c r="E170" s="94"/>
      <c r="F170" s="116"/>
      <c r="G170" s="116"/>
      <c r="H170" s="116"/>
      <c r="I170" s="116"/>
      <c r="J170" s="94"/>
    </row>
    <row r="171" spans="2:10">
      <c r="B171" s="93"/>
      <c r="C171" s="93"/>
      <c r="D171" s="94"/>
      <c r="E171" s="94"/>
      <c r="F171" s="116"/>
      <c r="G171" s="116"/>
      <c r="H171" s="116"/>
      <c r="I171" s="116"/>
      <c r="J171" s="94"/>
    </row>
    <row r="172" spans="2:10">
      <c r="B172" s="93"/>
      <c r="C172" s="93"/>
      <c r="D172" s="94"/>
      <c r="E172" s="94"/>
      <c r="F172" s="116"/>
      <c r="G172" s="116"/>
      <c r="H172" s="116"/>
      <c r="I172" s="116"/>
      <c r="J172" s="94"/>
    </row>
    <row r="173" spans="2:10">
      <c r="B173" s="93"/>
      <c r="C173" s="93"/>
      <c r="D173" s="94"/>
      <c r="E173" s="94"/>
      <c r="F173" s="116"/>
      <c r="G173" s="116"/>
      <c r="H173" s="116"/>
      <c r="I173" s="116"/>
      <c r="J173" s="94"/>
    </row>
    <row r="174" spans="2:10">
      <c r="B174" s="93"/>
      <c r="C174" s="93"/>
      <c r="D174" s="94"/>
      <c r="E174" s="94"/>
      <c r="F174" s="116"/>
      <c r="G174" s="116"/>
      <c r="H174" s="116"/>
      <c r="I174" s="116"/>
      <c r="J174" s="94"/>
    </row>
    <row r="175" spans="2:10">
      <c r="B175" s="93"/>
      <c r="C175" s="93"/>
      <c r="D175" s="94"/>
      <c r="E175" s="94"/>
      <c r="F175" s="116"/>
      <c r="G175" s="116"/>
      <c r="H175" s="116"/>
      <c r="I175" s="116"/>
      <c r="J175" s="94"/>
    </row>
    <row r="176" spans="2:10">
      <c r="B176" s="93"/>
      <c r="C176" s="93"/>
      <c r="D176" s="94"/>
      <c r="E176" s="94"/>
      <c r="F176" s="116"/>
      <c r="G176" s="116"/>
      <c r="H176" s="116"/>
      <c r="I176" s="116"/>
      <c r="J176" s="94"/>
    </row>
    <row r="177" spans="2:10">
      <c r="B177" s="93"/>
      <c r="C177" s="93"/>
      <c r="D177" s="94"/>
      <c r="E177" s="94"/>
      <c r="F177" s="116"/>
      <c r="G177" s="116"/>
      <c r="H177" s="116"/>
      <c r="I177" s="116"/>
      <c r="J177" s="94"/>
    </row>
    <row r="178" spans="2:10">
      <c r="B178" s="93"/>
      <c r="C178" s="93"/>
      <c r="D178" s="94"/>
      <c r="E178" s="94"/>
      <c r="F178" s="116"/>
      <c r="G178" s="116"/>
      <c r="H178" s="116"/>
      <c r="I178" s="116"/>
      <c r="J178" s="94"/>
    </row>
    <row r="179" spans="2:10">
      <c r="B179" s="93"/>
      <c r="C179" s="93"/>
      <c r="D179" s="94"/>
      <c r="E179" s="94"/>
      <c r="F179" s="116"/>
      <c r="G179" s="116"/>
      <c r="H179" s="116"/>
      <c r="I179" s="116"/>
      <c r="J179" s="94"/>
    </row>
    <row r="180" spans="2:10">
      <c r="B180" s="93"/>
      <c r="C180" s="93"/>
      <c r="D180" s="94"/>
      <c r="E180" s="94"/>
      <c r="F180" s="116"/>
      <c r="G180" s="116"/>
      <c r="H180" s="116"/>
      <c r="I180" s="116"/>
      <c r="J180" s="94"/>
    </row>
    <row r="181" spans="2:10">
      <c r="B181" s="93"/>
      <c r="C181" s="93"/>
      <c r="D181" s="94"/>
      <c r="E181" s="94"/>
      <c r="F181" s="116"/>
      <c r="G181" s="116"/>
      <c r="H181" s="116"/>
      <c r="I181" s="116"/>
      <c r="J181" s="94"/>
    </row>
    <row r="182" spans="2:10">
      <c r="B182" s="93"/>
      <c r="C182" s="93"/>
      <c r="D182" s="94"/>
      <c r="E182" s="94"/>
      <c r="F182" s="116"/>
      <c r="G182" s="116"/>
      <c r="H182" s="116"/>
      <c r="I182" s="116"/>
      <c r="J182" s="94"/>
    </row>
    <row r="183" spans="2:10">
      <c r="B183" s="93"/>
      <c r="C183" s="93"/>
      <c r="D183" s="94"/>
      <c r="E183" s="94"/>
      <c r="F183" s="116"/>
      <c r="G183" s="116"/>
      <c r="H183" s="116"/>
      <c r="I183" s="116"/>
      <c r="J183" s="94"/>
    </row>
    <row r="184" spans="2:10">
      <c r="B184" s="93"/>
      <c r="C184" s="93"/>
      <c r="D184" s="94"/>
      <c r="E184" s="94"/>
      <c r="F184" s="116"/>
      <c r="G184" s="116"/>
      <c r="H184" s="116"/>
      <c r="I184" s="116"/>
      <c r="J184" s="94"/>
    </row>
    <row r="185" spans="2:10">
      <c r="B185" s="93"/>
      <c r="C185" s="93"/>
      <c r="D185" s="94"/>
      <c r="E185" s="94"/>
      <c r="F185" s="116"/>
      <c r="G185" s="116"/>
      <c r="H185" s="116"/>
      <c r="I185" s="116"/>
      <c r="J185" s="94"/>
    </row>
    <row r="186" spans="2:10">
      <c r="B186" s="93"/>
      <c r="C186" s="93"/>
      <c r="D186" s="94"/>
      <c r="E186" s="94"/>
      <c r="F186" s="116"/>
      <c r="G186" s="116"/>
      <c r="H186" s="116"/>
      <c r="I186" s="116"/>
      <c r="J186" s="94"/>
    </row>
    <row r="187" spans="2:10">
      <c r="B187" s="93"/>
      <c r="C187" s="93"/>
      <c r="D187" s="94"/>
      <c r="E187" s="94"/>
      <c r="F187" s="116"/>
      <c r="G187" s="116"/>
      <c r="H187" s="116"/>
      <c r="I187" s="116"/>
      <c r="J187" s="94"/>
    </row>
    <row r="188" spans="2:10">
      <c r="B188" s="93"/>
      <c r="C188" s="93"/>
      <c r="D188" s="94"/>
      <c r="E188" s="94"/>
      <c r="F188" s="116"/>
      <c r="G188" s="116"/>
      <c r="H188" s="116"/>
      <c r="I188" s="116"/>
      <c r="J188" s="94"/>
    </row>
    <row r="189" spans="2:10">
      <c r="B189" s="93"/>
      <c r="C189" s="93"/>
      <c r="D189" s="94"/>
      <c r="E189" s="94"/>
      <c r="F189" s="116"/>
      <c r="G189" s="116"/>
      <c r="H189" s="116"/>
      <c r="I189" s="116"/>
      <c r="J189" s="94"/>
    </row>
    <row r="190" spans="2:10">
      <c r="B190" s="93"/>
      <c r="C190" s="93"/>
      <c r="D190" s="94"/>
      <c r="E190" s="94"/>
      <c r="F190" s="116"/>
      <c r="G190" s="116"/>
      <c r="H190" s="116"/>
      <c r="I190" s="116"/>
      <c r="J190" s="94"/>
    </row>
    <row r="191" spans="2:10">
      <c r="B191" s="93"/>
      <c r="C191" s="93"/>
      <c r="D191" s="94"/>
      <c r="E191" s="94"/>
      <c r="F191" s="116"/>
      <c r="G191" s="116"/>
      <c r="H191" s="116"/>
      <c r="I191" s="116"/>
      <c r="J191" s="94"/>
    </row>
    <row r="192" spans="2:10">
      <c r="B192" s="93"/>
      <c r="C192" s="93"/>
      <c r="D192" s="94"/>
      <c r="E192" s="94"/>
      <c r="F192" s="116"/>
      <c r="G192" s="116"/>
      <c r="H192" s="116"/>
      <c r="I192" s="116"/>
      <c r="J192" s="94"/>
    </row>
    <row r="193" spans="2:10">
      <c r="B193" s="93"/>
      <c r="C193" s="93"/>
      <c r="D193" s="94"/>
      <c r="E193" s="94"/>
      <c r="F193" s="116"/>
      <c r="G193" s="116"/>
      <c r="H193" s="116"/>
      <c r="I193" s="116"/>
      <c r="J193" s="94"/>
    </row>
    <row r="194" spans="2:10">
      <c r="B194" s="93"/>
      <c r="C194" s="93"/>
      <c r="D194" s="94"/>
      <c r="E194" s="94"/>
      <c r="F194" s="116"/>
      <c r="G194" s="116"/>
      <c r="H194" s="116"/>
      <c r="I194" s="116"/>
      <c r="J194" s="94"/>
    </row>
    <row r="195" spans="2:10">
      <c r="B195" s="93"/>
      <c r="C195" s="93"/>
      <c r="D195" s="94"/>
      <c r="E195" s="94"/>
      <c r="F195" s="116"/>
      <c r="G195" s="116"/>
      <c r="H195" s="116"/>
      <c r="I195" s="116"/>
      <c r="J195" s="94"/>
    </row>
    <row r="196" spans="2:10">
      <c r="B196" s="93"/>
      <c r="C196" s="93"/>
      <c r="D196" s="94"/>
      <c r="E196" s="94"/>
      <c r="F196" s="116"/>
      <c r="G196" s="116"/>
      <c r="H196" s="116"/>
      <c r="I196" s="116"/>
      <c r="J196" s="94"/>
    </row>
    <row r="197" spans="2:10">
      <c r="B197" s="93"/>
      <c r="C197" s="93"/>
      <c r="D197" s="94"/>
      <c r="E197" s="94"/>
      <c r="F197" s="116"/>
      <c r="G197" s="116"/>
      <c r="H197" s="116"/>
      <c r="I197" s="116"/>
      <c r="J197" s="94"/>
    </row>
    <row r="198" spans="2:10">
      <c r="B198" s="93"/>
      <c r="C198" s="93"/>
      <c r="D198" s="94"/>
      <c r="E198" s="94"/>
      <c r="F198" s="116"/>
      <c r="G198" s="116"/>
      <c r="H198" s="116"/>
      <c r="I198" s="116"/>
      <c r="J198" s="94"/>
    </row>
    <row r="199" spans="2:10">
      <c r="B199" s="93"/>
      <c r="C199" s="93"/>
      <c r="D199" s="94"/>
      <c r="E199" s="94"/>
      <c r="F199" s="116"/>
      <c r="G199" s="116"/>
      <c r="H199" s="116"/>
      <c r="I199" s="116"/>
      <c r="J199" s="94"/>
    </row>
    <row r="200" spans="2:10">
      <c r="B200" s="93"/>
      <c r="C200" s="93"/>
      <c r="D200" s="94"/>
      <c r="E200" s="94"/>
      <c r="F200" s="116"/>
      <c r="G200" s="116"/>
      <c r="H200" s="116"/>
      <c r="I200" s="116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140</v>
      </c>
      <c r="C1" s="46" t="s" vm="1">
        <v>221</v>
      </c>
    </row>
    <row r="2" spans="2:11">
      <c r="B2" s="46" t="s">
        <v>139</v>
      </c>
      <c r="C2" s="46" t="s">
        <v>222</v>
      </c>
    </row>
    <row r="3" spans="2:11">
      <c r="B3" s="46" t="s">
        <v>141</v>
      </c>
      <c r="C3" s="46" t="s">
        <v>223</v>
      </c>
    </row>
    <row r="4" spans="2:11">
      <c r="B4" s="46" t="s">
        <v>142</v>
      </c>
      <c r="C4" s="46">
        <v>2208</v>
      </c>
    </row>
    <row r="6" spans="2:11" ht="26.25" customHeight="1">
      <c r="B6" s="138" t="s">
        <v>172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s="3" customFormat="1" ht="63">
      <c r="B7" s="47" t="s">
        <v>110</v>
      </c>
      <c r="C7" s="49" t="s">
        <v>111</v>
      </c>
      <c r="D7" s="49" t="s">
        <v>14</v>
      </c>
      <c r="E7" s="49" t="s">
        <v>15</v>
      </c>
      <c r="F7" s="49" t="s">
        <v>56</v>
      </c>
      <c r="G7" s="49" t="s">
        <v>97</v>
      </c>
      <c r="H7" s="49" t="s">
        <v>53</v>
      </c>
      <c r="I7" s="49" t="s">
        <v>105</v>
      </c>
      <c r="J7" s="49" t="s">
        <v>143</v>
      </c>
      <c r="K7" s="64" t="s">
        <v>144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4" t="s">
        <v>2585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31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31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6"/>
      <c r="E110" s="116"/>
      <c r="F110" s="116"/>
      <c r="G110" s="116"/>
      <c r="H110" s="116"/>
      <c r="I110" s="94"/>
      <c r="J110" s="94"/>
      <c r="K110" s="94"/>
    </row>
    <row r="111" spans="2:11">
      <c r="B111" s="93"/>
      <c r="C111" s="93"/>
      <c r="D111" s="116"/>
      <c r="E111" s="116"/>
      <c r="F111" s="116"/>
      <c r="G111" s="116"/>
      <c r="H111" s="116"/>
      <c r="I111" s="94"/>
      <c r="J111" s="94"/>
      <c r="K111" s="94"/>
    </row>
    <row r="112" spans="2:11">
      <c r="B112" s="93"/>
      <c r="C112" s="93"/>
      <c r="D112" s="116"/>
      <c r="E112" s="116"/>
      <c r="F112" s="116"/>
      <c r="G112" s="116"/>
      <c r="H112" s="116"/>
      <c r="I112" s="94"/>
      <c r="J112" s="94"/>
      <c r="K112" s="94"/>
    </row>
    <row r="113" spans="2:11">
      <c r="B113" s="93"/>
      <c r="C113" s="93"/>
      <c r="D113" s="116"/>
      <c r="E113" s="116"/>
      <c r="F113" s="116"/>
      <c r="G113" s="116"/>
      <c r="H113" s="116"/>
      <c r="I113" s="94"/>
      <c r="J113" s="94"/>
      <c r="K113" s="94"/>
    </row>
    <row r="114" spans="2:11">
      <c r="B114" s="93"/>
      <c r="C114" s="93"/>
      <c r="D114" s="116"/>
      <c r="E114" s="116"/>
      <c r="F114" s="116"/>
      <c r="G114" s="116"/>
      <c r="H114" s="116"/>
      <c r="I114" s="94"/>
      <c r="J114" s="94"/>
      <c r="K114" s="94"/>
    </row>
    <row r="115" spans="2:11">
      <c r="B115" s="93"/>
      <c r="C115" s="93"/>
      <c r="D115" s="116"/>
      <c r="E115" s="116"/>
      <c r="F115" s="116"/>
      <c r="G115" s="116"/>
      <c r="H115" s="116"/>
      <c r="I115" s="94"/>
      <c r="J115" s="94"/>
      <c r="K115" s="94"/>
    </row>
    <row r="116" spans="2:11">
      <c r="B116" s="93"/>
      <c r="C116" s="93"/>
      <c r="D116" s="116"/>
      <c r="E116" s="116"/>
      <c r="F116" s="116"/>
      <c r="G116" s="116"/>
      <c r="H116" s="116"/>
      <c r="I116" s="94"/>
      <c r="J116" s="94"/>
      <c r="K116" s="94"/>
    </row>
    <row r="117" spans="2:11">
      <c r="B117" s="93"/>
      <c r="C117" s="93"/>
      <c r="D117" s="116"/>
      <c r="E117" s="116"/>
      <c r="F117" s="116"/>
      <c r="G117" s="116"/>
      <c r="H117" s="116"/>
      <c r="I117" s="94"/>
      <c r="J117" s="94"/>
      <c r="K117" s="94"/>
    </row>
    <row r="118" spans="2:11">
      <c r="B118" s="93"/>
      <c r="C118" s="93"/>
      <c r="D118" s="116"/>
      <c r="E118" s="116"/>
      <c r="F118" s="116"/>
      <c r="G118" s="116"/>
      <c r="H118" s="116"/>
      <c r="I118" s="94"/>
      <c r="J118" s="94"/>
      <c r="K118" s="94"/>
    </row>
    <row r="119" spans="2:11">
      <c r="B119" s="93"/>
      <c r="C119" s="93"/>
      <c r="D119" s="116"/>
      <c r="E119" s="116"/>
      <c r="F119" s="116"/>
      <c r="G119" s="116"/>
      <c r="H119" s="116"/>
      <c r="I119" s="94"/>
      <c r="J119" s="94"/>
      <c r="K119" s="94"/>
    </row>
    <row r="120" spans="2:11">
      <c r="B120" s="93"/>
      <c r="C120" s="93"/>
      <c r="D120" s="116"/>
      <c r="E120" s="116"/>
      <c r="F120" s="116"/>
      <c r="G120" s="116"/>
      <c r="H120" s="116"/>
      <c r="I120" s="94"/>
      <c r="J120" s="94"/>
      <c r="K120" s="94"/>
    </row>
    <row r="121" spans="2:11">
      <c r="B121" s="93"/>
      <c r="C121" s="93"/>
      <c r="D121" s="116"/>
      <c r="E121" s="116"/>
      <c r="F121" s="116"/>
      <c r="G121" s="116"/>
      <c r="H121" s="116"/>
      <c r="I121" s="94"/>
      <c r="J121" s="94"/>
      <c r="K121" s="94"/>
    </row>
    <row r="122" spans="2:11">
      <c r="B122" s="93"/>
      <c r="C122" s="93"/>
      <c r="D122" s="116"/>
      <c r="E122" s="116"/>
      <c r="F122" s="116"/>
      <c r="G122" s="116"/>
      <c r="H122" s="116"/>
      <c r="I122" s="94"/>
      <c r="J122" s="94"/>
      <c r="K122" s="94"/>
    </row>
    <row r="123" spans="2:11">
      <c r="B123" s="93"/>
      <c r="C123" s="93"/>
      <c r="D123" s="116"/>
      <c r="E123" s="116"/>
      <c r="F123" s="116"/>
      <c r="G123" s="116"/>
      <c r="H123" s="116"/>
      <c r="I123" s="94"/>
      <c r="J123" s="94"/>
      <c r="K123" s="94"/>
    </row>
    <row r="124" spans="2:11">
      <c r="B124" s="93"/>
      <c r="C124" s="93"/>
      <c r="D124" s="116"/>
      <c r="E124" s="116"/>
      <c r="F124" s="116"/>
      <c r="G124" s="116"/>
      <c r="H124" s="116"/>
      <c r="I124" s="94"/>
      <c r="J124" s="94"/>
      <c r="K124" s="94"/>
    </row>
    <row r="125" spans="2:11">
      <c r="B125" s="93"/>
      <c r="C125" s="93"/>
      <c r="D125" s="116"/>
      <c r="E125" s="116"/>
      <c r="F125" s="116"/>
      <c r="G125" s="116"/>
      <c r="H125" s="116"/>
      <c r="I125" s="94"/>
      <c r="J125" s="94"/>
      <c r="K125" s="94"/>
    </row>
    <row r="126" spans="2:11">
      <c r="B126" s="93"/>
      <c r="C126" s="93"/>
      <c r="D126" s="116"/>
      <c r="E126" s="116"/>
      <c r="F126" s="116"/>
      <c r="G126" s="116"/>
      <c r="H126" s="116"/>
      <c r="I126" s="94"/>
      <c r="J126" s="94"/>
      <c r="K126" s="94"/>
    </row>
    <row r="127" spans="2:11">
      <c r="B127" s="93"/>
      <c r="C127" s="93"/>
      <c r="D127" s="116"/>
      <c r="E127" s="116"/>
      <c r="F127" s="116"/>
      <c r="G127" s="116"/>
      <c r="H127" s="116"/>
      <c r="I127" s="94"/>
      <c r="J127" s="94"/>
      <c r="K127" s="94"/>
    </row>
    <row r="128" spans="2:11">
      <c r="B128" s="93"/>
      <c r="C128" s="93"/>
      <c r="D128" s="116"/>
      <c r="E128" s="116"/>
      <c r="F128" s="116"/>
      <c r="G128" s="116"/>
      <c r="H128" s="116"/>
      <c r="I128" s="94"/>
      <c r="J128" s="94"/>
      <c r="K128" s="94"/>
    </row>
    <row r="129" spans="2:11">
      <c r="B129" s="93"/>
      <c r="C129" s="93"/>
      <c r="D129" s="116"/>
      <c r="E129" s="116"/>
      <c r="F129" s="116"/>
      <c r="G129" s="116"/>
      <c r="H129" s="116"/>
      <c r="I129" s="94"/>
      <c r="J129" s="94"/>
      <c r="K129" s="94"/>
    </row>
    <row r="130" spans="2:11">
      <c r="B130" s="93"/>
      <c r="C130" s="93"/>
      <c r="D130" s="116"/>
      <c r="E130" s="116"/>
      <c r="F130" s="116"/>
      <c r="G130" s="116"/>
      <c r="H130" s="116"/>
      <c r="I130" s="94"/>
      <c r="J130" s="94"/>
      <c r="K130" s="94"/>
    </row>
    <row r="131" spans="2:11">
      <c r="B131" s="93"/>
      <c r="C131" s="93"/>
      <c r="D131" s="116"/>
      <c r="E131" s="116"/>
      <c r="F131" s="116"/>
      <c r="G131" s="116"/>
      <c r="H131" s="116"/>
      <c r="I131" s="94"/>
      <c r="J131" s="94"/>
      <c r="K131" s="94"/>
    </row>
    <row r="132" spans="2:11">
      <c r="B132" s="93"/>
      <c r="C132" s="93"/>
      <c r="D132" s="116"/>
      <c r="E132" s="116"/>
      <c r="F132" s="116"/>
      <c r="G132" s="116"/>
      <c r="H132" s="116"/>
      <c r="I132" s="94"/>
      <c r="J132" s="94"/>
      <c r="K132" s="94"/>
    </row>
    <row r="133" spans="2:11">
      <c r="B133" s="93"/>
      <c r="C133" s="93"/>
      <c r="D133" s="116"/>
      <c r="E133" s="116"/>
      <c r="F133" s="116"/>
      <c r="G133" s="116"/>
      <c r="H133" s="116"/>
      <c r="I133" s="94"/>
      <c r="J133" s="94"/>
      <c r="K133" s="94"/>
    </row>
    <row r="134" spans="2:11">
      <c r="B134" s="93"/>
      <c r="C134" s="93"/>
      <c r="D134" s="116"/>
      <c r="E134" s="116"/>
      <c r="F134" s="116"/>
      <c r="G134" s="116"/>
      <c r="H134" s="116"/>
      <c r="I134" s="94"/>
      <c r="J134" s="94"/>
      <c r="K134" s="94"/>
    </row>
    <row r="135" spans="2:11">
      <c r="B135" s="93"/>
      <c r="C135" s="93"/>
      <c r="D135" s="116"/>
      <c r="E135" s="116"/>
      <c r="F135" s="116"/>
      <c r="G135" s="116"/>
      <c r="H135" s="116"/>
      <c r="I135" s="94"/>
      <c r="J135" s="94"/>
      <c r="K135" s="94"/>
    </row>
    <row r="136" spans="2:11">
      <c r="B136" s="93"/>
      <c r="C136" s="93"/>
      <c r="D136" s="116"/>
      <c r="E136" s="116"/>
      <c r="F136" s="116"/>
      <c r="G136" s="116"/>
      <c r="H136" s="116"/>
      <c r="I136" s="94"/>
      <c r="J136" s="94"/>
      <c r="K136" s="94"/>
    </row>
    <row r="137" spans="2:11">
      <c r="B137" s="93"/>
      <c r="C137" s="93"/>
      <c r="D137" s="116"/>
      <c r="E137" s="116"/>
      <c r="F137" s="116"/>
      <c r="G137" s="116"/>
      <c r="H137" s="116"/>
      <c r="I137" s="94"/>
      <c r="J137" s="94"/>
      <c r="K137" s="94"/>
    </row>
    <row r="138" spans="2:11">
      <c r="B138" s="93"/>
      <c r="C138" s="93"/>
      <c r="D138" s="116"/>
      <c r="E138" s="116"/>
      <c r="F138" s="116"/>
      <c r="G138" s="116"/>
      <c r="H138" s="116"/>
      <c r="I138" s="94"/>
      <c r="J138" s="94"/>
      <c r="K138" s="94"/>
    </row>
    <row r="139" spans="2:11">
      <c r="B139" s="93"/>
      <c r="C139" s="93"/>
      <c r="D139" s="116"/>
      <c r="E139" s="116"/>
      <c r="F139" s="116"/>
      <c r="G139" s="116"/>
      <c r="H139" s="116"/>
      <c r="I139" s="94"/>
      <c r="J139" s="94"/>
      <c r="K139" s="94"/>
    </row>
    <row r="140" spans="2:11">
      <c r="B140" s="93"/>
      <c r="C140" s="93"/>
      <c r="D140" s="116"/>
      <c r="E140" s="116"/>
      <c r="F140" s="116"/>
      <c r="G140" s="116"/>
      <c r="H140" s="116"/>
      <c r="I140" s="94"/>
      <c r="J140" s="94"/>
      <c r="K140" s="94"/>
    </row>
    <row r="141" spans="2:11">
      <c r="B141" s="93"/>
      <c r="C141" s="93"/>
      <c r="D141" s="116"/>
      <c r="E141" s="116"/>
      <c r="F141" s="116"/>
      <c r="G141" s="116"/>
      <c r="H141" s="116"/>
      <c r="I141" s="94"/>
      <c r="J141" s="94"/>
      <c r="K141" s="94"/>
    </row>
    <row r="142" spans="2:11">
      <c r="B142" s="93"/>
      <c r="C142" s="93"/>
      <c r="D142" s="116"/>
      <c r="E142" s="116"/>
      <c r="F142" s="116"/>
      <c r="G142" s="116"/>
      <c r="H142" s="116"/>
      <c r="I142" s="94"/>
      <c r="J142" s="94"/>
      <c r="K142" s="94"/>
    </row>
    <row r="143" spans="2:11">
      <c r="B143" s="93"/>
      <c r="C143" s="93"/>
      <c r="D143" s="116"/>
      <c r="E143" s="116"/>
      <c r="F143" s="116"/>
      <c r="G143" s="116"/>
      <c r="H143" s="116"/>
      <c r="I143" s="94"/>
      <c r="J143" s="94"/>
      <c r="K143" s="94"/>
    </row>
    <row r="144" spans="2:11">
      <c r="B144" s="93"/>
      <c r="C144" s="93"/>
      <c r="D144" s="116"/>
      <c r="E144" s="116"/>
      <c r="F144" s="116"/>
      <c r="G144" s="116"/>
      <c r="H144" s="116"/>
      <c r="I144" s="94"/>
      <c r="J144" s="94"/>
      <c r="K144" s="94"/>
    </row>
    <row r="145" spans="2:11">
      <c r="B145" s="93"/>
      <c r="C145" s="93"/>
      <c r="D145" s="116"/>
      <c r="E145" s="116"/>
      <c r="F145" s="116"/>
      <c r="G145" s="116"/>
      <c r="H145" s="116"/>
      <c r="I145" s="94"/>
      <c r="J145" s="94"/>
      <c r="K145" s="94"/>
    </row>
    <row r="146" spans="2:11">
      <c r="B146" s="93"/>
      <c r="C146" s="93"/>
      <c r="D146" s="116"/>
      <c r="E146" s="116"/>
      <c r="F146" s="116"/>
      <c r="G146" s="116"/>
      <c r="H146" s="116"/>
      <c r="I146" s="94"/>
      <c r="J146" s="94"/>
      <c r="K146" s="94"/>
    </row>
    <row r="147" spans="2:11">
      <c r="B147" s="93"/>
      <c r="C147" s="93"/>
      <c r="D147" s="116"/>
      <c r="E147" s="116"/>
      <c r="F147" s="116"/>
      <c r="G147" s="116"/>
      <c r="H147" s="116"/>
      <c r="I147" s="94"/>
      <c r="J147" s="94"/>
      <c r="K147" s="94"/>
    </row>
    <row r="148" spans="2:11">
      <c r="B148" s="93"/>
      <c r="C148" s="93"/>
      <c r="D148" s="116"/>
      <c r="E148" s="116"/>
      <c r="F148" s="116"/>
      <c r="G148" s="116"/>
      <c r="H148" s="116"/>
      <c r="I148" s="94"/>
      <c r="J148" s="94"/>
      <c r="K148" s="94"/>
    </row>
    <row r="149" spans="2:11">
      <c r="B149" s="93"/>
      <c r="C149" s="93"/>
      <c r="D149" s="116"/>
      <c r="E149" s="116"/>
      <c r="F149" s="116"/>
      <c r="G149" s="116"/>
      <c r="H149" s="116"/>
      <c r="I149" s="94"/>
      <c r="J149" s="94"/>
      <c r="K149" s="94"/>
    </row>
    <row r="150" spans="2:11">
      <c r="B150" s="93"/>
      <c r="C150" s="93"/>
      <c r="D150" s="116"/>
      <c r="E150" s="116"/>
      <c r="F150" s="116"/>
      <c r="G150" s="116"/>
      <c r="H150" s="116"/>
      <c r="I150" s="94"/>
      <c r="J150" s="94"/>
      <c r="K150" s="94"/>
    </row>
    <row r="151" spans="2:11">
      <c r="B151" s="93"/>
      <c r="C151" s="93"/>
      <c r="D151" s="116"/>
      <c r="E151" s="116"/>
      <c r="F151" s="116"/>
      <c r="G151" s="116"/>
      <c r="H151" s="116"/>
      <c r="I151" s="94"/>
      <c r="J151" s="94"/>
      <c r="K151" s="94"/>
    </row>
    <row r="152" spans="2:11">
      <c r="B152" s="93"/>
      <c r="C152" s="93"/>
      <c r="D152" s="116"/>
      <c r="E152" s="116"/>
      <c r="F152" s="116"/>
      <c r="G152" s="116"/>
      <c r="H152" s="116"/>
      <c r="I152" s="94"/>
      <c r="J152" s="94"/>
      <c r="K152" s="94"/>
    </row>
    <row r="153" spans="2:11">
      <c r="B153" s="93"/>
      <c r="C153" s="93"/>
      <c r="D153" s="116"/>
      <c r="E153" s="116"/>
      <c r="F153" s="116"/>
      <c r="G153" s="116"/>
      <c r="H153" s="116"/>
      <c r="I153" s="94"/>
      <c r="J153" s="94"/>
      <c r="K153" s="94"/>
    </row>
    <row r="154" spans="2:11">
      <c r="B154" s="93"/>
      <c r="C154" s="93"/>
      <c r="D154" s="116"/>
      <c r="E154" s="116"/>
      <c r="F154" s="116"/>
      <c r="G154" s="116"/>
      <c r="H154" s="116"/>
      <c r="I154" s="94"/>
      <c r="J154" s="94"/>
      <c r="K154" s="94"/>
    </row>
    <row r="155" spans="2:11">
      <c r="B155" s="93"/>
      <c r="C155" s="93"/>
      <c r="D155" s="116"/>
      <c r="E155" s="116"/>
      <c r="F155" s="116"/>
      <c r="G155" s="116"/>
      <c r="H155" s="116"/>
      <c r="I155" s="94"/>
      <c r="J155" s="94"/>
      <c r="K155" s="94"/>
    </row>
    <row r="156" spans="2:11">
      <c r="B156" s="93"/>
      <c r="C156" s="93"/>
      <c r="D156" s="116"/>
      <c r="E156" s="116"/>
      <c r="F156" s="116"/>
      <c r="G156" s="116"/>
      <c r="H156" s="116"/>
      <c r="I156" s="94"/>
      <c r="J156" s="94"/>
      <c r="K156" s="94"/>
    </row>
    <row r="157" spans="2:11">
      <c r="B157" s="93"/>
      <c r="C157" s="93"/>
      <c r="D157" s="116"/>
      <c r="E157" s="116"/>
      <c r="F157" s="116"/>
      <c r="G157" s="116"/>
      <c r="H157" s="116"/>
      <c r="I157" s="94"/>
      <c r="J157" s="94"/>
      <c r="K157" s="94"/>
    </row>
    <row r="158" spans="2:11">
      <c r="B158" s="93"/>
      <c r="C158" s="93"/>
      <c r="D158" s="116"/>
      <c r="E158" s="116"/>
      <c r="F158" s="116"/>
      <c r="G158" s="116"/>
      <c r="H158" s="116"/>
      <c r="I158" s="94"/>
      <c r="J158" s="94"/>
      <c r="K158" s="94"/>
    </row>
    <row r="159" spans="2:11">
      <c r="B159" s="93"/>
      <c r="C159" s="93"/>
      <c r="D159" s="116"/>
      <c r="E159" s="116"/>
      <c r="F159" s="116"/>
      <c r="G159" s="116"/>
      <c r="H159" s="116"/>
      <c r="I159" s="94"/>
      <c r="J159" s="94"/>
      <c r="K159" s="94"/>
    </row>
    <row r="160" spans="2:11">
      <c r="B160" s="93"/>
      <c r="C160" s="93"/>
      <c r="D160" s="116"/>
      <c r="E160" s="116"/>
      <c r="F160" s="116"/>
      <c r="G160" s="116"/>
      <c r="H160" s="116"/>
      <c r="I160" s="94"/>
      <c r="J160" s="94"/>
      <c r="K160" s="94"/>
    </row>
    <row r="161" spans="2:11">
      <c r="B161" s="93"/>
      <c r="C161" s="93"/>
      <c r="D161" s="116"/>
      <c r="E161" s="116"/>
      <c r="F161" s="116"/>
      <c r="G161" s="116"/>
      <c r="H161" s="116"/>
      <c r="I161" s="94"/>
      <c r="J161" s="94"/>
      <c r="K161" s="94"/>
    </row>
    <row r="162" spans="2:11">
      <c r="B162" s="93"/>
      <c r="C162" s="93"/>
      <c r="D162" s="116"/>
      <c r="E162" s="116"/>
      <c r="F162" s="116"/>
      <c r="G162" s="116"/>
      <c r="H162" s="116"/>
      <c r="I162" s="94"/>
      <c r="J162" s="94"/>
      <c r="K162" s="94"/>
    </row>
    <row r="163" spans="2:11">
      <c r="B163" s="93"/>
      <c r="C163" s="93"/>
      <c r="D163" s="116"/>
      <c r="E163" s="116"/>
      <c r="F163" s="116"/>
      <c r="G163" s="116"/>
      <c r="H163" s="116"/>
      <c r="I163" s="94"/>
      <c r="J163" s="94"/>
      <c r="K163" s="94"/>
    </row>
    <row r="164" spans="2:11">
      <c r="B164" s="93"/>
      <c r="C164" s="93"/>
      <c r="D164" s="116"/>
      <c r="E164" s="116"/>
      <c r="F164" s="116"/>
      <c r="G164" s="116"/>
      <c r="H164" s="116"/>
      <c r="I164" s="94"/>
      <c r="J164" s="94"/>
      <c r="K164" s="94"/>
    </row>
    <row r="165" spans="2:11">
      <c r="B165" s="93"/>
      <c r="C165" s="93"/>
      <c r="D165" s="116"/>
      <c r="E165" s="116"/>
      <c r="F165" s="116"/>
      <c r="G165" s="116"/>
      <c r="H165" s="116"/>
      <c r="I165" s="94"/>
      <c r="J165" s="94"/>
      <c r="K165" s="94"/>
    </row>
    <row r="166" spans="2:11">
      <c r="B166" s="93"/>
      <c r="C166" s="93"/>
      <c r="D166" s="116"/>
      <c r="E166" s="116"/>
      <c r="F166" s="116"/>
      <c r="G166" s="116"/>
      <c r="H166" s="116"/>
      <c r="I166" s="94"/>
      <c r="J166" s="94"/>
      <c r="K166" s="94"/>
    </row>
    <row r="167" spans="2:11">
      <c r="B167" s="93"/>
      <c r="C167" s="93"/>
      <c r="D167" s="116"/>
      <c r="E167" s="116"/>
      <c r="F167" s="116"/>
      <c r="G167" s="116"/>
      <c r="H167" s="116"/>
      <c r="I167" s="94"/>
      <c r="J167" s="94"/>
      <c r="K167" s="94"/>
    </row>
    <row r="168" spans="2:11">
      <c r="B168" s="93"/>
      <c r="C168" s="93"/>
      <c r="D168" s="116"/>
      <c r="E168" s="116"/>
      <c r="F168" s="116"/>
      <c r="G168" s="116"/>
      <c r="H168" s="116"/>
      <c r="I168" s="94"/>
      <c r="J168" s="94"/>
      <c r="K168" s="94"/>
    </row>
    <row r="169" spans="2:11">
      <c r="B169" s="93"/>
      <c r="C169" s="93"/>
      <c r="D169" s="116"/>
      <c r="E169" s="116"/>
      <c r="F169" s="116"/>
      <c r="G169" s="116"/>
      <c r="H169" s="116"/>
      <c r="I169" s="94"/>
      <c r="J169" s="94"/>
      <c r="K169" s="94"/>
    </row>
    <row r="170" spans="2:11">
      <c r="B170" s="93"/>
      <c r="C170" s="93"/>
      <c r="D170" s="116"/>
      <c r="E170" s="116"/>
      <c r="F170" s="116"/>
      <c r="G170" s="116"/>
      <c r="H170" s="116"/>
      <c r="I170" s="94"/>
      <c r="J170" s="94"/>
      <c r="K170" s="94"/>
    </row>
    <row r="171" spans="2:11">
      <c r="B171" s="93"/>
      <c r="C171" s="93"/>
      <c r="D171" s="116"/>
      <c r="E171" s="116"/>
      <c r="F171" s="116"/>
      <c r="G171" s="116"/>
      <c r="H171" s="116"/>
      <c r="I171" s="94"/>
      <c r="J171" s="94"/>
      <c r="K171" s="94"/>
    </row>
    <row r="172" spans="2:11">
      <c r="B172" s="93"/>
      <c r="C172" s="93"/>
      <c r="D172" s="116"/>
      <c r="E172" s="116"/>
      <c r="F172" s="116"/>
      <c r="G172" s="116"/>
      <c r="H172" s="116"/>
      <c r="I172" s="94"/>
      <c r="J172" s="94"/>
      <c r="K172" s="94"/>
    </row>
    <row r="173" spans="2:11">
      <c r="B173" s="93"/>
      <c r="C173" s="93"/>
      <c r="D173" s="116"/>
      <c r="E173" s="116"/>
      <c r="F173" s="116"/>
      <c r="G173" s="116"/>
      <c r="H173" s="116"/>
      <c r="I173" s="94"/>
      <c r="J173" s="94"/>
      <c r="K173" s="94"/>
    </row>
    <row r="174" spans="2:11">
      <c r="B174" s="93"/>
      <c r="C174" s="93"/>
      <c r="D174" s="116"/>
      <c r="E174" s="116"/>
      <c r="F174" s="116"/>
      <c r="G174" s="116"/>
      <c r="H174" s="116"/>
      <c r="I174" s="94"/>
      <c r="J174" s="94"/>
      <c r="K174" s="94"/>
    </row>
    <row r="175" spans="2:11">
      <c r="B175" s="93"/>
      <c r="C175" s="93"/>
      <c r="D175" s="116"/>
      <c r="E175" s="116"/>
      <c r="F175" s="116"/>
      <c r="G175" s="116"/>
      <c r="H175" s="116"/>
      <c r="I175" s="94"/>
      <c r="J175" s="94"/>
      <c r="K175" s="94"/>
    </row>
    <row r="176" spans="2:11">
      <c r="B176" s="93"/>
      <c r="C176" s="93"/>
      <c r="D176" s="116"/>
      <c r="E176" s="116"/>
      <c r="F176" s="116"/>
      <c r="G176" s="116"/>
      <c r="H176" s="116"/>
      <c r="I176" s="94"/>
      <c r="J176" s="94"/>
      <c r="K176" s="94"/>
    </row>
    <row r="177" spans="2:11">
      <c r="B177" s="93"/>
      <c r="C177" s="93"/>
      <c r="D177" s="116"/>
      <c r="E177" s="116"/>
      <c r="F177" s="116"/>
      <c r="G177" s="116"/>
      <c r="H177" s="116"/>
      <c r="I177" s="94"/>
      <c r="J177" s="94"/>
      <c r="K177" s="94"/>
    </row>
    <row r="178" spans="2:11">
      <c r="B178" s="93"/>
      <c r="C178" s="93"/>
      <c r="D178" s="116"/>
      <c r="E178" s="116"/>
      <c r="F178" s="116"/>
      <c r="G178" s="116"/>
      <c r="H178" s="116"/>
      <c r="I178" s="94"/>
      <c r="J178" s="94"/>
      <c r="K178" s="94"/>
    </row>
    <row r="179" spans="2:11">
      <c r="B179" s="93"/>
      <c r="C179" s="93"/>
      <c r="D179" s="116"/>
      <c r="E179" s="116"/>
      <c r="F179" s="116"/>
      <c r="G179" s="116"/>
      <c r="H179" s="116"/>
      <c r="I179" s="94"/>
      <c r="J179" s="94"/>
      <c r="K179" s="94"/>
    </row>
    <row r="180" spans="2:11">
      <c r="B180" s="93"/>
      <c r="C180" s="93"/>
      <c r="D180" s="116"/>
      <c r="E180" s="116"/>
      <c r="F180" s="116"/>
      <c r="G180" s="116"/>
      <c r="H180" s="116"/>
      <c r="I180" s="94"/>
      <c r="J180" s="94"/>
      <c r="K180" s="94"/>
    </row>
    <row r="181" spans="2:11">
      <c r="B181" s="93"/>
      <c r="C181" s="93"/>
      <c r="D181" s="116"/>
      <c r="E181" s="116"/>
      <c r="F181" s="116"/>
      <c r="G181" s="116"/>
      <c r="H181" s="116"/>
      <c r="I181" s="94"/>
      <c r="J181" s="94"/>
      <c r="K181" s="94"/>
    </row>
    <row r="182" spans="2:11">
      <c r="B182" s="93"/>
      <c r="C182" s="93"/>
      <c r="D182" s="116"/>
      <c r="E182" s="116"/>
      <c r="F182" s="116"/>
      <c r="G182" s="116"/>
      <c r="H182" s="116"/>
      <c r="I182" s="94"/>
      <c r="J182" s="94"/>
      <c r="K182" s="94"/>
    </row>
    <row r="183" spans="2:11">
      <c r="B183" s="93"/>
      <c r="C183" s="93"/>
      <c r="D183" s="116"/>
      <c r="E183" s="116"/>
      <c r="F183" s="116"/>
      <c r="G183" s="116"/>
      <c r="H183" s="116"/>
      <c r="I183" s="94"/>
      <c r="J183" s="94"/>
      <c r="K183" s="94"/>
    </row>
    <row r="184" spans="2:11">
      <c r="B184" s="93"/>
      <c r="C184" s="93"/>
      <c r="D184" s="116"/>
      <c r="E184" s="116"/>
      <c r="F184" s="116"/>
      <c r="G184" s="116"/>
      <c r="H184" s="116"/>
      <c r="I184" s="94"/>
      <c r="J184" s="94"/>
      <c r="K184" s="94"/>
    </row>
    <row r="185" spans="2:11">
      <c r="B185" s="93"/>
      <c r="C185" s="93"/>
      <c r="D185" s="116"/>
      <c r="E185" s="116"/>
      <c r="F185" s="116"/>
      <c r="G185" s="116"/>
      <c r="H185" s="116"/>
      <c r="I185" s="94"/>
      <c r="J185" s="94"/>
      <c r="K185" s="94"/>
    </row>
    <row r="186" spans="2:11">
      <c r="B186" s="93"/>
      <c r="C186" s="93"/>
      <c r="D186" s="116"/>
      <c r="E186" s="116"/>
      <c r="F186" s="116"/>
      <c r="G186" s="116"/>
      <c r="H186" s="116"/>
      <c r="I186" s="94"/>
      <c r="J186" s="94"/>
      <c r="K186" s="94"/>
    </row>
    <row r="187" spans="2:11">
      <c r="B187" s="93"/>
      <c r="C187" s="93"/>
      <c r="D187" s="116"/>
      <c r="E187" s="116"/>
      <c r="F187" s="116"/>
      <c r="G187" s="116"/>
      <c r="H187" s="116"/>
      <c r="I187" s="94"/>
      <c r="J187" s="94"/>
      <c r="K187" s="94"/>
    </row>
    <row r="188" spans="2:11">
      <c r="B188" s="93"/>
      <c r="C188" s="93"/>
      <c r="D188" s="116"/>
      <c r="E188" s="116"/>
      <c r="F188" s="116"/>
      <c r="G188" s="116"/>
      <c r="H188" s="116"/>
      <c r="I188" s="94"/>
      <c r="J188" s="94"/>
      <c r="K188" s="94"/>
    </row>
    <row r="189" spans="2:11">
      <c r="B189" s="93"/>
      <c r="C189" s="93"/>
      <c r="D189" s="116"/>
      <c r="E189" s="116"/>
      <c r="F189" s="116"/>
      <c r="G189" s="116"/>
      <c r="H189" s="116"/>
      <c r="I189" s="94"/>
      <c r="J189" s="94"/>
      <c r="K189" s="94"/>
    </row>
    <row r="190" spans="2:11">
      <c r="B190" s="93"/>
      <c r="C190" s="93"/>
      <c r="D190" s="116"/>
      <c r="E190" s="116"/>
      <c r="F190" s="116"/>
      <c r="G190" s="116"/>
      <c r="H190" s="116"/>
      <c r="I190" s="94"/>
      <c r="J190" s="94"/>
      <c r="K190" s="94"/>
    </row>
    <row r="191" spans="2:11">
      <c r="B191" s="93"/>
      <c r="C191" s="93"/>
      <c r="D191" s="116"/>
      <c r="E191" s="116"/>
      <c r="F191" s="116"/>
      <c r="G191" s="116"/>
      <c r="H191" s="116"/>
      <c r="I191" s="94"/>
      <c r="J191" s="94"/>
      <c r="K191" s="94"/>
    </row>
    <row r="192" spans="2:11">
      <c r="B192" s="93"/>
      <c r="C192" s="93"/>
      <c r="D192" s="116"/>
      <c r="E192" s="116"/>
      <c r="F192" s="116"/>
      <c r="G192" s="116"/>
      <c r="H192" s="116"/>
      <c r="I192" s="94"/>
      <c r="J192" s="94"/>
      <c r="K192" s="94"/>
    </row>
    <row r="193" spans="2:11">
      <c r="B193" s="93"/>
      <c r="C193" s="93"/>
      <c r="D193" s="116"/>
      <c r="E193" s="116"/>
      <c r="F193" s="116"/>
      <c r="G193" s="116"/>
      <c r="H193" s="116"/>
      <c r="I193" s="94"/>
      <c r="J193" s="94"/>
      <c r="K193" s="94"/>
    </row>
    <row r="194" spans="2:11">
      <c r="B194" s="93"/>
      <c r="C194" s="93"/>
      <c r="D194" s="116"/>
      <c r="E194" s="116"/>
      <c r="F194" s="116"/>
      <c r="G194" s="116"/>
      <c r="H194" s="116"/>
      <c r="I194" s="94"/>
      <c r="J194" s="94"/>
      <c r="K194" s="94"/>
    </row>
    <row r="195" spans="2:11">
      <c r="B195" s="93"/>
      <c r="C195" s="93"/>
      <c r="D195" s="116"/>
      <c r="E195" s="116"/>
      <c r="F195" s="116"/>
      <c r="G195" s="116"/>
      <c r="H195" s="116"/>
      <c r="I195" s="94"/>
      <c r="J195" s="94"/>
      <c r="K195" s="94"/>
    </row>
    <row r="196" spans="2:11">
      <c r="B196" s="93"/>
      <c r="C196" s="93"/>
      <c r="D196" s="116"/>
      <c r="E196" s="116"/>
      <c r="F196" s="116"/>
      <c r="G196" s="116"/>
      <c r="H196" s="116"/>
      <c r="I196" s="94"/>
      <c r="J196" s="94"/>
      <c r="K196" s="94"/>
    </row>
    <row r="197" spans="2:11">
      <c r="B197" s="93"/>
      <c r="C197" s="93"/>
      <c r="D197" s="116"/>
      <c r="E197" s="116"/>
      <c r="F197" s="116"/>
      <c r="G197" s="116"/>
      <c r="H197" s="116"/>
      <c r="I197" s="94"/>
      <c r="J197" s="94"/>
      <c r="K197" s="94"/>
    </row>
    <row r="198" spans="2:11">
      <c r="B198" s="93"/>
      <c r="C198" s="93"/>
      <c r="D198" s="116"/>
      <c r="E198" s="116"/>
      <c r="F198" s="116"/>
      <c r="G198" s="116"/>
      <c r="H198" s="116"/>
      <c r="I198" s="94"/>
      <c r="J198" s="94"/>
      <c r="K198" s="94"/>
    </row>
    <row r="199" spans="2:11">
      <c r="B199" s="93"/>
      <c r="C199" s="93"/>
      <c r="D199" s="116"/>
      <c r="E199" s="116"/>
      <c r="F199" s="116"/>
      <c r="G199" s="116"/>
      <c r="H199" s="116"/>
      <c r="I199" s="94"/>
      <c r="J199" s="94"/>
      <c r="K199" s="94"/>
    </row>
    <row r="200" spans="2:11">
      <c r="B200" s="93"/>
      <c r="C200" s="93"/>
      <c r="D200" s="116"/>
      <c r="E200" s="116"/>
      <c r="F200" s="116"/>
      <c r="G200" s="116"/>
      <c r="H200" s="116"/>
      <c r="I200" s="94"/>
      <c r="J200" s="94"/>
      <c r="K200" s="94"/>
    </row>
    <row r="201" spans="2:11">
      <c r="B201" s="93"/>
      <c r="C201" s="93"/>
      <c r="D201" s="116"/>
      <c r="E201" s="116"/>
      <c r="F201" s="116"/>
      <c r="G201" s="116"/>
      <c r="H201" s="116"/>
      <c r="I201" s="94"/>
      <c r="J201" s="94"/>
      <c r="K201" s="94"/>
    </row>
    <row r="202" spans="2:11">
      <c r="B202" s="93"/>
      <c r="C202" s="93"/>
      <c r="D202" s="116"/>
      <c r="E202" s="116"/>
      <c r="F202" s="116"/>
      <c r="G202" s="116"/>
      <c r="H202" s="116"/>
      <c r="I202" s="94"/>
      <c r="J202" s="94"/>
      <c r="K202" s="94"/>
    </row>
    <row r="203" spans="2:11">
      <c r="B203" s="93"/>
      <c r="C203" s="93"/>
      <c r="D203" s="116"/>
      <c r="E203" s="116"/>
      <c r="F203" s="116"/>
      <c r="G203" s="116"/>
      <c r="H203" s="116"/>
      <c r="I203" s="94"/>
      <c r="J203" s="94"/>
      <c r="K203" s="94"/>
    </row>
    <row r="204" spans="2:11">
      <c r="B204" s="93"/>
      <c r="C204" s="93"/>
      <c r="D204" s="116"/>
      <c r="E204" s="116"/>
      <c r="F204" s="116"/>
      <c r="G204" s="116"/>
      <c r="H204" s="116"/>
      <c r="I204" s="94"/>
      <c r="J204" s="94"/>
      <c r="K204" s="94"/>
    </row>
    <row r="205" spans="2:11">
      <c r="B205" s="93"/>
      <c r="C205" s="93"/>
      <c r="D205" s="116"/>
      <c r="E205" s="116"/>
      <c r="F205" s="116"/>
      <c r="G205" s="116"/>
      <c r="H205" s="116"/>
      <c r="I205" s="94"/>
      <c r="J205" s="94"/>
      <c r="K205" s="94"/>
    </row>
    <row r="206" spans="2:11">
      <c r="B206" s="93"/>
      <c r="C206" s="93"/>
      <c r="D206" s="116"/>
      <c r="E206" s="116"/>
      <c r="F206" s="116"/>
      <c r="G206" s="116"/>
      <c r="H206" s="116"/>
      <c r="I206" s="94"/>
      <c r="J206" s="94"/>
      <c r="K206" s="94"/>
    </row>
    <row r="207" spans="2:11">
      <c r="B207" s="93"/>
      <c r="C207" s="93"/>
      <c r="D207" s="116"/>
      <c r="E207" s="116"/>
      <c r="F207" s="116"/>
      <c r="G207" s="116"/>
      <c r="H207" s="116"/>
      <c r="I207" s="94"/>
      <c r="J207" s="94"/>
      <c r="K207" s="94"/>
    </row>
    <row r="208" spans="2:11">
      <c r="B208" s="93"/>
      <c r="C208" s="93"/>
      <c r="D208" s="116"/>
      <c r="E208" s="116"/>
      <c r="F208" s="116"/>
      <c r="G208" s="116"/>
      <c r="H208" s="116"/>
      <c r="I208" s="94"/>
      <c r="J208" s="94"/>
      <c r="K208" s="94"/>
    </row>
    <row r="209" spans="2:11">
      <c r="B209" s="93"/>
      <c r="C209" s="93"/>
      <c r="D209" s="116"/>
      <c r="E209" s="116"/>
      <c r="F209" s="116"/>
      <c r="G209" s="116"/>
      <c r="H209" s="116"/>
      <c r="I209" s="94"/>
      <c r="J209" s="94"/>
      <c r="K209" s="94"/>
    </row>
    <row r="210" spans="2:11">
      <c r="B210" s="93"/>
      <c r="C210" s="93"/>
      <c r="D210" s="116"/>
      <c r="E210" s="116"/>
      <c r="F210" s="116"/>
      <c r="G210" s="116"/>
      <c r="H210" s="116"/>
      <c r="I210" s="94"/>
      <c r="J210" s="94"/>
      <c r="K210" s="94"/>
    </row>
    <row r="211" spans="2:11">
      <c r="B211" s="93"/>
      <c r="C211" s="93"/>
      <c r="D211" s="116"/>
      <c r="E211" s="116"/>
      <c r="F211" s="116"/>
      <c r="G211" s="116"/>
      <c r="H211" s="116"/>
      <c r="I211" s="94"/>
      <c r="J211" s="94"/>
      <c r="K211" s="94"/>
    </row>
    <row r="212" spans="2:11">
      <c r="B212" s="93"/>
      <c r="C212" s="93"/>
      <c r="D212" s="116"/>
      <c r="E212" s="116"/>
      <c r="F212" s="116"/>
      <c r="G212" s="116"/>
      <c r="H212" s="116"/>
      <c r="I212" s="94"/>
      <c r="J212" s="94"/>
      <c r="K212" s="94"/>
    </row>
    <row r="213" spans="2:11">
      <c r="B213" s="93"/>
      <c r="C213" s="93"/>
      <c r="D213" s="116"/>
      <c r="E213" s="116"/>
      <c r="F213" s="116"/>
      <c r="G213" s="116"/>
      <c r="H213" s="116"/>
      <c r="I213" s="94"/>
      <c r="J213" s="94"/>
      <c r="K213" s="94"/>
    </row>
    <row r="214" spans="2:11">
      <c r="B214" s="93"/>
      <c r="C214" s="93"/>
      <c r="D214" s="116"/>
      <c r="E214" s="116"/>
      <c r="F214" s="116"/>
      <c r="G214" s="116"/>
      <c r="H214" s="116"/>
      <c r="I214" s="94"/>
      <c r="J214" s="94"/>
      <c r="K214" s="94"/>
    </row>
    <row r="215" spans="2:11">
      <c r="B215" s="93"/>
      <c r="C215" s="93"/>
      <c r="D215" s="116"/>
      <c r="E215" s="116"/>
      <c r="F215" s="116"/>
      <c r="G215" s="116"/>
      <c r="H215" s="116"/>
      <c r="I215" s="94"/>
      <c r="J215" s="94"/>
      <c r="K215" s="94"/>
    </row>
    <row r="216" spans="2:11">
      <c r="B216" s="93"/>
      <c r="C216" s="93"/>
      <c r="D216" s="116"/>
      <c r="E216" s="116"/>
      <c r="F216" s="116"/>
      <c r="G216" s="116"/>
      <c r="H216" s="116"/>
      <c r="I216" s="94"/>
      <c r="J216" s="94"/>
      <c r="K216" s="94"/>
    </row>
    <row r="217" spans="2:11">
      <c r="B217" s="93"/>
      <c r="C217" s="93"/>
      <c r="D217" s="116"/>
      <c r="E217" s="116"/>
      <c r="F217" s="116"/>
      <c r="G217" s="116"/>
      <c r="H217" s="116"/>
      <c r="I217" s="94"/>
      <c r="J217" s="94"/>
      <c r="K217" s="94"/>
    </row>
    <row r="218" spans="2:11">
      <c r="B218" s="93"/>
      <c r="C218" s="93"/>
      <c r="D218" s="116"/>
      <c r="E218" s="116"/>
      <c r="F218" s="116"/>
      <c r="G218" s="116"/>
      <c r="H218" s="116"/>
      <c r="I218" s="94"/>
      <c r="J218" s="94"/>
      <c r="K218" s="94"/>
    </row>
    <row r="219" spans="2:11">
      <c r="B219" s="93"/>
      <c r="C219" s="93"/>
      <c r="D219" s="116"/>
      <c r="E219" s="116"/>
      <c r="F219" s="116"/>
      <c r="G219" s="116"/>
      <c r="H219" s="116"/>
      <c r="I219" s="94"/>
      <c r="J219" s="94"/>
      <c r="K219" s="94"/>
    </row>
    <row r="220" spans="2:11">
      <c r="B220" s="93"/>
      <c r="C220" s="93"/>
      <c r="D220" s="116"/>
      <c r="E220" s="116"/>
      <c r="F220" s="116"/>
      <c r="G220" s="116"/>
      <c r="H220" s="116"/>
      <c r="I220" s="94"/>
      <c r="J220" s="94"/>
      <c r="K220" s="94"/>
    </row>
    <row r="221" spans="2:11">
      <c r="B221" s="93"/>
      <c r="C221" s="93"/>
      <c r="D221" s="116"/>
      <c r="E221" s="116"/>
      <c r="F221" s="116"/>
      <c r="G221" s="116"/>
      <c r="H221" s="116"/>
      <c r="I221" s="94"/>
      <c r="J221" s="94"/>
      <c r="K221" s="94"/>
    </row>
    <row r="222" spans="2:11">
      <c r="B222" s="93"/>
      <c r="C222" s="93"/>
      <c r="D222" s="116"/>
      <c r="E222" s="116"/>
      <c r="F222" s="116"/>
      <c r="G222" s="116"/>
      <c r="H222" s="116"/>
      <c r="I222" s="94"/>
      <c r="J222" s="94"/>
      <c r="K222" s="94"/>
    </row>
    <row r="223" spans="2:11">
      <c r="B223" s="93"/>
      <c r="C223" s="93"/>
      <c r="D223" s="116"/>
      <c r="E223" s="116"/>
      <c r="F223" s="116"/>
      <c r="G223" s="116"/>
      <c r="H223" s="116"/>
      <c r="I223" s="94"/>
      <c r="J223" s="94"/>
      <c r="K223" s="94"/>
    </row>
    <row r="224" spans="2:11">
      <c r="B224" s="93"/>
      <c r="C224" s="93"/>
      <c r="D224" s="116"/>
      <c r="E224" s="116"/>
      <c r="F224" s="116"/>
      <c r="G224" s="116"/>
      <c r="H224" s="116"/>
      <c r="I224" s="94"/>
      <c r="J224" s="94"/>
      <c r="K224" s="94"/>
    </row>
    <row r="225" spans="2:11">
      <c r="B225" s="93"/>
      <c r="C225" s="93"/>
      <c r="D225" s="116"/>
      <c r="E225" s="116"/>
      <c r="F225" s="116"/>
      <c r="G225" s="116"/>
      <c r="H225" s="116"/>
      <c r="I225" s="94"/>
      <c r="J225" s="94"/>
      <c r="K225" s="94"/>
    </row>
    <row r="226" spans="2:11">
      <c r="B226" s="93"/>
      <c r="C226" s="93"/>
      <c r="D226" s="116"/>
      <c r="E226" s="116"/>
      <c r="F226" s="116"/>
      <c r="G226" s="116"/>
      <c r="H226" s="116"/>
      <c r="I226" s="94"/>
      <c r="J226" s="94"/>
      <c r="K226" s="94"/>
    </row>
    <row r="227" spans="2:11">
      <c r="B227" s="93"/>
      <c r="C227" s="93"/>
      <c r="D227" s="116"/>
      <c r="E227" s="116"/>
      <c r="F227" s="116"/>
      <c r="G227" s="116"/>
      <c r="H227" s="116"/>
      <c r="I227" s="94"/>
      <c r="J227" s="94"/>
      <c r="K227" s="94"/>
    </row>
    <row r="228" spans="2:11">
      <c r="B228" s="93"/>
      <c r="C228" s="93"/>
      <c r="D228" s="116"/>
      <c r="E228" s="116"/>
      <c r="F228" s="116"/>
      <c r="G228" s="116"/>
      <c r="H228" s="116"/>
      <c r="I228" s="94"/>
      <c r="J228" s="94"/>
      <c r="K228" s="94"/>
    </row>
    <row r="229" spans="2:11">
      <c r="B229" s="93"/>
      <c r="C229" s="93"/>
      <c r="D229" s="116"/>
      <c r="E229" s="116"/>
      <c r="F229" s="116"/>
      <c r="G229" s="116"/>
      <c r="H229" s="116"/>
      <c r="I229" s="94"/>
      <c r="J229" s="94"/>
      <c r="K229" s="94"/>
    </row>
    <row r="230" spans="2:11">
      <c r="B230" s="93"/>
      <c r="C230" s="93"/>
      <c r="D230" s="116"/>
      <c r="E230" s="116"/>
      <c r="F230" s="116"/>
      <c r="G230" s="116"/>
      <c r="H230" s="116"/>
      <c r="I230" s="94"/>
      <c r="J230" s="94"/>
      <c r="K230" s="94"/>
    </row>
    <row r="231" spans="2:11">
      <c r="B231" s="93"/>
      <c r="C231" s="93"/>
      <c r="D231" s="116"/>
      <c r="E231" s="116"/>
      <c r="F231" s="116"/>
      <c r="G231" s="116"/>
      <c r="H231" s="116"/>
      <c r="I231" s="94"/>
      <c r="J231" s="94"/>
      <c r="K231" s="94"/>
    </row>
    <row r="232" spans="2:11">
      <c r="B232" s="93"/>
      <c r="C232" s="93"/>
      <c r="D232" s="116"/>
      <c r="E232" s="116"/>
      <c r="F232" s="116"/>
      <c r="G232" s="116"/>
      <c r="H232" s="116"/>
      <c r="I232" s="94"/>
      <c r="J232" s="94"/>
      <c r="K232" s="94"/>
    </row>
    <row r="233" spans="2:11">
      <c r="B233" s="93"/>
      <c r="C233" s="93"/>
      <c r="D233" s="116"/>
      <c r="E233" s="116"/>
      <c r="F233" s="116"/>
      <c r="G233" s="116"/>
      <c r="H233" s="116"/>
      <c r="I233" s="94"/>
      <c r="J233" s="94"/>
      <c r="K233" s="94"/>
    </row>
    <row r="234" spans="2:11">
      <c r="B234" s="93"/>
      <c r="C234" s="93"/>
      <c r="D234" s="116"/>
      <c r="E234" s="116"/>
      <c r="F234" s="116"/>
      <c r="G234" s="116"/>
      <c r="H234" s="116"/>
      <c r="I234" s="94"/>
      <c r="J234" s="94"/>
      <c r="K234" s="94"/>
    </row>
    <row r="235" spans="2:11">
      <c r="B235" s="93"/>
      <c r="C235" s="93"/>
      <c r="D235" s="116"/>
      <c r="E235" s="116"/>
      <c r="F235" s="116"/>
      <c r="G235" s="116"/>
      <c r="H235" s="116"/>
      <c r="I235" s="94"/>
      <c r="J235" s="94"/>
      <c r="K235" s="94"/>
    </row>
    <row r="236" spans="2:11">
      <c r="B236" s="93"/>
      <c r="C236" s="93"/>
      <c r="D236" s="116"/>
      <c r="E236" s="116"/>
      <c r="F236" s="116"/>
      <c r="G236" s="116"/>
      <c r="H236" s="116"/>
      <c r="I236" s="94"/>
      <c r="J236" s="94"/>
      <c r="K236" s="94"/>
    </row>
    <row r="237" spans="2:11">
      <c r="B237" s="93"/>
      <c r="C237" s="93"/>
      <c r="D237" s="116"/>
      <c r="E237" s="116"/>
      <c r="F237" s="116"/>
      <c r="G237" s="116"/>
      <c r="H237" s="116"/>
      <c r="I237" s="94"/>
      <c r="J237" s="94"/>
      <c r="K237" s="94"/>
    </row>
    <row r="238" spans="2:11">
      <c r="B238" s="93"/>
      <c r="C238" s="93"/>
      <c r="D238" s="116"/>
      <c r="E238" s="116"/>
      <c r="F238" s="116"/>
      <c r="G238" s="116"/>
      <c r="H238" s="116"/>
      <c r="I238" s="94"/>
      <c r="J238" s="94"/>
      <c r="K238" s="94"/>
    </row>
    <row r="239" spans="2:11">
      <c r="B239" s="93"/>
      <c r="C239" s="93"/>
      <c r="D239" s="116"/>
      <c r="E239" s="116"/>
      <c r="F239" s="116"/>
      <c r="G239" s="116"/>
      <c r="H239" s="116"/>
      <c r="I239" s="94"/>
      <c r="J239" s="94"/>
      <c r="K239" s="94"/>
    </row>
    <row r="240" spans="2:11">
      <c r="B240" s="93"/>
      <c r="C240" s="93"/>
      <c r="D240" s="116"/>
      <c r="E240" s="116"/>
      <c r="F240" s="116"/>
      <c r="G240" s="116"/>
      <c r="H240" s="116"/>
      <c r="I240" s="94"/>
      <c r="J240" s="94"/>
      <c r="K240" s="94"/>
    </row>
    <row r="241" spans="2:11">
      <c r="B241" s="93"/>
      <c r="C241" s="93"/>
      <c r="D241" s="116"/>
      <c r="E241" s="116"/>
      <c r="F241" s="116"/>
      <c r="G241" s="116"/>
      <c r="H241" s="116"/>
      <c r="I241" s="94"/>
      <c r="J241" s="94"/>
      <c r="K241" s="94"/>
    </row>
    <row r="242" spans="2:11">
      <c r="B242" s="93"/>
      <c r="C242" s="93"/>
      <c r="D242" s="116"/>
      <c r="E242" s="116"/>
      <c r="F242" s="116"/>
      <c r="G242" s="116"/>
      <c r="H242" s="116"/>
      <c r="I242" s="94"/>
      <c r="J242" s="94"/>
      <c r="K242" s="94"/>
    </row>
    <row r="243" spans="2:11">
      <c r="B243" s="93"/>
      <c r="C243" s="93"/>
      <c r="D243" s="116"/>
      <c r="E243" s="116"/>
      <c r="F243" s="116"/>
      <c r="G243" s="116"/>
      <c r="H243" s="116"/>
      <c r="I243" s="94"/>
      <c r="J243" s="94"/>
      <c r="K243" s="94"/>
    </row>
    <row r="244" spans="2:11">
      <c r="B244" s="93"/>
      <c r="C244" s="93"/>
      <c r="D244" s="116"/>
      <c r="E244" s="116"/>
      <c r="F244" s="116"/>
      <c r="G244" s="116"/>
      <c r="H244" s="116"/>
      <c r="I244" s="94"/>
      <c r="J244" s="94"/>
      <c r="K244" s="94"/>
    </row>
    <row r="245" spans="2:11">
      <c r="B245" s="93"/>
      <c r="C245" s="93"/>
      <c r="D245" s="116"/>
      <c r="E245" s="116"/>
      <c r="F245" s="116"/>
      <c r="G245" s="116"/>
      <c r="H245" s="116"/>
      <c r="I245" s="94"/>
      <c r="J245" s="94"/>
      <c r="K245" s="94"/>
    </row>
    <row r="246" spans="2:11">
      <c r="B246" s="93"/>
      <c r="C246" s="93"/>
      <c r="D246" s="116"/>
      <c r="E246" s="116"/>
      <c r="F246" s="116"/>
      <c r="G246" s="116"/>
      <c r="H246" s="116"/>
      <c r="I246" s="94"/>
      <c r="J246" s="94"/>
      <c r="K246" s="94"/>
    </row>
    <row r="247" spans="2:11">
      <c r="B247" s="93"/>
      <c r="C247" s="93"/>
      <c r="D247" s="116"/>
      <c r="E247" s="116"/>
      <c r="F247" s="116"/>
      <c r="G247" s="116"/>
      <c r="H247" s="116"/>
      <c r="I247" s="94"/>
      <c r="J247" s="94"/>
      <c r="K247" s="94"/>
    </row>
    <row r="248" spans="2:11">
      <c r="B248" s="93"/>
      <c r="C248" s="93"/>
      <c r="D248" s="116"/>
      <c r="E248" s="116"/>
      <c r="F248" s="116"/>
      <c r="G248" s="116"/>
      <c r="H248" s="116"/>
      <c r="I248" s="94"/>
      <c r="J248" s="94"/>
      <c r="K248" s="94"/>
    </row>
    <row r="249" spans="2:11">
      <c r="B249" s="93"/>
      <c r="C249" s="93"/>
      <c r="D249" s="116"/>
      <c r="E249" s="116"/>
      <c r="F249" s="116"/>
      <c r="G249" s="116"/>
      <c r="H249" s="116"/>
      <c r="I249" s="94"/>
      <c r="J249" s="94"/>
      <c r="K249" s="94"/>
    </row>
    <row r="250" spans="2:11">
      <c r="B250" s="93"/>
      <c r="C250" s="93"/>
      <c r="D250" s="116"/>
      <c r="E250" s="116"/>
      <c r="F250" s="116"/>
      <c r="G250" s="116"/>
      <c r="H250" s="116"/>
      <c r="I250" s="94"/>
      <c r="J250" s="94"/>
      <c r="K250" s="94"/>
    </row>
    <row r="251" spans="2:11">
      <c r="B251" s="93"/>
      <c r="C251" s="93"/>
      <c r="D251" s="116"/>
      <c r="E251" s="116"/>
      <c r="F251" s="116"/>
      <c r="G251" s="116"/>
      <c r="H251" s="116"/>
      <c r="I251" s="94"/>
      <c r="J251" s="94"/>
      <c r="K251" s="94"/>
    </row>
    <row r="252" spans="2:11">
      <c r="B252" s="93"/>
      <c r="C252" s="93"/>
      <c r="D252" s="116"/>
      <c r="E252" s="116"/>
      <c r="F252" s="116"/>
      <c r="G252" s="116"/>
      <c r="H252" s="116"/>
      <c r="I252" s="94"/>
      <c r="J252" s="94"/>
      <c r="K252" s="94"/>
    </row>
    <row r="253" spans="2:11">
      <c r="B253" s="93"/>
      <c r="C253" s="93"/>
      <c r="D253" s="116"/>
      <c r="E253" s="116"/>
      <c r="F253" s="116"/>
      <c r="G253" s="116"/>
      <c r="H253" s="116"/>
      <c r="I253" s="94"/>
      <c r="J253" s="94"/>
      <c r="K253" s="94"/>
    </row>
    <row r="254" spans="2:11">
      <c r="B254" s="93"/>
      <c r="C254" s="93"/>
      <c r="D254" s="116"/>
      <c r="E254" s="116"/>
      <c r="F254" s="116"/>
      <c r="G254" s="116"/>
      <c r="H254" s="116"/>
      <c r="I254" s="94"/>
      <c r="J254" s="94"/>
      <c r="K254" s="94"/>
    </row>
    <row r="255" spans="2:11">
      <c r="B255" s="93"/>
      <c r="C255" s="93"/>
      <c r="D255" s="116"/>
      <c r="E255" s="116"/>
      <c r="F255" s="116"/>
      <c r="G255" s="116"/>
      <c r="H255" s="116"/>
      <c r="I255" s="94"/>
      <c r="J255" s="94"/>
      <c r="K255" s="94"/>
    </row>
    <row r="256" spans="2:11">
      <c r="B256" s="93"/>
      <c r="C256" s="93"/>
      <c r="D256" s="116"/>
      <c r="E256" s="116"/>
      <c r="F256" s="116"/>
      <c r="G256" s="116"/>
      <c r="H256" s="116"/>
      <c r="I256" s="94"/>
      <c r="J256" s="94"/>
      <c r="K256" s="94"/>
    </row>
    <row r="257" spans="2:11">
      <c r="B257" s="93"/>
      <c r="C257" s="93"/>
      <c r="D257" s="116"/>
      <c r="E257" s="116"/>
      <c r="F257" s="116"/>
      <c r="G257" s="116"/>
      <c r="H257" s="116"/>
      <c r="I257" s="94"/>
      <c r="J257" s="94"/>
      <c r="K257" s="94"/>
    </row>
    <row r="258" spans="2:11">
      <c r="B258" s="93"/>
      <c r="C258" s="93"/>
      <c r="D258" s="116"/>
      <c r="E258" s="116"/>
      <c r="F258" s="116"/>
      <c r="G258" s="116"/>
      <c r="H258" s="116"/>
      <c r="I258" s="94"/>
      <c r="J258" s="94"/>
      <c r="K258" s="94"/>
    </row>
    <row r="259" spans="2:11">
      <c r="B259" s="93"/>
      <c r="C259" s="93"/>
      <c r="D259" s="116"/>
      <c r="E259" s="116"/>
      <c r="F259" s="116"/>
      <c r="G259" s="116"/>
      <c r="H259" s="116"/>
      <c r="I259" s="94"/>
      <c r="J259" s="94"/>
      <c r="K259" s="94"/>
    </row>
    <row r="260" spans="2:11">
      <c r="B260" s="93"/>
      <c r="C260" s="93"/>
      <c r="D260" s="116"/>
      <c r="E260" s="116"/>
      <c r="F260" s="116"/>
      <c r="G260" s="116"/>
      <c r="H260" s="116"/>
      <c r="I260" s="94"/>
      <c r="J260" s="94"/>
      <c r="K260" s="94"/>
    </row>
    <row r="261" spans="2:11">
      <c r="B261" s="93"/>
      <c r="C261" s="93"/>
      <c r="D261" s="116"/>
      <c r="E261" s="116"/>
      <c r="F261" s="116"/>
      <c r="G261" s="116"/>
      <c r="H261" s="116"/>
      <c r="I261" s="94"/>
      <c r="J261" s="94"/>
      <c r="K261" s="94"/>
    </row>
    <row r="262" spans="2:11">
      <c r="B262" s="93"/>
      <c r="C262" s="93"/>
      <c r="D262" s="116"/>
      <c r="E262" s="116"/>
      <c r="F262" s="116"/>
      <c r="G262" s="116"/>
      <c r="H262" s="116"/>
      <c r="I262" s="94"/>
      <c r="J262" s="94"/>
      <c r="K262" s="94"/>
    </row>
    <row r="263" spans="2:11">
      <c r="B263" s="93"/>
      <c r="C263" s="93"/>
      <c r="D263" s="116"/>
      <c r="E263" s="116"/>
      <c r="F263" s="116"/>
      <c r="G263" s="116"/>
      <c r="H263" s="116"/>
      <c r="I263" s="94"/>
      <c r="J263" s="94"/>
      <c r="K263" s="94"/>
    </row>
    <row r="264" spans="2:11">
      <c r="B264" s="93"/>
      <c r="C264" s="93"/>
      <c r="D264" s="116"/>
      <c r="E264" s="116"/>
      <c r="F264" s="116"/>
      <c r="G264" s="116"/>
      <c r="H264" s="116"/>
      <c r="I264" s="94"/>
      <c r="J264" s="94"/>
      <c r="K264" s="94"/>
    </row>
    <row r="265" spans="2:11">
      <c r="B265" s="93"/>
      <c r="C265" s="93"/>
      <c r="D265" s="116"/>
      <c r="E265" s="116"/>
      <c r="F265" s="116"/>
      <c r="G265" s="116"/>
      <c r="H265" s="116"/>
      <c r="I265" s="94"/>
      <c r="J265" s="94"/>
      <c r="K265" s="94"/>
    </row>
    <row r="266" spans="2:11">
      <c r="B266" s="93"/>
      <c r="C266" s="93"/>
      <c r="D266" s="116"/>
      <c r="E266" s="116"/>
      <c r="F266" s="116"/>
      <c r="G266" s="116"/>
      <c r="H266" s="116"/>
      <c r="I266" s="94"/>
      <c r="J266" s="94"/>
      <c r="K266" s="94"/>
    </row>
    <row r="267" spans="2:11">
      <c r="B267" s="93"/>
      <c r="C267" s="93"/>
      <c r="D267" s="116"/>
      <c r="E267" s="116"/>
      <c r="F267" s="116"/>
      <c r="G267" s="116"/>
      <c r="H267" s="116"/>
      <c r="I267" s="94"/>
      <c r="J267" s="94"/>
      <c r="K267" s="94"/>
    </row>
    <row r="268" spans="2:11">
      <c r="B268" s="93"/>
      <c r="C268" s="93"/>
      <c r="D268" s="116"/>
      <c r="E268" s="116"/>
      <c r="F268" s="116"/>
      <c r="G268" s="116"/>
      <c r="H268" s="116"/>
      <c r="I268" s="94"/>
      <c r="J268" s="94"/>
      <c r="K268" s="94"/>
    </row>
    <row r="269" spans="2:11">
      <c r="B269" s="93"/>
      <c r="C269" s="93"/>
      <c r="D269" s="116"/>
      <c r="E269" s="116"/>
      <c r="F269" s="116"/>
      <c r="G269" s="116"/>
      <c r="H269" s="116"/>
      <c r="I269" s="94"/>
      <c r="J269" s="94"/>
      <c r="K269" s="94"/>
    </row>
    <row r="270" spans="2:11">
      <c r="B270" s="93"/>
      <c r="C270" s="93"/>
      <c r="D270" s="116"/>
      <c r="E270" s="116"/>
      <c r="F270" s="116"/>
      <c r="G270" s="116"/>
      <c r="H270" s="116"/>
      <c r="I270" s="94"/>
      <c r="J270" s="94"/>
      <c r="K270" s="94"/>
    </row>
    <row r="271" spans="2:11">
      <c r="B271" s="93"/>
      <c r="C271" s="93"/>
      <c r="D271" s="116"/>
      <c r="E271" s="116"/>
      <c r="F271" s="116"/>
      <c r="G271" s="116"/>
      <c r="H271" s="116"/>
      <c r="I271" s="94"/>
      <c r="J271" s="94"/>
      <c r="K271" s="94"/>
    </row>
    <row r="272" spans="2:11">
      <c r="B272" s="93"/>
      <c r="C272" s="93"/>
      <c r="D272" s="116"/>
      <c r="E272" s="116"/>
      <c r="F272" s="116"/>
      <c r="G272" s="116"/>
      <c r="H272" s="116"/>
      <c r="I272" s="94"/>
      <c r="J272" s="94"/>
      <c r="K272" s="94"/>
    </row>
    <row r="273" spans="2:11">
      <c r="B273" s="93"/>
      <c r="C273" s="93"/>
      <c r="D273" s="116"/>
      <c r="E273" s="116"/>
      <c r="F273" s="116"/>
      <c r="G273" s="116"/>
      <c r="H273" s="116"/>
      <c r="I273" s="94"/>
      <c r="J273" s="94"/>
      <c r="K273" s="94"/>
    </row>
    <row r="274" spans="2:11">
      <c r="B274" s="93"/>
      <c r="C274" s="93"/>
      <c r="D274" s="116"/>
      <c r="E274" s="116"/>
      <c r="F274" s="116"/>
      <c r="G274" s="116"/>
      <c r="H274" s="116"/>
      <c r="I274" s="94"/>
      <c r="J274" s="94"/>
      <c r="K274" s="94"/>
    </row>
    <row r="275" spans="2:11">
      <c r="B275" s="93"/>
      <c r="C275" s="93"/>
      <c r="D275" s="116"/>
      <c r="E275" s="116"/>
      <c r="F275" s="116"/>
      <c r="G275" s="116"/>
      <c r="H275" s="116"/>
      <c r="I275" s="94"/>
      <c r="J275" s="94"/>
      <c r="K275" s="94"/>
    </row>
    <row r="276" spans="2:11">
      <c r="B276" s="93"/>
      <c r="C276" s="93"/>
      <c r="D276" s="116"/>
      <c r="E276" s="116"/>
      <c r="F276" s="116"/>
      <c r="G276" s="116"/>
      <c r="H276" s="116"/>
      <c r="I276" s="94"/>
      <c r="J276" s="94"/>
      <c r="K276" s="94"/>
    </row>
    <row r="277" spans="2:11">
      <c r="B277" s="93"/>
      <c r="C277" s="93"/>
      <c r="D277" s="116"/>
      <c r="E277" s="116"/>
      <c r="F277" s="116"/>
      <c r="G277" s="116"/>
      <c r="H277" s="116"/>
      <c r="I277" s="94"/>
      <c r="J277" s="94"/>
      <c r="K277" s="94"/>
    </row>
    <row r="278" spans="2:11">
      <c r="B278" s="93"/>
      <c r="C278" s="93"/>
      <c r="D278" s="116"/>
      <c r="E278" s="116"/>
      <c r="F278" s="116"/>
      <c r="G278" s="116"/>
      <c r="H278" s="116"/>
      <c r="I278" s="94"/>
      <c r="J278" s="94"/>
      <c r="K278" s="94"/>
    </row>
    <row r="279" spans="2:11">
      <c r="B279" s="93"/>
      <c r="C279" s="93"/>
      <c r="D279" s="116"/>
      <c r="E279" s="116"/>
      <c r="F279" s="116"/>
      <c r="G279" s="116"/>
      <c r="H279" s="116"/>
      <c r="I279" s="94"/>
      <c r="J279" s="94"/>
      <c r="K279" s="94"/>
    </row>
    <row r="280" spans="2:11">
      <c r="B280" s="93"/>
      <c r="C280" s="93"/>
      <c r="D280" s="116"/>
      <c r="E280" s="116"/>
      <c r="F280" s="116"/>
      <c r="G280" s="116"/>
      <c r="H280" s="116"/>
      <c r="I280" s="94"/>
      <c r="J280" s="94"/>
      <c r="K280" s="94"/>
    </row>
    <row r="281" spans="2:11">
      <c r="B281" s="93"/>
      <c r="C281" s="93"/>
      <c r="D281" s="116"/>
      <c r="E281" s="116"/>
      <c r="F281" s="116"/>
      <c r="G281" s="116"/>
      <c r="H281" s="116"/>
      <c r="I281" s="94"/>
      <c r="J281" s="94"/>
      <c r="K281" s="94"/>
    </row>
    <row r="282" spans="2:11">
      <c r="B282" s="93"/>
      <c r="C282" s="93"/>
      <c r="D282" s="116"/>
      <c r="E282" s="116"/>
      <c r="F282" s="116"/>
      <c r="G282" s="116"/>
      <c r="H282" s="116"/>
      <c r="I282" s="94"/>
      <c r="J282" s="94"/>
      <c r="K282" s="94"/>
    </row>
    <row r="283" spans="2:11">
      <c r="B283" s="93"/>
      <c r="C283" s="93"/>
      <c r="D283" s="116"/>
      <c r="E283" s="116"/>
      <c r="F283" s="116"/>
      <c r="G283" s="116"/>
      <c r="H283" s="116"/>
      <c r="I283" s="94"/>
      <c r="J283" s="94"/>
      <c r="K283" s="94"/>
    </row>
    <row r="284" spans="2:11">
      <c r="B284" s="93"/>
      <c r="C284" s="93"/>
      <c r="D284" s="116"/>
      <c r="E284" s="116"/>
      <c r="F284" s="116"/>
      <c r="G284" s="116"/>
      <c r="H284" s="116"/>
      <c r="I284" s="94"/>
      <c r="J284" s="94"/>
      <c r="K284" s="94"/>
    </row>
    <row r="285" spans="2:11">
      <c r="B285" s="93"/>
      <c r="C285" s="93"/>
      <c r="D285" s="116"/>
      <c r="E285" s="116"/>
      <c r="F285" s="116"/>
      <c r="G285" s="116"/>
      <c r="H285" s="116"/>
      <c r="I285" s="94"/>
      <c r="J285" s="94"/>
      <c r="K285" s="94"/>
    </row>
    <row r="286" spans="2:11">
      <c r="B286" s="93"/>
      <c r="C286" s="93"/>
      <c r="D286" s="116"/>
      <c r="E286" s="116"/>
      <c r="F286" s="116"/>
      <c r="G286" s="116"/>
      <c r="H286" s="116"/>
      <c r="I286" s="94"/>
      <c r="J286" s="94"/>
      <c r="K286" s="94"/>
    </row>
    <row r="287" spans="2:11">
      <c r="B287" s="93"/>
      <c r="C287" s="93"/>
      <c r="D287" s="116"/>
      <c r="E287" s="116"/>
      <c r="F287" s="116"/>
      <c r="G287" s="116"/>
      <c r="H287" s="116"/>
      <c r="I287" s="94"/>
      <c r="J287" s="94"/>
      <c r="K287" s="94"/>
    </row>
    <row r="288" spans="2:11">
      <c r="B288" s="93"/>
      <c r="C288" s="93"/>
      <c r="D288" s="116"/>
      <c r="E288" s="116"/>
      <c r="F288" s="116"/>
      <c r="G288" s="116"/>
      <c r="H288" s="116"/>
      <c r="I288" s="94"/>
      <c r="J288" s="94"/>
      <c r="K288" s="94"/>
    </row>
    <row r="289" spans="2:11">
      <c r="B289" s="93"/>
      <c r="C289" s="93"/>
      <c r="D289" s="116"/>
      <c r="E289" s="116"/>
      <c r="F289" s="116"/>
      <c r="G289" s="116"/>
      <c r="H289" s="116"/>
      <c r="I289" s="94"/>
      <c r="J289" s="94"/>
      <c r="K289" s="94"/>
    </row>
    <row r="290" spans="2:11">
      <c r="B290" s="93"/>
      <c r="C290" s="93"/>
      <c r="D290" s="116"/>
      <c r="E290" s="116"/>
      <c r="F290" s="116"/>
      <c r="G290" s="116"/>
      <c r="H290" s="116"/>
      <c r="I290" s="94"/>
      <c r="J290" s="94"/>
      <c r="K290" s="94"/>
    </row>
    <row r="291" spans="2:11">
      <c r="B291" s="93"/>
      <c r="C291" s="93"/>
      <c r="D291" s="116"/>
      <c r="E291" s="116"/>
      <c r="F291" s="116"/>
      <c r="G291" s="116"/>
      <c r="H291" s="116"/>
      <c r="I291" s="94"/>
      <c r="J291" s="94"/>
      <c r="K291" s="94"/>
    </row>
    <row r="292" spans="2:11">
      <c r="B292" s="93"/>
      <c r="C292" s="93"/>
      <c r="D292" s="116"/>
      <c r="E292" s="116"/>
      <c r="F292" s="116"/>
      <c r="G292" s="116"/>
      <c r="H292" s="116"/>
      <c r="I292" s="94"/>
      <c r="J292" s="94"/>
      <c r="K292" s="94"/>
    </row>
    <row r="293" spans="2:11">
      <c r="B293" s="93"/>
      <c r="C293" s="93"/>
      <c r="D293" s="116"/>
      <c r="E293" s="116"/>
      <c r="F293" s="116"/>
      <c r="G293" s="116"/>
      <c r="H293" s="116"/>
      <c r="I293" s="94"/>
      <c r="J293" s="94"/>
      <c r="K293" s="94"/>
    </row>
    <row r="294" spans="2:11">
      <c r="B294" s="93"/>
      <c r="C294" s="93"/>
      <c r="D294" s="116"/>
      <c r="E294" s="116"/>
      <c r="F294" s="116"/>
      <c r="G294" s="116"/>
      <c r="H294" s="116"/>
      <c r="I294" s="94"/>
      <c r="J294" s="94"/>
      <c r="K294" s="94"/>
    </row>
    <row r="295" spans="2:11">
      <c r="B295" s="93"/>
      <c r="C295" s="93"/>
      <c r="D295" s="116"/>
      <c r="E295" s="116"/>
      <c r="F295" s="116"/>
      <c r="G295" s="116"/>
      <c r="H295" s="116"/>
      <c r="I295" s="94"/>
      <c r="J295" s="94"/>
      <c r="K295" s="94"/>
    </row>
    <row r="296" spans="2:11">
      <c r="B296" s="93"/>
      <c r="C296" s="93"/>
      <c r="D296" s="116"/>
      <c r="E296" s="116"/>
      <c r="F296" s="116"/>
      <c r="G296" s="116"/>
      <c r="H296" s="116"/>
      <c r="I296" s="94"/>
      <c r="J296" s="94"/>
      <c r="K296" s="94"/>
    </row>
    <row r="297" spans="2:11">
      <c r="B297" s="93"/>
      <c r="C297" s="93"/>
      <c r="D297" s="116"/>
      <c r="E297" s="116"/>
      <c r="F297" s="116"/>
      <c r="G297" s="116"/>
      <c r="H297" s="116"/>
      <c r="I297" s="94"/>
      <c r="J297" s="94"/>
      <c r="K297" s="94"/>
    </row>
    <row r="298" spans="2:11">
      <c r="B298" s="93"/>
      <c r="C298" s="93"/>
      <c r="D298" s="116"/>
      <c r="E298" s="116"/>
      <c r="F298" s="116"/>
      <c r="G298" s="116"/>
      <c r="H298" s="116"/>
      <c r="I298" s="94"/>
      <c r="J298" s="94"/>
      <c r="K298" s="94"/>
    </row>
    <row r="299" spans="2:11">
      <c r="B299" s="93"/>
      <c r="C299" s="93"/>
      <c r="D299" s="116"/>
      <c r="E299" s="116"/>
      <c r="F299" s="116"/>
      <c r="G299" s="116"/>
      <c r="H299" s="116"/>
      <c r="I299" s="94"/>
      <c r="J299" s="94"/>
      <c r="K299" s="94"/>
    </row>
    <row r="300" spans="2:11">
      <c r="B300" s="93"/>
      <c r="C300" s="93"/>
      <c r="D300" s="116"/>
      <c r="E300" s="116"/>
      <c r="F300" s="116"/>
      <c r="G300" s="116"/>
      <c r="H300" s="116"/>
      <c r="I300" s="94"/>
      <c r="J300" s="94"/>
      <c r="K300" s="94"/>
    </row>
    <row r="301" spans="2:11">
      <c r="B301" s="93"/>
      <c r="C301" s="93"/>
      <c r="D301" s="116"/>
      <c r="E301" s="116"/>
      <c r="F301" s="116"/>
      <c r="G301" s="116"/>
      <c r="H301" s="116"/>
      <c r="I301" s="94"/>
      <c r="J301" s="94"/>
      <c r="K301" s="94"/>
    </row>
    <row r="302" spans="2:11">
      <c r="B302" s="93"/>
      <c r="C302" s="93"/>
      <c r="D302" s="116"/>
      <c r="E302" s="116"/>
      <c r="F302" s="116"/>
      <c r="G302" s="116"/>
      <c r="H302" s="116"/>
      <c r="I302" s="94"/>
      <c r="J302" s="94"/>
      <c r="K302" s="94"/>
    </row>
    <row r="303" spans="2:11">
      <c r="B303" s="93"/>
      <c r="C303" s="93"/>
      <c r="D303" s="116"/>
      <c r="E303" s="116"/>
      <c r="F303" s="116"/>
      <c r="G303" s="116"/>
      <c r="H303" s="116"/>
      <c r="I303" s="94"/>
      <c r="J303" s="94"/>
      <c r="K303" s="94"/>
    </row>
    <row r="304" spans="2:11">
      <c r="B304" s="93"/>
      <c r="C304" s="93"/>
      <c r="D304" s="116"/>
      <c r="E304" s="116"/>
      <c r="F304" s="116"/>
      <c r="G304" s="116"/>
      <c r="H304" s="116"/>
      <c r="I304" s="94"/>
      <c r="J304" s="94"/>
      <c r="K304" s="94"/>
    </row>
    <row r="305" spans="2:11">
      <c r="B305" s="93"/>
      <c r="C305" s="93"/>
      <c r="D305" s="116"/>
      <c r="E305" s="116"/>
      <c r="F305" s="116"/>
      <c r="G305" s="116"/>
      <c r="H305" s="116"/>
      <c r="I305" s="94"/>
      <c r="J305" s="94"/>
      <c r="K305" s="94"/>
    </row>
    <row r="306" spans="2:11">
      <c r="B306" s="93"/>
      <c r="C306" s="93"/>
      <c r="D306" s="116"/>
      <c r="E306" s="116"/>
      <c r="F306" s="116"/>
      <c r="G306" s="116"/>
      <c r="H306" s="116"/>
      <c r="I306" s="94"/>
      <c r="J306" s="94"/>
      <c r="K306" s="94"/>
    </row>
    <row r="307" spans="2:11">
      <c r="B307" s="93"/>
      <c r="C307" s="93"/>
      <c r="D307" s="116"/>
      <c r="E307" s="116"/>
      <c r="F307" s="116"/>
      <c r="G307" s="116"/>
      <c r="H307" s="116"/>
      <c r="I307" s="94"/>
      <c r="J307" s="94"/>
      <c r="K307" s="94"/>
    </row>
    <row r="308" spans="2:11">
      <c r="B308" s="93"/>
      <c r="C308" s="93"/>
      <c r="D308" s="116"/>
      <c r="E308" s="116"/>
      <c r="F308" s="116"/>
      <c r="G308" s="116"/>
      <c r="H308" s="116"/>
      <c r="I308" s="94"/>
      <c r="J308" s="94"/>
      <c r="K308" s="94"/>
    </row>
    <row r="309" spans="2:11">
      <c r="B309" s="93"/>
      <c r="C309" s="93"/>
      <c r="D309" s="116"/>
      <c r="E309" s="116"/>
      <c r="F309" s="116"/>
      <c r="G309" s="116"/>
      <c r="H309" s="116"/>
      <c r="I309" s="94"/>
      <c r="J309" s="94"/>
      <c r="K309" s="94"/>
    </row>
    <row r="310" spans="2:11">
      <c r="B310" s="93"/>
      <c r="C310" s="93"/>
      <c r="D310" s="116"/>
      <c r="E310" s="116"/>
      <c r="F310" s="116"/>
      <c r="G310" s="116"/>
      <c r="H310" s="116"/>
      <c r="I310" s="94"/>
      <c r="J310" s="94"/>
      <c r="K310" s="94"/>
    </row>
    <row r="311" spans="2:11">
      <c r="B311" s="93"/>
      <c r="C311" s="93"/>
      <c r="D311" s="116"/>
      <c r="E311" s="116"/>
      <c r="F311" s="116"/>
      <c r="G311" s="116"/>
      <c r="H311" s="116"/>
      <c r="I311" s="94"/>
      <c r="J311" s="94"/>
      <c r="K311" s="94"/>
    </row>
    <row r="312" spans="2:11">
      <c r="B312" s="93"/>
      <c r="C312" s="93"/>
      <c r="D312" s="116"/>
      <c r="E312" s="116"/>
      <c r="F312" s="116"/>
      <c r="G312" s="116"/>
      <c r="H312" s="116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0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3.5703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222</v>
      </c>
    </row>
    <row r="3" spans="2:15">
      <c r="B3" s="46" t="s">
        <v>141</v>
      </c>
      <c r="C3" s="46" t="s">
        <v>223</v>
      </c>
    </row>
    <row r="4" spans="2:15">
      <c r="B4" s="46" t="s">
        <v>142</v>
      </c>
      <c r="C4" s="46">
        <v>2208</v>
      </c>
    </row>
    <row r="6" spans="2:15" ht="26.25" customHeight="1">
      <c r="B6" s="138" t="s">
        <v>173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5" s="3" customFormat="1" ht="63">
      <c r="B7" s="47" t="s">
        <v>110</v>
      </c>
      <c r="C7" s="49" t="s">
        <v>43</v>
      </c>
      <c r="D7" s="49" t="s">
        <v>14</v>
      </c>
      <c r="E7" s="49" t="s">
        <v>15</v>
      </c>
      <c r="F7" s="49" t="s">
        <v>56</v>
      </c>
      <c r="G7" s="49" t="s">
        <v>97</v>
      </c>
      <c r="H7" s="49" t="s">
        <v>53</v>
      </c>
      <c r="I7" s="49" t="s">
        <v>105</v>
      </c>
      <c r="J7" s="49" t="s">
        <v>143</v>
      </c>
      <c r="K7" s="51" t="s">
        <v>144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2586</v>
      </c>
      <c r="C10" s="87"/>
      <c r="D10" s="87"/>
      <c r="E10" s="87"/>
      <c r="F10" s="87"/>
      <c r="G10" s="87"/>
      <c r="H10" s="87"/>
      <c r="I10" s="107">
        <f>I11</f>
        <v>-6.6917256230000008</v>
      </c>
      <c r="J10" s="108">
        <f>IFERROR(I10/$I$10,0)</f>
        <v>1</v>
      </c>
      <c r="K10" s="108">
        <f>I10/'סכום נכסי הקרן'!$C$42</f>
        <v>-7.2106338441486157E-5</v>
      </c>
      <c r="O10" s="1"/>
    </row>
    <row r="11" spans="2:15" ht="21" customHeight="1">
      <c r="B11" s="118" t="s">
        <v>192</v>
      </c>
      <c r="C11" s="118"/>
      <c r="D11" s="118"/>
      <c r="E11" s="118"/>
      <c r="F11" s="118"/>
      <c r="G11" s="118"/>
      <c r="H11" s="132"/>
      <c r="I11" s="90">
        <f>SUM(I12:I13)</f>
        <v>-6.6917256230000008</v>
      </c>
      <c r="J11" s="108">
        <f t="shared" ref="J11:J13" si="0">IFERROR(I11/$I$10,0)</f>
        <v>1</v>
      </c>
      <c r="K11" s="108">
        <f>I11/'סכום נכסי הקרן'!$C$42</f>
        <v>-7.2106338441486157E-5</v>
      </c>
    </row>
    <row r="12" spans="2:15">
      <c r="B12" s="133" t="s">
        <v>615</v>
      </c>
      <c r="C12" s="133" t="s">
        <v>616</v>
      </c>
      <c r="D12" s="133" t="s">
        <v>618</v>
      </c>
      <c r="E12" s="133"/>
      <c r="F12" s="134">
        <v>0</v>
      </c>
      <c r="G12" s="133" t="s">
        <v>127</v>
      </c>
      <c r="H12" s="134">
        <v>0</v>
      </c>
      <c r="I12" s="90">
        <v>-6.5524179350000011</v>
      </c>
      <c r="J12" s="108">
        <f t="shared" si="0"/>
        <v>0.979182098034446</v>
      </c>
      <c r="K12" s="108">
        <f>I12/'סכום נכסי הקרן'!$C$42</f>
        <v>-7.0605235756716252E-5</v>
      </c>
    </row>
    <row r="13" spans="2:15">
      <c r="B13" s="133" t="s">
        <v>1229</v>
      </c>
      <c r="C13" s="133" t="s">
        <v>1230</v>
      </c>
      <c r="D13" s="133" t="s">
        <v>618</v>
      </c>
      <c r="E13" s="133"/>
      <c r="F13" s="134">
        <v>0</v>
      </c>
      <c r="G13" s="133" t="s">
        <v>127</v>
      </c>
      <c r="H13" s="134">
        <v>0</v>
      </c>
      <c r="I13" s="90">
        <v>-0.13930768800000004</v>
      </c>
      <c r="J13" s="108">
        <f t="shared" si="0"/>
        <v>2.0817901965554039E-2</v>
      </c>
      <c r="K13" s="108">
        <f>I13/'סכום נכסי הקרן'!$C$42</f>
        <v>-1.5011026847699196E-6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93"/>
      <c r="C107" s="94"/>
      <c r="D107" s="116"/>
      <c r="E107" s="116"/>
      <c r="F107" s="116"/>
      <c r="G107" s="116"/>
      <c r="H107" s="116"/>
      <c r="I107" s="94"/>
      <c r="J107" s="94"/>
      <c r="K107" s="94"/>
    </row>
    <row r="108" spans="2:11">
      <c r="B108" s="93"/>
      <c r="C108" s="94"/>
      <c r="D108" s="116"/>
      <c r="E108" s="116"/>
      <c r="F108" s="116"/>
      <c r="G108" s="116"/>
      <c r="H108" s="116"/>
      <c r="I108" s="94"/>
      <c r="J108" s="94"/>
      <c r="K108" s="94"/>
    </row>
    <row r="109" spans="2:11">
      <c r="B109" s="93"/>
      <c r="C109" s="94"/>
      <c r="D109" s="116"/>
      <c r="E109" s="116"/>
      <c r="F109" s="116"/>
      <c r="G109" s="116"/>
      <c r="H109" s="116"/>
      <c r="I109" s="94"/>
      <c r="J109" s="94"/>
      <c r="K109" s="94"/>
    </row>
    <row r="110" spans="2:11">
      <c r="B110" s="93"/>
      <c r="C110" s="94"/>
      <c r="D110" s="116"/>
      <c r="E110" s="116"/>
      <c r="F110" s="116"/>
      <c r="G110" s="116"/>
      <c r="H110" s="116"/>
      <c r="I110" s="94"/>
      <c r="J110" s="94"/>
      <c r="K110" s="94"/>
    </row>
    <row r="111" spans="2:11">
      <c r="B111" s="93"/>
      <c r="C111" s="94"/>
      <c r="D111" s="116"/>
      <c r="E111" s="116"/>
      <c r="F111" s="116"/>
      <c r="G111" s="116"/>
      <c r="H111" s="116"/>
      <c r="I111" s="94"/>
      <c r="J111" s="94"/>
      <c r="K111" s="94"/>
    </row>
    <row r="112" spans="2:11">
      <c r="B112" s="93"/>
      <c r="C112" s="94"/>
      <c r="D112" s="116"/>
      <c r="E112" s="116"/>
      <c r="F112" s="116"/>
      <c r="G112" s="116"/>
      <c r="H112" s="116"/>
      <c r="I112" s="94"/>
      <c r="J112" s="94"/>
      <c r="K112" s="94"/>
    </row>
    <row r="113" spans="2:11">
      <c r="B113" s="93"/>
      <c r="C113" s="94"/>
      <c r="D113" s="116"/>
      <c r="E113" s="116"/>
      <c r="F113" s="116"/>
      <c r="G113" s="116"/>
      <c r="H113" s="116"/>
      <c r="I113" s="94"/>
      <c r="J113" s="94"/>
      <c r="K113" s="94"/>
    </row>
    <row r="114" spans="2:11">
      <c r="B114" s="93"/>
      <c r="C114" s="94"/>
      <c r="D114" s="116"/>
      <c r="E114" s="116"/>
      <c r="F114" s="116"/>
      <c r="G114" s="116"/>
      <c r="H114" s="116"/>
      <c r="I114" s="94"/>
      <c r="J114" s="94"/>
      <c r="K114" s="94"/>
    </row>
    <row r="115" spans="2:11">
      <c r="B115" s="93"/>
      <c r="C115" s="94"/>
      <c r="D115" s="116"/>
      <c r="E115" s="116"/>
      <c r="F115" s="116"/>
      <c r="G115" s="116"/>
      <c r="H115" s="116"/>
      <c r="I115" s="94"/>
      <c r="J115" s="94"/>
      <c r="K115" s="94"/>
    </row>
    <row r="116" spans="2:11">
      <c r="B116" s="93"/>
      <c r="C116" s="94"/>
      <c r="D116" s="116"/>
      <c r="E116" s="116"/>
      <c r="F116" s="116"/>
      <c r="G116" s="116"/>
      <c r="H116" s="116"/>
      <c r="I116" s="94"/>
      <c r="J116" s="94"/>
      <c r="K116" s="94"/>
    </row>
    <row r="117" spans="2:11">
      <c r="B117" s="93"/>
      <c r="C117" s="94"/>
      <c r="D117" s="116"/>
      <c r="E117" s="116"/>
      <c r="F117" s="116"/>
      <c r="G117" s="116"/>
      <c r="H117" s="116"/>
      <c r="I117" s="94"/>
      <c r="J117" s="94"/>
      <c r="K117" s="94"/>
    </row>
    <row r="118" spans="2:11">
      <c r="B118" s="93"/>
      <c r="C118" s="94"/>
      <c r="D118" s="116"/>
      <c r="E118" s="116"/>
      <c r="F118" s="116"/>
      <c r="G118" s="116"/>
      <c r="H118" s="116"/>
      <c r="I118" s="94"/>
      <c r="J118" s="94"/>
      <c r="K118" s="94"/>
    </row>
    <row r="119" spans="2:11">
      <c r="B119" s="93"/>
      <c r="C119" s="94"/>
      <c r="D119" s="116"/>
      <c r="E119" s="116"/>
      <c r="F119" s="116"/>
      <c r="G119" s="116"/>
      <c r="H119" s="116"/>
      <c r="I119" s="94"/>
      <c r="J119" s="94"/>
      <c r="K119" s="94"/>
    </row>
    <row r="120" spans="2:11">
      <c r="B120" s="93"/>
      <c r="C120" s="94"/>
      <c r="D120" s="116"/>
      <c r="E120" s="116"/>
      <c r="F120" s="116"/>
      <c r="G120" s="116"/>
      <c r="H120" s="116"/>
      <c r="I120" s="94"/>
      <c r="J120" s="94"/>
      <c r="K120" s="94"/>
    </row>
    <row r="121" spans="2:11">
      <c r="B121" s="93"/>
      <c r="C121" s="94"/>
      <c r="D121" s="116"/>
      <c r="E121" s="116"/>
      <c r="F121" s="116"/>
      <c r="G121" s="116"/>
      <c r="H121" s="116"/>
      <c r="I121" s="94"/>
      <c r="J121" s="94"/>
      <c r="K121" s="94"/>
    </row>
    <row r="122" spans="2:11">
      <c r="B122" s="93"/>
      <c r="C122" s="94"/>
      <c r="D122" s="116"/>
      <c r="E122" s="116"/>
      <c r="F122" s="116"/>
      <c r="G122" s="116"/>
      <c r="H122" s="116"/>
      <c r="I122" s="94"/>
      <c r="J122" s="94"/>
      <c r="K122" s="94"/>
    </row>
    <row r="123" spans="2:11">
      <c r="B123" s="93"/>
      <c r="C123" s="94"/>
      <c r="D123" s="116"/>
      <c r="E123" s="116"/>
      <c r="F123" s="116"/>
      <c r="G123" s="116"/>
      <c r="H123" s="116"/>
      <c r="I123" s="94"/>
      <c r="J123" s="94"/>
      <c r="K123" s="94"/>
    </row>
    <row r="124" spans="2:11">
      <c r="B124" s="93"/>
      <c r="C124" s="94"/>
      <c r="D124" s="116"/>
      <c r="E124" s="116"/>
      <c r="F124" s="116"/>
      <c r="G124" s="116"/>
      <c r="H124" s="116"/>
      <c r="I124" s="94"/>
      <c r="J124" s="94"/>
      <c r="K124" s="94"/>
    </row>
    <row r="125" spans="2:11">
      <c r="B125" s="93"/>
      <c r="C125" s="94"/>
      <c r="D125" s="116"/>
      <c r="E125" s="116"/>
      <c r="F125" s="116"/>
      <c r="G125" s="116"/>
      <c r="H125" s="116"/>
      <c r="I125" s="94"/>
      <c r="J125" s="94"/>
      <c r="K125" s="94"/>
    </row>
    <row r="126" spans="2:11">
      <c r="B126" s="93"/>
      <c r="C126" s="94"/>
      <c r="D126" s="116"/>
      <c r="E126" s="116"/>
      <c r="F126" s="116"/>
      <c r="G126" s="116"/>
      <c r="H126" s="116"/>
      <c r="I126" s="94"/>
      <c r="J126" s="94"/>
      <c r="K126" s="94"/>
    </row>
    <row r="127" spans="2:11">
      <c r="B127" s="93"/>
      <c r="C127" s="94"/>
      <c r="D127" s="116"/>
      <c r="E127" s="116"/>
      <c r="F127" s="116"/>
      <c r="G127" s="116"/>
      <c r="H127" s="116"/>
      <c r="I127" s="94"/>
      <c r="J127" s="94"/>
      <c r="K127" s="94"/>
    </row>
    <row r="128" spans="2:11">
      <c r="B128" s="93"/>
      <c r="C128" s="94"/>
      <c r="D128" s="116"/>
      <c r="E128" s="116"/>
      <c r="F128" s="116"/>
      <c r="G128" s="116"/>
      <c r="H128" s="116"/>
      <c r="I128" s="94"/>
      <c r="J128" s="94"/>
      <c r="K128" s="94"/>
    </row>
    <row r="129" spans="2:11">
      <c r="B129" s="93"/>
      <c r="C129" s="94"/>
      <c r="D129" s="116"/>
      <c r="E129" s="116"/>
      <c r="F129" s="116"/>
      <c r="G129" s="116"/>
      <c r="H129" s="116"/>
      <c r="I129" s="94"/>
      <c r="J129" s="94"/>
      <c r="K129" s="94"/>
    </row>
    <row r="130" spans="2:11">
      <c r="B130" s="93"/>
      <c r="C130" s="94"/>
      <c r="D130" s="116"/>
      <c r="E130" s="116"/>
      <c r="F130" s="116"/>
      <c r="G130" s="116"/>
      <c r="H130" s="116"/>
      <c r="I130" s="94"/>
      <c r="J130" s="94"/>
      <c r="K130" s="94"/>
    </row>
    <row r="131" spans="2:11">
      <c r="B131" s="93"/>
      <c r="C131" s="94"/>
      <c r="D131" s="116"/>
      <c r="E131" s="116"/>
      <c r="F131" s="116"/>
      <c r="G131" s="116"/>
      <c r="H131" s="116"/>
      <c r="I131" s="94"/>
      <c r="J131" s="94"/>
      <c r="K131" s="94"/>
    </row>
    <row r="132" spans="2:11">
      <c r="B132" s="93"/>
      <c r="C132" s="94"/>
      <c r="D132" s="116"/>
      <c r="E132" s="116"/>
      <c r="F132" s="116"/>
      <c r="G132" s="116"/>
      <c r="H132" s="116"/>
      <c r="I132" s="94"/>
      <c r="J132" s="94"/>
      <c r="K132" s="94"/>
    </row>
    <row r="133" spans="2:11">
      <c r="B133" s="93"/>
      <c r="C133" s="94"/>
      <c r="D133" s="116"/>
      <c r="E133" s="116"/>
      <c r="F133" s="116"/>
      <c r="G133" s="116"/>
      <c r="H133" s="116"/>
      <c r="I133" s="94"/>
      <c r="J133" s="94"/>
      <c r="K133" s="94"/>
    </row>
    <row r="134" spans="2:11">
      <c r="B134" s="93"/>
      <c r="C134" s="94"/>
      <c r="D134" s="116"/>
      <c r="E134" s="116"/>
      <c r="F134" s="116"/>
      <c r="G134" s="116"/>
      <c r="H134" s="116"/>
      <c r="I134" s="94"/>
      <c r="J134" s="94"/>
      <c r="K134" s="94"/>
    </row>
    <row r="135" spans="2:11">
      <c r="B135" s="93"/>
      <c r="C135" s="94"/>
      <c r="D135" s="116"/>
      <c r="E135" s="116"/>
      <c r="F135" s="116"/>
      <c r="G135" s="116"/>
      <c r="H135" s="116"/>
      <c r="I135" s="94"/>
      <c r="J135" s="94"/>
      <c r="K135" s="94"/>
    </row>
    <row r="136" spans="2:11">
      <c r="B136" s="93"/>
      <c r="C136" s="94"/>
      <c r="D136" s="116"/>
      <c r="E136" s="116"/>
      <c r="F136" s="116"/>
      <c r="G136" s="116"/>
      <c r="H136" s="116"/>
      <c r="I136" s="94"/>
      <c r="J136" s="94"/>
      <c r="K136" s="94"/>
    </row>
    <row r="137" spans="2:11">
      <c r="B137" s="93"/>
      <c r="C137" s="94"/>
      <c r="D137" s="116"/>
      <c r="E137" s="116"/>
      <c r="F137" s="116"/>
      <c r="G137" s="116"/>
      <c r="H137" s="116"/>
      <c r="I137" s="94"/>
      <c r="J137" s="94"/>
      <c r="K137" s="94"/>
    </row>
    <row r="138" spans="2:11">
      <c r="B138" s="93"/>
      <c r="C138" s="94"/>
      <c r="D138" s="116"/>
      <c r="E138" s="116"/>
      <c r="F138" s="116"/>
      <c r="G138" s="116"/>
      <c r="H138" s="116"/>
      <c r="I138" s="94"/>
      <c r="J138" s="94"/>
      <c r="K138" s="94"/>
    </row>
    <row r="139" spans="2:11">
      <c r="B139" s="93"/>
      <c r="C139" s="94"/>
      <c r="D139" s="116"/>
      <c r="E139" s="116"/>
      <c r="F139" s="116"/>
      <c r="G139" s="116"/>
      <c r="H139" s="116"/>
      <c r="I139" s="94"/>
      <c r="J139" s="94"/>
      <c r="K139" s="94"/>
    </row>
    <row r="140" spans="2:11">
      <c r="B140" s="93"/>
      <c r="C140" s="94"/>
      <c r="D140" s="116"/>
      <c r="E140" s="116"/>
      <c r="F140" s="116"/>
      <c r="G140" s="116"/>
      <c r="H140" s="116"/>
      <c r="I140" s="94"/>
      <c r="J140" s="94"/>
      <c r="K140" s="94"/>
    </row>
    <row r="141" spans="2:11">
      <c r="B141" s="93"/>
      <c r="C141" s="94"/>
      <c r="D141" s="116"/>
      <c r="E141" s="116"/>
      <c r="F141" s="116"/>
      <c r="G141" s="116"/>
      <c r="H141" s="116"/>
      <c r="I141" s="94"/>
      <c r="J141" s="94"/>
      <c r="K141" s="94"/>
    </row>
    <row r="142" spans="2:11">
      <c r="B142" s="93"/>
      <c r="C142" s="94"/>
      <c r="D142" s="116"/>
      <c r="E142" s="116"/>
      <c r="F142" s="116"/>
      <c r="G142" s="116"/>
      <c r="H142" s="116"/>
      <c r="I142" s="94"/>
      <c r="J142" s="94"/>
      <c r="K142" s="94"/>
    </row>
    <row r="143" spans="2:11">
      <c r="B143" s="93"/>
      <c r="C143" s="94"/>
      <c r="D143" s="116"/>
      <c r="E143" s="116"/>
      <c r="F143" s="116"/>
      <c r="G143" s="116"/>
      <c r="H143" s="116"/>
      <c r="I143" s="94"/>
      <c r="J143" s="94"/>
      <c r="K143" s="94"/>
    </row>
    <row r="144" spans="2:11">
      <c r="B144" s="93"/>
      <c r="C144" s="94"/>
      <c r="D144" s="116"/>
      <c r="E144" s="116"/>
      <c r="F144" s="116"/>
      <c r="G144" s="116"/>
      <c r="H144" s="116"/>
      <c r="I144" s="94"/>
      <c r="J144" s="94"/>
      <c r="K144" s="94"/>
    </row>
    <row r="145" spans="2:11">
      <c r="B145" s="93"/>
      <c r="C145" s="94"/>
      <c r="D145" s="116"/>
      <c r="E145" s="116"/>
      <c r="F145" s="116"/>
      <c r="G145" s="116"/>
      <c r="H145" s="116"/>
      <c r="I145" s="94"/>
      <c r="J145" s="94"/>
      <c r="K145" s="94"/>
    </row>
    <row r="146" spans="2:11">
      <c r="B146" s="93"/>
      <c r="C146" s="94"/>
      <c r="D146" s="116"/>
      <c r="E146" s="116"/>
      <c r="F146" s="116"/>
      <c r="G146" s="116"/>
      <c r="H146" s="116"/>
      <c r="I146" s="94"/>
      <c r="J146" s="94"/>
      <c r="K146" s="94"/>
    </row>
    <row r="147" spans="2:11">
      <c r="B147" s="93"/>
      <c r="C147" s="94"/>
      <c r="D147" s="116"/>
      <c r="E147" s="116"/>
      <c r="F147" s="116"/>
      <c r="G147" s="116"/>
      <c r="H147" s="116"/>
      <c r="I147" s="94"/>
      <c r="J147" s="94"/>
      <c r="K147" s="94"/>
    </row>
    <row r="148" spans="2:11">
      <c r="B148" s="93"/>
      <c r="C148" s="94"/>
      <c r="D148" s="116"/>
      <c r="E148" s="116"/>
      <c r="F148" s="116"/>
      <c r="G148" s="116"/>
      <c r="H148" s="116"/>
      <c r="I148" s="94"/>
      <c r="J148" s="94"/>
      <c r="K148" s="94"/>
    </row>
    <row r="149" spans="2:11">
      <c r="B149" s="93"/>
      <c r="C149" s="94"/>
      <c r="D149" s="116"/>
      <c r="E149" s="116"/>
      <c r="F149" s="116"/>
      <c r="G149" s="116"/>
      <c r="H149" s="116"/>
      <c r="I149" s="94"/>
      <c r="J149" s="94"/>
      <c r="K149" s="94"/>
    </row>
    <row r="150" spans="2:11">
      <c r="B150" s="93"/>
      <c r="C150" s="94"/>
      <c r="D150" s="116"/>
      <c r="E150" s="116"/>
      <c r="F150" s="116"/>
      <c r="G150" s="116"/>
      <c r="H150" s="116"/>
      <c r="I150" s="94"/>
      <c r="J150" s="94"/>
      <c r="K150" s="94"/>
    </row>
    <row r="151" spans="2:11">
      <c r="B151" s="93"/>
      <c r="C151" s="94"/>
      <c r="D151" s="116"/>
      <c r="E151" s="116"/>
      <c r="F151" s="116"/>
      <c r="G151" s="116"/>
      <c r="H151" s="116"/>
      <c r="I151" s="94"/>
      <c r="J151" s="94"/>
      <c r="K151" s="94"/>
    </row>
    <row r="152" spans="2:11">
      <c r="B152" s="93"/>
      <c r="C152" s="94"/>
      <c r="D152" s="116"/>
      <c r="E152" s="116"/>
      <c r="F152" s="116"/>
      <c r="G152" s="116"/>
      <c r="H152" s="116"/>
      <c r="I152" s="94"/>
      <c r="J152" s="94"/>
      <c r="K152" s="94"/>
    </row>
    <row r="153" spans="2:11">
      <c r="B153" s="93"/>
      <c r="C153" s="94"/>
      <c r="D153" s="116"/>
      <c r="E153" s="116"/>
      <c r="F153" s="116"/>
      <c r="G153" s="116"/>
      <c r="H153" s="116"/>
      <c r="I153" s="94"/>
      <c r="J153" s="94"/>
      <c r="K153" s="94"/>
    </row>
    <row r="154" spans="2:11">
      <c r="B154" s="93"/>
      <c r="C154" s="94"/>
      <c r="D154" s="116"/>
      <c r="E154" s="116"/>
      <c r="F154" s="116"/>
      <c r="G154" s="116"/>
      <c r="H154" s="116"/>
      <c r="I154" s="94"/>
      <c r="J154" s="94"/>
      <c r="K154" s="94"/>
    </row>
    <row r="155" spans="2:11">
      <c r="B155" s="93"/>
      <c r="C155" s="94"/>
      <c r="D155" s="116"/>
      <c r="E155" s="116"/>
      <c r="F155" s="116"/>
      <c r="G155" s="116"/>
      <c r="H155" s="116"/>
      <c r="I155" s="94"/>
      <c r="J155" s="94"/>
      <c r="K155" s="94"/>
    </row>
    <row r="156" spans="2:11">
      <c r="B156" s="93"/>
      <c r="C156" s="94"/>
      <c r="D156" s="116"/>
      <c r="E156" s="116"/>
      <c r="F156" s="116"/>
      <c r="G156" s="116"/>
      <c r="H156" s="116"/>
      <c r="I156" s="94"/>
      <c r="J156" s="94"/>
      <c r="K156" s="94"/>
    </row>
    <row r="157" spans="2:11">
      <c r="B157" s="93"/>
      <c r="C157" s="94"/>
      <c r="D157" s="116"/>
      <c r="E157" s="116"/>
      <c r="F157" s="116"/>
      <c r="G157" s="116"/>
      <c r="H157" s="116"/>
      <c r="I157" s="94"/>
      <c r="J157" s="94"/>
      <c r="K157" s="94"/>
    </row>
    <row r="158" spans="2:11">
      <c r="B158" s="93"/>
      <c r="C158" s="94"/>
      <c r="D158" s="116"/>
      <c r="E158" s="116"/>
      <c r="F158" s="116"/>
      <c r="G158" s="116"/>
      <c r="H158" s="116"/>
      <c r="I158" s="94"/>
      <c r="J158" s="94"/>
      <c r="K158" s="94"/>
    </row>
    <row r="159" spans="2:11">
      <c r="B159" s="93"/>
      <c r="C159" s="94"/>
      <c r="D159" s="116"/>
      <c r="E159" s="116"/>
      <c r="F159" s="116"/>
      <c r="G159" s="116"/>
      <c r="H159" s="116"/>
      <c r="I159" s="94"/>
      <c r="J159" s="94"/>
      <c r="K159" s="94"/>
    </row>
    <row r="160" spans="2:11">
      <c r="B160" s="93"/>
      <c r="C160" s="94"/>
      <c r="D160" s="116"/>
      <c r="E160" s="116"/>
      <c r="F160" s="116"/>
      <c r="G160" s="116"/>
      <c r="H160" s="116"/>
      <c r="I160" s="94"/>
      <c r="J160" s="94"/>
      <c r="K160" s="94"/>
    </row>
    <row r="161" spans="2:11">
      <c r="B161" s="93"/>
      <c r="C161" s="94"/>
      <c r="D161" s="116"/>
      <c r="E161" s="116"/>
      <c r="F161" s="116"/>
      <c r="G161" s="116"/>
      <c r="H161" s="116"/>
      <c r="I161" s="94"/>
      <c r="J161" s="94"/>
      <c r="K161" s="94"/>
    </row>
    <row r="162" spans="2:11">
      <c r="B162" s="93"/>
      <c r="C162" s="94"/>
      <c r="D162" s="116"/>
      <c r="E162" s="116"/>
      <c r="F162" s="116"/>
      <c r="G162" s="116"/>
      <c r="H162" s="116"/>
      <c r="I162" s="94"/>
      <c r="J162" s="94"/>
      <c r="K162" s="94"/>
    </row>
    <row r="163" spans="2:11">
      <c r="B163" s="93"/>
      <c r="C163" s="94"/>
      <c r="D163" s="116"/>
      <c r="E163" s="116"/>
      <c r="F163" s="116"/>
      <c r="G163" s="116"/>
      <c r="H163" s="116"/>
      <c r="I163" s="94"/>
      <c r="J163" s="94"/>
      <c r="K163" s="94"/>
    </row>
    <row r="164" spans="2:11">
      <c r="B164" s="93"/>
      <c r="C164" s="94"/>
      <c r="D164" s="116"/>
      <c r="E164" s="116"/>
      <c r="F164" s="116"/>
      <c r="G164" s="116"/>
      <c r="H164" s="116"/>
      <c r="I164" s="94"/>
      <c r="J164" s="94"/>
      <c r="K164" s="94"/>
    </row>
    <row r="165" spans="2:11">
      <c r="B165" s="93"/>
      <c r="C165" s="94"/>
      <c r="D165" s="116"/>
      <c r="E165" s="116"/>
      <c r="F165" s="116"/>
      <c r="G165" s="116"/>
      <c r="H165" s="116"/>
      <c r="I165" s="94"/>
      <c r="J165" s="94"/>
      <c r="K165" s="94"/>
    </row>
    <row r="166" spans="2:11">
      <c r="B166" s="93"/>
      <c r="C166" s="94"/>
      <c r="D166" s="116"/>
      <c r="E166" s="116"/>
      <c r="F166" s="116"/>
      <c r="G166" s="116"/>
      <c r="H166" s="116"/>
      <c r="I166" s="94"/>
      <c r="J166" s="94"/>
      <c r="K166" s="94"/>
    </row>
    <row r="167" spans="2:11">
      <c r="B167" s="93"/>
      <c r="C167" s="94"/>
      <c r="D167" s="116"/>
      <c r="E167" s="116"/>
      <c r="F167" s="116"/>
      <c r="G167" s="116"/>
      <c r="H167" s="116"/>
      <c r="I167" s="94"/>
      <c r="J167" s="94"/>
      <c r="K167" s="94"/>
    </row>
    <row r="168" spans="2:11">
      <c r="B168" s="93"/>
      <c r="C168" s="94"/>
      <c r="D168" s="116"/>
      <c r="E168" s="116"/>
      <c r="F168" s="116"/>
      <c r="G168" s="116"/>
      <c r="H168" s="116"/>
      <c r="I168" s="94"/>
      <c r="J168" s="94"/>
      <c r="K168" s="94"/>
    </row>
    <row r="169" spans="2:11">
      <c r="B169" s="93"/>
      <c r="C169" s="94"/>
      <c r="D169" s="116"/>
      <c r="E169" s="116"/>
      <c r="F169" s="116"/>
      <c r="G169" s="116"/>
      <c r="H169" s="116"/>
      <c r="I169" s="94"/>
      <c r="J169" s="94"/>
      <c r="K169" s="94"/>
    </row>
    <row r="170" spans="2:11">
      <c r="B170" s="93"/>
      <c r="C170" s="94"/>
      <c r="D170" s="116"/>
      <c r="E170" s="116"/>
      <c r="F170" s="116"/>
      <c r="G170" s="116"/>
      <c r="H170" s="116"/>
      <c r="I170" s="94"/>
      <c r="J170" s="94"/>
      <c r="K170" s="94"/>
    </row>
    <row r="171" spans="2:11">
      <c r="B171" s="93"/>
      <c r="C171" s="94"/>
      <c r="D171" s="116"/>
      <c r="E171" s="116"/>
      <c r="F171" s="116"/>
      <c r="G171" s="116"/>
      <c r="H171" s="116"/>
      <c r="I171" s="94"/>
      <c r="J171" s="94"/>
      <c r="K171" s="94"/>
    </row>
    <row r="172" spans="2:11">
      <c r="B172" s="93"/>
      <c r="C172" s="94"/>
      <c r="D172" s="116"/>
      <c r="E172" s="116"/>
      <c r="F172" s="116"/>
      <c r="G172" s="116"/>
      <c r="H172" s="116"/>
      <c r="I172" s="94"/>
      <c r="J172" s="94"/>
      <c r="K172" s="94"/>
    </row>
    <row r="173" spans="2:11">
      <c r="B173" s="93"/>
      <c r="C173" s="94"/>
      <c r="D173" s="116"/>
      <c r="E173" s="116"/>
      <c r="F173" s="116"/>
      <c r="G173" s="116"/>
      <c r="H173" s="116"/>
      <c r="I173" s="94"/>
      <c r="J173" s="94"/>
      <c r="K173" s="94"/>
    </row>
    <row r="174" spans="2:11">
      <c r="B174" s="93"/>
      <c r="C174" s="94"/>
      <c r="D174" s="116"/>
      <c r="E174" s="116"/>
      <c r="F174" s="116"/>
      <c r="G174" s="116"/>
      <c r="H174" s="116"/>
      <c r="I174" s="94"/>
      <c r="J174" s="94"/>
      <c r="K174" s="94"/>
    </row>
    <row r="175" spans="2:11">
      <c r="B175" s="93"/>
      <c r="C175" s="94"/>
      <c r="D175" s="116"/>
      <c r="E175" s="116"/>
      <c r="F175" s="116"/>
      <c r="G175" s="116"/>
      <c r="H175" s="116"/>
      <c r="I175" s="94"/>
      <c r="J175" s="94"/>
      <c r="K175" s="94"/>
    </row>
    <row r="176" spans="2:11">
      <c r="B176" s="93"/>
      <c r="C176" s="94"/>
      <c r="D176" s="116"/>
      <c r="E176" s="116"/>
      <c r="F176" s="116"/>
      <c r="G176" s="116"/>
      <c r="H176" s="116"/>
      <c r="I176" s="94"/>
      <c r="J176" s="94"/>
      <c r="K176" s="94"/>
    </row>
    <row r="177" spans="2:11">
      <c r="B177" s="93"/>
      <c r="C177" s="94"/>
      <c r="D177" s="116"/>
      <c r="E177" s="116"/>
      <c r="F177" s="116"/>
      <c r="G177" s="116"/>
      <c r="H177" s="116"/>
      <c r="I177" s="94"/>
      <c r="J177" s="94"/>
      <c r="K177" s="94"/>
    </row>
    <row r="178" spans="2:11">
      <c r="B178" s="93"/>
      <c r="C178" s="94"/>
      <c r="D178" s="116"/>
      <c r="E178" s="116"/>
      <c r="F178" s="116"/>
      <c r="G178" s="116"/>
      <c r="H178" s="116"/>
      <c r="I178" s="94"/>
      <c r="J178" s="94"/>
      <c r="K178" s="94"/>
    </row>
    <row r="179" spans="2:11">
      <c r="B179" s="93"/>
      <c r="C179" s="94"/>
      <c r="D179" s="116"/>
      <c r="E179" s="116"/>
      <c r="F179" s="116"/>
      <c r="G179" s="116"/>
      <c r="H179" s="116"/>
      <c r="I179" s="94"/>
      <c r="J179" s="94"/>
      <c r="K179" s="94"/>
    </row>
    <row r="180" spans="2:11">
      <c r="B180" s="93"/>
      <c r="C180" s="94"/>
      <c r="D180" s="116"/>
      <c r="E180" s="116"/>
      <c r="F180" s="116"/>
      <c r="G180" s="116"/>
      <c r="H180" s="116"/>
      <c r="I180" s="94"/>
      <c r="J180" s="94"/>
      <c r="K180" s="94"/>
    </row>
    <row r="181" spans="2:11">
      <c r="B181" s="93"/>
      <c r="C181" s="94"/>
      <c r="D181" s="116"/>
      <c r="E181" s="116"/>
      <c r="F181" s="116"/>
      <c r="G181" s="116"/>
      <c r="H181" s="116"/>
      <c r="I181" s="94"/>
      <c r="J181" s="94"/>
      <c r="K181" s="94"/>
    </row>
    <row r="182" spans="2:11">
      <c r="B182" s="93"/>
      <c r="C182" s="94"/>
      <c r="D182" s="116"/>
      <c r="E182" s="116"/>
      <c r="F182" s="116"/>
      <c r="G182" s="116"/>
      <c r="H182" s="116"/>
      <c r="I182" s="94"/>
      <c r="J182" s="94"/>
      <c r="K182" s="94"/>
    </row>
    <row r="183" spans="2:11">
      <c r="B183" s="93"/>
      <c r="C183" s="94"/>
      <c r="D183" s="116"/>
      <c r="E183" s="116"/>
      <c r="F183" s="116"/>
      <c r="G183" s="116"/>
      <c r="H183" s="116"/>
      <c r="I183" s="94"/>
      <c r="J183" s="94"/>
      <c r="K183" s="94"/>
    </row>
    <row r="184" spans="2:11">
      <c r="B184" s="93"/>
      <c r="C184" s="94"/>
      <c r="D184" s="116"/>
      <c r="E184" s="116"/>
      <c r="F184" s="116"/>
      <c r="G184" s="116"/>
      <c r="H184" s="116"/>
      <c r="I184" s="94"/>
      <c r="J184" s="94"/>
      <c r="K184" s="94"/>
    </row>
    <row r="185" spans="2:11">
      <c r="B185" s="93"/>
      <c r="C185" s="94"/>
      <c r="D185" s="116"/>
      <c r="E185" s="116"/>
      <c r="F185" s="116"/>
      <c r="G185" s="116"/>
      <c r="H185" s="116"/>
      <c r="I185" s="94"/>
      <c r="J185" s="94"/>
      <c r="K185" s="94"/>
    </row>
    <row r="186" spans="2:11">
      <c r="B186" s="93"/>
      <c r="C186" s="94"/>
      <c r="D186" s="116"/>
      <c r="E186" s="116"/>
      <c r="F186" s="116"/>
      <c r="G186" s="116"/>
      <c r="H186" s="116"/>
      <c r="I186" s="94"/>
      <c r="J186" s="94"/>
      <c r="K186" s="94"/>
    </row>
    <row r="187" spans="2:11">
      <c r="B187" s="93"/>
      <c r="C187" s="94"/>
      <c r="D187" s="116"/>
      <c r="E187" s="116"/>
      <c r="F187" s="116"/>
      <c r="G187" s="116"/>
      <c r="H187" s="116"/>
      <c r="I187" s="94"/>
      <c r="J187" s="94"/>
      <c r="K187" s="94"/>
    </row>
    <row r="188" spans="2:11">
      <c r="B188" s="93"/>
      <c r="C188" s="94"/>
      <c r="D188" s="116"/>
      <c r="E188" s="116"/>
      <c r="F188" s="116"/>
      <c r="G188" s="116"/>
      <c r="H188" s="116"/>
      <c r="I188" s="94"/>
      <c r="J188" s="94"/>
      <c r="K188" s="94"/>
    </row>
    <row r="189" spans="2:11">
      <c r="B189" s="93"/>
      <c r="C189" s="94"/>
      <c r="D189" s="116"/>
      <c r="E189" s="116"/>
      <c r="F189" s="116"/>
      <c r="G189" s="116"/>
      <c r="H189" s="116"/>
      <c r="I189" s="94"/>
      <c r="J189" s="94"/>
      <c r="K189" s="94"/>
    </row>
    <row r="190" spans="2:11">
      <c r="B190" s="93"/>
      <c r="C190" s="94"/>
      <c r="D190" s="116"/>
      <c r="E190" s="116"/>
      <c r="F190" s="116"/>
      <c r="G190" s="116"/>
      <c r="H190" s="116"/>
      <c r="I190" s="94"/>
      <c r="J190" s="94"/>
      <c r="K190" s="94"/>
    </row>
    <row r="191" spans="2:11">
      <c r="B191" s="93"/>
      <c r="C191" s="94"/>
      <c r="D191" s="116"/>
      <c r="E191" s="116"/>
      <c r="F191" s="116"/>
      <c r="G191" s="116"/>
      <c r="H191" s="116"/>
      <c r="I191" s="94"/>
      <c r="J191" s="94"/>
      <c r="K191" s="94"/>
    </row>
    <row r="192" spans="2:11">
      <c r="B192" s="93"/>
      <c r="C192" s="94"/>
      <c r="D192" s="116"/>
      <c r="E192" s="116"/>
      <c r="F192" s="116"/>
      <c r="G192" s="116"/>
      <c r="H192" s="116"/>
      <c r="I192" s="94"/>
      <c r="J192" s="94"/>
      <c r="K192" s="94"/>
    </row>
    <row r="193" spans="2:11">
      <c r="B193" s="93"/>
      <c r="C193" s="94"/>
      <c r="D193" s="116"/>
      <c r="E193" s="116"/>
      <c r="F193" s="116"/>
      <c r="G193" s="116"/>
      <c r="H193" s="116"/>
      <c r="I193" s="94"/>
      <c r="J193" s="94"/>
      <c r="K193" s="94"/>
    </row>
    <row r="194" spans="2:11">
      <c r="B194" s="93"/>
      <c r="C194" s="94"/>
      <c r="D194" s="116"/>
      <c r="E194" s="116"/>
      <c r="F194" s="116"/>
      <c r="G194" s="116"/>
      <c r="H194" s="116"/>
      <c r="I194" s="94"/>
      <c r="J194" s="94"/>
      <c r="K194" s="94"/>
    </row>
    <row r="195" spans="2:11">
      <c r="B195" s="93"/>
      <c r="C195" s="94"/>
      <c r="D195" s="116"/>
      <c r="E195" s="116"/>
      <c r="F195" s="116"/>
      <c r="G195" s="116"/>
      <c r="H195" s="116"/>
      <c r="I195" s="94"/>
      <c r="J195" s="94"/>
      <c r="K195" s="94"/>
    </row>
    <row r="196" spans="2:11">
      <c r="B196" s="93"/>
      <c r="C196" s="94"/>
      <c r="D196" s="116"/>
      <c r="E196" s="116"/>
      <c r="F196" s="116"/>
      <c r="G196" s="116"/>
      <c r="H196" s="116"/>
      <c r="I196" s="94"/>
      <c r="J196" s="94"/>
      <c r="K196" s="94"/>
    </row>
    <row r="197" spans="2:11">
      <c r="B197" s="93"/>
      <c r="C197" s="94"/>
      <c r="D197" s="116"/>
      <c r="E197" s="116"/>
      <c r="F197" s="116"/>
      <c r="G197" s="116"/>
      <c r="H197" s="116"/>
      <c r="I197" s="94"/>
      <c r="J197" s="94"/>
      <c r="K197" s="94"/>
    </row>
    <row r="198" spans="2:11">
      <c r="B198" s="93"/>
      <c r="C198" s="94"/>
      <c r="D198" s="116"/>
      <c r="E198" s="116"/>
      <c r="F198" s="116"/>
      <c r="G198" s="116"/>
      <c r="H198" s="116"/>
      <c r="I198" s="94"/>
      <c r="J198" s="94"/>
      <c r="K198" s="94"/>
    </row>
    <row r="199" spans="2:11">
      <c r="B199" s="93"/>
      <c r="C199" s="94"/>
      <c r="D199" s="116"/>
      <c r="E199" s="116"/>
      <c r="F199" s="116"/>
      <c r="G199" s="116"/>
      <c r="H199" s="116"/>
      <c r="I199" s="94"/>
      <c r="J199" s="94"/>
      <c r="K199" s="94"/>
    </row>
    <row r="200" spans="2:11">
      <c r="B200" s="93"/>
      <c r="C200" s="94"/>
      <c r="D200" s="116"/>
      <c r="E200" s="116"/>
      <c r="F200" s="116"/>
      <c r="G200" s="116"/>
      <c r="H200" s="116"/>
      <c r="I200" s="94"/>
      <c r="J200" s="94"/>
      <c r="K200" s="94"/>
    </row>
    <row r="201" spans="2:11">
      <c r="B201" s="93"/>
      <c r="C201" s="94"/>
      <c r="D201" s="116"/>
      <c r="E201" s="116"/>
      <c r="F201" s="116"/>
      <c r="G201" s="116"/>
      <c r="H201" s="116"/>
      <c r="I201" s="94"/>
      <c r="J201" s="94"/>
      <c r="K201" s="94"/>
    </row>
    <row r="202" spans="2:11">
      <c r="B202" s="93"/>
      <c r="C202" s="94"/>
      <c r="D202" s="116"/>
      <c r="E202" s="116"/>
      <c r="F202" s="116"/>
      <c r="G202" s="116"/>
      <c r="H202" s="116"/>
      <c r="I202" s="94"/>
      <c r="J202" s="94"/>
      <c r="K202" s="94"/>
    </row>
    <row r="203" spans="2:11">
      <c r="B203" s="93"/>
      <c r="C203" s="94"/>
      <c r="D203" s="116"/>
      <c r="E203" s="116"/>
      <c r="F203" s="116"/>
      <c r="G203" s="116"/>
      <c r="H203" s="116"/>
      <c r="I203" s="94"/>
      <c r="J203" s="94"/>
      <c r="K203" s="94"/>
    </row>
    <row r="204" spans="2:11">
      <c r="B204" s="93"/>
      <c r="C204" s="94"/>
      <c r="D204" s="116"/>
      <c r="E204" s="116"/>
      <c r="F204" s="116"/>
      <c r="G204" s="116"/>
      <c r="H204" s="116"/>
      <c r="I204" s="94"/>
      <c r="J204" s="94"/>
      <c r="K204" s="94"/>
    </row>
    <row r="205" spans="2:11">
      <c r="B205" s="93"/>
      <c r="C205" s="94"/>
      <c r="D205" s="116"/>
      <c r="E205" s="116"/>
      <c r="F205" s="116"/>
      <c r="G205" s="116"/>
      <c r="H205" s="116"/>
      <c r="I205" s="94"/>
      <c r="J205" s="94"/>
      <c r="K205" s="94"/>
    </row>
    <row r="206" spans="2:11">
      <c r="B206" s="93"/>
      <c r="C206" s="94"/>
      <c r="D206" s="116"/>
      <c r="E206" s="116"/>
      <c r="F206" s="116"/>
      <c r="G206" s="116"/>
      <c r="H206" s="116"/>
      <c r="I206" s="94"/>
      <c r="J206" s="94"/>
      <c r="K206" s="94"/>
    </row>
    <row r="207" spans="2:11">
      <c r="B207" s="93"/>
      <c r="C207" s="94"/>
      <c r="D207" s="116"/>
      <c r="E207" s="116"/>
      <c r="F207" s="116"/>
      <c r="G207" s="116"/>
      <c r="H207" s="116"/>
      <c r="I207" s="94"/>
      <c r="J207" s="94"/>
      <c r="K207" s="94"/>
    </row>
    <row r="208" spans="2:11">
      <c r="B208" s="93"/>
      <c r="C208" s="94"/>
      <c r="D208" s="116"/>
      <c r="E208" s="116"/>
      <c r="F208" s="116"/>
      <c r="G208" s="116"/>
      <c r="H208" s="116"/>
      <c r="I208" s="94"/>
      <c r="J208" s="94"/>
      <c r="K208" s="94"/>
    </row>
    <row r="209" spans="2:11">
      <c r="B209" s="93"/>
      <c r="C209" s="94"/>
      <c r="D209" s="116"/>
      <c r="E209" s="116"/>
      <c r="F209" s="116"/>
      <c r="G209" s="116"/>
      <c r="H209" s="116"/>
      <c r="I209" s="94"/>
      <c r="J209" s="94"/>
      <c r="K209" s="94"/>
    </row>
    <row r="210" spans="2:11">
      <c r="B210" s="93"/>
      <c r="C210" s="94"/>
      <c r="D210" s="116"/>
      <c r="E210" s="116"/>
      <c r="F210" s="116"/>
      <c r="G210" s="116"/>
      <c r="H210" s="116"/>
      <c r="I210" s="94"/>
      <c r="J210" s="94"/>
      <c r="K210" s="94"/>
    </row>
    <row r="211" spans="2:11">
      <c r="B211" s="93"/>
      <c r="C211" s="94"/>
      <c r="D211" s="116"/>
      <c r="E211" s="116"/>
      <c r="F211" s="116"/>
      <c r="G211" s="116"/>
      <c r="H211" s="116"/>
      <c r="I211" s="94"/>
      <c r="J211" s="94"/>
      <c r="K211" s="94"/>
    </row>
    <row r="212" spans="2:11">
      <c r="B212" s="93"/>
      <c r="C212" s="94"/>
      <c r="D212" s="116"/>
      <c r="E212" s="116"/>
      <c r="F212" s="116"/>
      <c r="G212" s="116"/>
      <c r="H212" s="116"/>
      <c r="I212" s="94"/>
      <c r="J212" s="94"/>
      <c r="K212" s="94"/>
    </row>
    <row r="213" spans="2:11">
      <c r="B213" s="93"/>
      <c r="C213" s="94"/>
      <c r="D213" s="116"/>
      <c r="E213" s="116"/>
      <c r="F213" s="116"/>
      <c r="G213" s="116"/>
      <c r="H213" s="116"/>
      <c r="I213" s="94"/>
      <c r="J213" s="94"/>
      <c r="K213" s="94"/>
    </row>
    <row r="214" spans="2:11">
      <c r="B214" s="93"/>
      <c r="C214" s="94"/>
      <c r="D214" s="116"/>
      <c r="E214" s="116"/>
      <c r="F214" s="116"/>
      <c r="G214" s="116"/>
      <c r="H214" s="116"/>
      <c r="I214" s="94"/>
      <c r="J214" s="94"/>
      <c r="K214" s="94"/>
    </row>
    <row r="215" spans="2:11">
      <c r="B215" s="93"/>
      <c r="C215" s="94"/>
      <c r="D215" s="116"/>
      <c r="E215" s="116"/>
      <c r="F215" s="116"/>
      <c r="G215" s="116"/>
      <c r="H215" s="116"/>
      <c r="I215" s="94"/>
      <c r="J215" s="94"/>
      <c r="K215" s="94"/>
    </row>
    <row r="216" spans="2:11">
      <c r="B216" s="93"/>
      <c r="C216" s="94"/>
      <c r="D216" s="116"/>
      <c r="E216" s="116"/>
      <c r="F216" s="116"/>
      <c r="G216" s="116"/>
      <c r="H216" s="116"/>
      <c r="I216" s="94"/>
      <c r="J216" s="94"/>
      <c r="K216" s="94"/>
    </row>
    <row r="217" spans="2:11">
      <c r="B217" s="93"/>
      <c r="C217" s="94"/>
      <c r="D217" s="116"/>
      <c r="E217" s="116"/>
      <c r="F217" s="116"/>
      <c r="G217" s="116"/>
      <c r="H217" s="116"/>
      <c r="I217" s="94"/>
      <c r="J217" s="94"/>
      <c r="K217" s="94"/>
    </row>
    <row r="218" spans="2:11">
      <c r="B218" s="93"/>
      <c r="C218" s="94"/>
      <c r="D218" s="116"/>
      <c r="E218" s="116"/>
      <c r="F218" s="116"/>
      <c r="G218" s="116"/>
      <c r="H218" s="116"/>
      <c r="I218" s="94"/>
      <c r="J218" s="94"/>
      <c r="K218" s="94"/>
    </row>
    <row r="219" spans="2:11">
      <c r="B219" s="93"/>
      <c r="C219" s="94"/>
      <c r="D219" s="116"/>
      <c r="E219" s="116"/>
      <c r="F219" s="116"/>
      <c r="G219" s="116"/>
      <c r="H219" s="116"/>
      <c r="I219" s="94"/>
      <c r="J219" s="94"/>
      <c r="K219" s="94"/>
    </row>
    <row r="220" spans="2:11">
      <c r="B220" s="93"/>
      <c r="C220" s="94"/>
      <c r="D220" s="116"/>
      <c r="E220" s="116"/>
      <c r="F220" s="116"/>
      <c r="G220" s="116"/>
      <c r="H220" s="116"/>
      <c r="I220" s="94"/>
      <c r="J220" s="94"/>
      <c r="K220" s="94"/>
    </row>
    <row r="221" spans="2:11">
      <c r="B221" s="93"/>
      <c r="C221" s="94"/>
      <c r="D221" s="116"/>
      <c r="E221" s="116"/>
      <c r="F221" s="116"/>
      <c r="G221" s="116"/>
      <c r="H221" s="116"/>
      <c r="I221" s="94"/>
      <c r="J221" s="94"/>
      <c r="K221" s="94"/>
    </row>
    <row r="222" spans="2:11">
      <c r="B222" s="93"/>
      <c r="C222" s="94"/>
      <c r="D222" s="116"/>
      <c r="E222" s="116"/>
      <c r="F222" s="116"/>
      <c r="G222" s="116"/>
      <c r="H222" s="116"/>
      <c r="I222" s="94"/>
      <c r="J222" s="94"/>
      <c r="K222" s="94"/>
    </row>
    <row r="223" spans="2:11">
      <c r="B223" s="93"/>
      <c r="C223" s="94"/>
      <c r="D223" s="116"/>
      <c r="E223" s="116"/>
      <c r="F223" s="116"/>
      <c r="G223" s="116"/>
      <c r="H223" s="116"/>
      <c r="I223" s="94"/>
      <c r="J223" s="94"/>
      <c r="K223" s="94"/>
    </row>
    <row r="224" spans="2:11">
      <c r="B224" s="93"/>
      <c r="C224" s="94"/>
      <c r="D224" s="116"/>
      <c r="E224" s="116"/>
      <c r="F224" s="116"/>
      <c r="G224" s="116"/>
      <c r="H224" s="116"/>
      <c r="I224" s="94"/>
      <c r="J224" s="94"/>
      <c r="K224" s="94"/>
    </row>
    <row r="225" spans="2:11">
      <c r="B225" s="93"/>
      <c r="C225" s="94"/>
      <c r="D225" s="116"/>
      <c r="E225" s="116"/>
      <c r="F225" s="116"/>
      <c r="G225" s="116"/>
      <c r="H225" s="116"/>
      <c r="I225" s="94"/>
      <c r="J225" s="94"/>
      <c r="K225" s="94"/>
    </row>
    <row r="226" spans="2:11">
      <c r="B226" s="93"/>
      <c r="C226" s="94"/>
      <c r="D226" s="116"/>
      <c r="E226" s="116"/>
      <c r="F226" s="116"/>
      <c r="G226" s="116"/>
      <c r="H226" s="116"/>
      <c r="I226" s="94"/>
      <c r="J226" s="94"/>
      <c r="K226" s="94"/>
    </row>
    <row r="227" spans="2:11">
      <c r="B227" s="93"/>
      <c r="C227" s="94"/>
      <c r="D227" s="116"/>
      <c r="E227" s="116"/>
      <c r="F227" s="116"/>
      <c r="G227" s="116"/>
      <c r="H227" s="116"/>
      <c r="I227" s="94"/>
      <c r="J227" s="94"/>
      <c r="K227" s="94"/>
    </row>
    <row r="228" spans="2:11">
      <c r="B228" s="93"/>
      <c r="C228" s="94"/>
      <c r="D228" s="116"/>
      <c r="E228" s="116"/>
      <c r="F228" s="116"/>
      <c r="G228" s="116"/>
      <c r="H228" s="116"/>
      <c r="I228" s="94"/>
      <c r="J228" s="94"/>
      <c r="K228" s="94"/>
    </row>
    <row r="229" spans="2:11">
      <c r="B229" s="93"/>
      <c r="C229" s="94"/>
      <c r="D229" s="116"/>
      <c r="E229" s="116"/>
      <c r="F229" s="116"/>
      <c r="G229" s="116"/>
      <c r="H229" s="116"/>
      <c r="I229" s="94"/>
      <c r="J229" s="94"/>
      <c r="K229" s="94"/>
    </row>
    <row r="230" spans="2:11">
      <c r="B230" s="93"/>
      <c r="C230" s="94"/>
      <c r="D230" s="116"/>
      <c r="E230" s="116"/>
      <c r="F230" s="116"/>
      <c r="G230" s="116"/>
      <c r="H230" s="116"/>
      <c r="I230" s="94"/>
      <c r="J230" s="94"/>
      <c r="K230" s="94"/>
    </row>
    <row r="231" spans="2:11">
      <c r="B231" s="93"/>
      <c r="C231" s="94"/>
      <c r="D231" s="116"/>
      <c r="E231" s="116"/>
      <c r="F231" s="116"/>
      <c r="G231" s="116"/>
      <c r="H231" s="116"/>
      <c r="I231" s="94"/>
      <c r="J231" s="94"/>
      <c r="K231" s="94"/>
    </row>
    <row r="232" spans="2:11">
      <c r="B232" s="93"/>
      <c r="C232" s="94"/>
      <c r="D232" s="116"/>
      <c r="E232" s="116"/>
      <c r="F232" s="116"/>
      <c r="G232" s="116"/>
      <c r="H232" s="116"/>
      <c r="I232" s="94"/>
      <c r="J232" s="94"/>
      <c r="K232" s="94"/>
    </row>
    <row r="233" spans="2:11">
      <c r="B233" s="93"/>
      <c r="C233" s="94"/>
      <c r="D233" s="116"/>
      <c r="E233" s="116"/>
      <c r="F233" s="116"/>
      <c r="G233" s="116"/>
      <c r="H233" s="116"/>
      <c r="I233" s="94"/>
      <c r="J233" s="94"/>
      <c r="K233" s="94"/>
    </row>
    <row r="234" spans="2:11">
      <c r="B234" s="93"/>
      <c r="C234" s="94"/>
      <c r="D234" s="116"/>
      <c r="E234" s="116"/>
      <c r="F234" s="116"/>
      <c r="G234" s="116"/>
      <c r="H234" s="116"/>
      <c r="I234" s="94"/>
      <c r="J234" s="94"/>
      <c r="K234" s="94"/>
    </row>
    <row r="235" spans="2:11">
      <c r="B235" s="93"/>
      <c r="C235" s="94"/>
      <c r="D235" s="116"/>
      <c r="E235" s="116"/>
      <c r="F235" s="116"/>
      <c r="G235" s="116"/>
      <c r="H235" s="116"/>
      <c r="I235" s="94"/>
      <c r="J235" s="94"/>
      <c r="K235" s="94"/>
    </row>
    <row r="236" spans="2:11">
      <c r="B236" s="93"/>
      <c r="C236" s="94"/>
      <c r="D236" s="116"/>
      <c r="E236" s="116"/>
      <c r="F236" s="116"/>
      <c r="G236" s="116"/>
      <c r="H236" s="116"/>
      <c r="I236" s="94"/>
      <c r="J236" s="94"/>
      <c r="K236" s="94"/>
    </row>
    <row r="237" spans="2:11">
      <c r="B237" s="93"/>
      <c r="C237" s="94"/>
      <c r="D237" s="116"/>
      <c r="E237" s="116"/>
      <c r="F237" s="116"/>
      <c r="G237" s="116"/>
      <c r="H237" s="116"/>
      <c r="I237" s="94"/>
      <c r="J237" s="94"/>
      <c r="K237" s="94"/>
    </row>
    <row r="238" spans="2:11">
      <c r="B238" s="93"/>
      <c r="C238" s="94"/>
      <c r="D238" s="116"/>
      <c r="E238" s="116"/>
      <c r="F238" s="116"/>
      <c r="G238" s="116"/>
      <c r="H238" s="116"/>
      <c r="I238" s="94"/>
      <c r="J238" s="94"/>
      <c r="K238" s="94"/>
    </row>
    <row r="239" spans="2:11">
      <c r="B239" s="93"/>
      <c r="C239" s="94"/>
      <c r="D239" s="116"/>
      <c r="E239" s="116"/>
      <c r="F239" s="116"/>
      <c r="G239" s="116"/>
      <c r="H239" s="116"/>
      <c r="I239" s="94"/>
      <c r="J239" s="94"/>
      <c r="K239" s="94"/>
    </row>
    <row r="240" spans="2:11">
      <c r="B240" s="93"/>
      <c r="C240" s="94"/>
      <c r="D240" s="116"/>
      <c r="E240" s="116"/>
      <c r="F240" s="116"/>
      <c r="G240" s="116"/>
      <c r="H240" s="116"/>
      <c r="I240" s="94"/>
      <c r="J240" s="94"/>
      <c r="K240" s="94"/>
    </row>
    <row r="241" spans="2:11">
      <c r="B241" s="93"/>
      <c r="C241" s="94"/>
      <c r="D241" s="116"/>
      <c r="E241" s="116"/>
      <c r="F241" s="116"/>
      <c r="G241" s="116"/>
      <c r="H241" s="116"/>
      <c r="I241" s="94"/>
      <c r="J241" s="94"/>
      <c r="K241" s="94"/>
    </row>
    <row r="242" spans="2:11">
      <c r="B242" s="93"/>
      <c r="C242" s="94"/>
      <c r="D242" s="116"/>
      <c r="E242" s="116"/>
      <c r="F242" s="116"/>
      <c r="G242" s="116"/>
      <c r="H242" s="116"/>
      <c r="I242" s="94"/>
      <c r="J242" s="94"/>
      <c r="K242" s="94"/>
    </row>
    <row r="243" spans="2:11">
      <c r="B243" s="93"/>
      <c r="C243" s="94"/>
      <c r="D243" s="116"/>
      <c r="E243" s="116"/>
      <c r="F243" s="116"/>
      <c r="G243" s="116"/>
      <c r="H243" s="116"/>
      <c r="I243" s="94"/>
      <c r="J243" s="94"/>
      <c r="K243" s="94"/>
    </row>
    <row r="244" spans="2:11">
      <c r="B244" s="93"/>
      <c r="C244" s="94"/>
      <c r="D244" s="116"/>
      <c r="E244" s="116"/>
      <c r="F244" s="116"/>
      <c r="G244" s="116"/>
      <c r="H244" s="116"/>
      <c r="I244" s="94"/>
      <c r="J244" s="94"/>
      <c r="K244" s="94"/>
    </row>
    <row r="245" spans="2:11">
      <c r="B245" s="93"/>
      <c r="C245" s="94"/>
      <c r="D245" s="116"/>
      <c r="E245" s="116"/>
      <c r="F245" s="116"/>
      <c r="G245" s="116"/>
      <c r="H245" s="116"/>
      <c r="I245" s="94"/>
      <c r="J245" s="94"/>
      <c r="K245" s="94"/>
    </row>
    <row r="246" spans="2:11">
      <c r="B246" s="93"/>
      <c r="C246" s="94"/>
      <c r="D246" s="116"/>
      <c r="E246" s="116"/>
      <c r="F246" s="116"/>
      <c r="G246" s="116"/>
      <c r="H246" s="116"/>
      <c r="I246" s="94"/>
      <c r="J246" s="94"/>
      <c r="K246" s="94"/>
    </row>
    <row r="247" spans="2:11">
      <c r="B247" s="93"/>
      <c r="C247" s="94"/>
      <c r="D247" s="116"/>
      <c r="E247" s="116"/>
      <c r="F247" s="116"/>
      <c r="G247" s="116"/>
      <c r="H247" s="116"/>
      <c r="I247" s="94"/>
      <c r="J247" s="94"/>
      <c r="K247" s="94"/>
    </row>
    <row r="248" spans="2:11">
      <c r="B248" s="93"/>
      <c r="C248" s="94"/>
      <c r="D248" s="116"/>
      <c r="E248" s="116"/>
      <c r="F248" s="116"/>
      <c r="G248" s="116"/>
      <c r="H248" s="116"/>
      <c r="I248" s="94"/>
      <c r="J248" s="94"/>
      <c r="K248" s="94"/>
    </row>
    <row r="249" spans="2:11">
      <c r="B249" s="93"/>
      <c r="C249" s="94"/>
      <c r="D249" s="116"/>
      <c r="E249" s="116"/>
      <c r="F249" s="116"/>
      <c r="G249" s="116"/>
      <c r="H249" s="116"/>
      <c r="I249" s="94"/>
      <c r="J249" s="94"/>
      <c r="K249" s="94"/>
    </row>
    <row r="250" spans="2:11">
      <c r="B250" s="93"/>
      <c r="C250" s="94"/>
      <c r="D250" s="116"/>
      <c r="E250" s="116"/>
      <c r="F250" s="116"/>
      <c r="G250" s="116"/>
      <c r="H250" s="116"/>
      <c r="I250" s="94"/>
      <c r="J250" s="94"/>
      <c r="K250" s="94"/>
    </row>
    <row r="251" spans="2:11">
      <c r="B251" s="93"/>
      <c r="C251" s="94"/>
      <c r="D251" s="116"/>
      <c r="E251" s="116"/>
      <c r="F251" s="116"/>
      <c r="G251" s="116"/>
      <c r="H251" s="116"/>
      <c r="I251" s="94"/>
      <c r="J251" s="94"/>
      <c r="K251" s="94"/>
    </row>
    <row r="252" spans="2:11">
      <c r="B252" s="93"/>
      <c r="C252" s="94"/>
      <c r="D252" s="116"/>
      <c r="E252" s="116"/>
      <c r="F252" s="116"/>
      <c r="G252" s="116"/>
      <c r="H252" s="116"/>
      <c r="I252" s="94"/>
      <c r="J252" s="94"/>
      <c r="K252" s="94"/>
    </row>
    <row r="253" spans="2:11">
      <c r="B253" s="93"/>
      <c r="C253" s="94"/>
      <c r="D253" s="116"/>
      <c r="E253" s="116"/>
      <c r="F253" s="116"/>
      <c r="G253" s="116"/>
      <c r="H253" s="116"/>
      <c r="I253" s="94"/>
      <c r="J253" s="94"/>
      <c r="K253" s="94"/>
    </row>
    <row r="254" spans="2:11">
      <c r="B254" s="93"/>
      <c r="C254" s="94"/>
      <c r="D254" s="116"/>
      <c r="E254" s="116"/>
      <c r="F254" s="116"/>
      <c r="G254" s="116"/>
      <c r="H254" s="116"/>
      <c r="I254" s="94"/>
      <c r="J254" s="94"/>
      <c r="K254" s="94"/>
    </row>
    <row r="255" spans="2:11">
      <c r="B255" s="93"/>
      <c r="C255" s="94"/>
      <c r="D255" s="116"/>
      <c r="E255" s="116"/>
      <c r="F255" s="116"/>
      <c r="G255" s="116"/>
      <c r="H255" s="116"/>
      <c r="I255" s="94"/>
      <c r="J255" s="94"/>
      <c r="K255" s="94"/>
    </row>
    <row r="256" spans="2:11">
      <c r="B256" s="93"/>
      <c r="C256" s="94"/>
      <c r="D256" s="116"/>
      <c r="E256" s="116"/>
      <c r="F256" s="116"/>
      <c r="G256" s="116"/>
      <c r="H256" s="116"/>
      <c r="I256" s="94"/>
      <c r="J256" s="94"/>
      <c r="K256" s="94"/>
    </row>
    <row r="257" spans="2:11">
      <c r="B257" s="93"/>
      <c r="C257" s="94"/>
      <c r="D257" s="116"/>
      <c r="E257" s="116"/>
      <c r="F257" s="116"/>
      <c r="G257" s="116"/>
      <c r="H257" s="116"/>
      <c r="I257" s="94"/>
      <c r="J257" s="94"/>
      <c r="K257" s="94"/>
    </row>
    <row r="258" spans="2:11">
      <c r="B258" s="93"/>
      <c r="C258" s="94"/>
      <c r="D258" s="116"/>
      <c r="E258" s="116"/>
      <c r="F258" s="116"/>
      <c r="G258" s="116"/>
      <c r="H258" s="116"/>
      <c r="I258" s="94"/>
      <c r="J258" s="94"/>
      <c r="K258" s="94"/>
    </row>
    <row r="259" spans="2:11">
      <c r="B259" s="93"/>
      <c r="C259" s="94"/>
      <c r="D259" s="116"/>
      <c r="E259" s="116"/>
      <c r="F259" s="116"/>
      <c r="G259" s="116"/>
      <c r="H259" s="116"/>
      <c r="I259" s="94"/>
      <c r="J259" s="94"/>
      <c r="K259" s="94"/>
    </row>
    <row r="260" spans="2:11">
      <c r="B260" s="93"/>
      <c r="C260" s="94"/>
      <c r="D260" s="116"/>
      <c r="E260" s="116"/>
      <c r="F260" s="116"/>
      <c r="G260" s="116"/>
      <c r="H260" s="116"/>
      <c r="I260" s="94"/>
      <c r="J260" s="94"/>
      <c r="K260" s="94"/>
    </row>
    <row r="261" spans="2:11">
      <c r="B261" s="93"/>
      <c r="C261" s="94"/>
      <c r="D261" s="116"/>
      <c r="E261" s="116"/>
      <c r="F261" s="116"/>
      <c r="G261" s="116"/>
      <c r="H261" s="116"/>
      <c r="I261" s="94"/>
      <c r="J261" s="94"/>
      <c r="K261" s="94"/>
    </row>
    <row r="262" spans="2:11">
      <c r="B262" s="93"/>
      <c r="C262" s="94"/>
      <c r="D262" s="116"/>
      <c r="E262" s="116"/>
      <c r="F262" s="116"/>
      <c r="G262" s="116"/>
      <c r="H262" s="116"/>
      <c r="I262" s="94"/>
      <c r="J262" s="94"/>
      <c r="K262" s="94"/>
    </row>
    <row r="263" spans="2:11">
      <c r="B263" s="93"/>
      <c r="C263" s="94"/>
      <c r="D263" s="116"/>
      <c r="E263" s="116"/>
      <c r="F263" s="116"/>
      <c r="G263" s="116"/>
      <c r="H263" s="116"/>
      <c r="I263" s="94"/>
      <c r="J263" s="94"/>
      <c r="K263" s="94"/>
    </row>
    <row r="264" spans="2:11">
      <c r="B264" s="93"/>
      <c r="C264" s="94"/>
      <c r="D264" s="116"/>
      <c r="E264" s="116"/>
      <c r="F264" s="116"/>
      <c r="G264" s="116"/>
      <c r="H264" s="116"/>
      <c r="I264" s="94"/>
      <c r="J264" s="94"/>
      <c r="K264" s="94"/>
    </row>
    <row r="265" spans="2:11">
      <c r="B265" s="93"/>
      <c r="C265" s="94"/>
      <c r="D265" s="116"/>
      <c r="E265" s="116"/>
      <c r="F265" s="116"/>
      <c r="G265" s="116"/>
      <c r="H265" s="116"/>
      <c r="I265" s="94"/>
      <c r="J265" s="94"/>
      <c r="K265" s="94"/>
    </row>
    <row r="266" spans="2:11">
      <c r="B266" s="93"/>
      <c r="C266" s="94"/>
      <c r="D266" s="116"/>
      <c r="E266" s="116"/>
      <c r="F266" s="116"/>
      <c r="G266" s="116"/>
      <c r="H266" s="116"/>
      <c r="I266" s="94"/>
      <c r="J266" s="94"/>
      <c r="K266" s="94"/>
    </row>
    <row r="267" spans="2:11">
      <c r="B267" s="93"/>
      <c r="C267" s="94"/>
      <c r="D267" s="116"/>
      <c r="E267" s="116"/>
      <c r="F267" s="116"/>
      <c r="G267" s="116"/>
      <c r="H267" s="116"/>
      <c r="I267" s="94"/>
      <c r="J267" s="94"/>
      <c r="K267" s="94"/>
    </row>
    <row r="268" spans="2:11">
      <c r="B268" s="93"/>
      <c r="C268" s="94"/>
      <c r="D268" s="116"/>
      <c r="E268" s="116"/>
      <c r="F268" s="116"/>
      <c r="G268" s="116"/>
      <c r="H268" s="116"/>
      <c r="I268" s="94"/>
      <c r="J268" s="94"/>
      <c r="K268" s="94"/>
    </row>
    <row r="269" spans="2:11">
      <c r="B269" s="93"/>
      <c r="C269" s="94"/>
      <c r="D269" s="116"/>
      <c r="E269" s="116"/>
      <c r="F269" s="116"/>
      <c r="G269" s="116"/>
      <c r="H269" s="116"/>
      <c r="I269" s="94"/>
      <c r="J269" s="94"/>
      <c r="K269" s="94"/>
    </row>
    <row r="270" spans="2:11">
      <c r="B270" s="93"/>
      <c r="C270" s="94"/>
      <c r="D270" s="116"/>
      <c r="E270" s="116"/>
      <c r="F270" s="116"/>
      <c r="G270" s="116"/>
      <c r="H270" s="116"/>
      <c r="I270" s="94"/>
      <c r="J270" s="94"/>
      <c r="K270" s="94"/>
    </row>
    <row r="271" spans="2:11">
      <c r="B271" s="93"/>
      <c r="C271" s="94"/>
      <c r="D271" s="116"/>
      <c r="E271" s="116"/>
      <c r="F271" s="116"/>
      <c r="G271" s="116"/>
      <c r="H271" s="116"/>
      <c r="I271" s="94"/>
      <c r="J271" s="94"/>
      <c r="K271" s="94"/>
    </row>
    <row r="272" spans="2:11">
      <c r="B272" s="93"/>
      <c r="C272" s="94"/>
      <c r="D272" s="116"/>
      <c r="E272" s="116"/>
      <c r="F272" s="116"/>
      <c r="G272" s="116"/>
      <c r="H272" s="116"/>
      <c r="I272" s="94"/>
      <c r="J272" s="94"/>
      <c r="K272" s="94"/>
    </row>
    <row r="273" spans="2:11">
      <c r="B273" s="93"/>
      <c r="C273" s="94"/>
      <c r="D273" s="116"/>
      <c r="E273" s="116"/>
      <c r="F273" s="116"/>
      <c r="G273" s="116"/>
      <c r="H273" s="116"/>
      <c r="I273" s="94"/>
      <c r="J273" s="94"/>
      <c r="K273" s="94"/>
    </row>
    <row r="274" spans="2:11">
      <c r="B274" s="93"/>
      <c r="C274" s="94"/>
      <c r="D274" s="116"/>
      <c r="E274" s="116"/>
      <c r="F274" s="116"/>
      <c r="G274" s="116"/>
      <c r="H274" s="116"/>
      <c r="I274" s="94"/>
      <c r="J274" s="94"/>
      <c r="K274" s="94"/>
    </row>
    <row r="275" spans="2:11">
      <c r="B275" s="93"/>
      <c r="C275" s="94"/>
      <c r="D275" s="116"/>
      <c r="E275" s="116"/>
      <c r="F275" s="116"/>
      <c r="G275" s="116"/>
      <c r="H275" s="116"/>
      <c r="I275" s="94"/>
      <c r="J275" s="94"/>
      <c r="K275" s="94"/>
    </row>
    <row r="276" spans="2:11">
      <c r="B276" s="93"/>
      <c r="C276" s="94"/>
      <c r="D276" s="116"/>
      <c r="E276" s="116"/>
      <c r="F276" s="116"/>
      <c r="G276" s="116"/>
      <c r="H276" s="116"/>
      <c r="I276" s="94"/>
      <c r="J276" s="94"/>
      <c r="K276" s="94"/>
    </row>
    <row r="277" spans="2:11">
      <c r="B277" s="93"/>
      <c r="C277" s="94"/>
      <c r="D277" s="116"/>
      <c r="E277" s="116"/>
      <c r="F277" s="116"/>
      <c r="G277" s="116"/>
      <c r="H277" s="116"/>
      <c r="I277" s="94"/>
      <c r="J277" s="94"/>
      <c r="K277" s="94"/>
    </row>
    <row r="278" spans="2:11">
      <c r="B278" s="93"/>
      <c r="C278" s="94"/>
      <c r="D278" s="116"/>
      <c r="E278" s="116"/>
      <c r="F278" s="116"/>
      <c r="G278" s="116"/>
      <c r="H278" s="116"/>
      <c r="I278" s="94"/>
      <c r="J278" s="94"/>
      <c r="K278" s="94"/>
    </row>
    <row r="279" spans="2:11">
      <c r="B279" s="93"/>
      <c r="C279" s="94"/>
      <c r="D279" s="116"/>
      <c r="E279" s="116"/>
      <c r="F279" s="116"/>
      <c r="G279" s="116"/>
      <c r="H279" s="116"/>
      <c r="I279" s="94"/>
      <c r="J279" s="94"/>
      <c r="K279" s="94"/>
    </row>
    <row r="280" spans="2:11">
      <c r="B280" s="93"/>
      <c r="C280" s="94"/>
      <c r="D280" s="116"/>
      <c r="E280" s="116"/>
      <c r="F280" s="116"/>
      <c r="G280" s="116"/>
      <c r="H280" s="116"/>
      <c r="I280" s="94"/>
      <c r="J280" s="94"/>
      <c r="K280" s="94"/>
    </row>
    <row r="281" spans="2:11">
      <c r="B281" s="93"/>
      <c r="C281" s="94"/>
      <c r="D281" s="116"/>
      <c r="E281" s="116"/>
      <c r="F281" s="116"/>
      <c r="G281" s="116"/>
      <c r="H281" s="116"/>
      <c r="I281" s="94"/>
      <c r="J281" s="94"/>
      <c r="K281" s="94"/>
    </row>
    <row r="282" spans="2:11">
      <c r="B282" s="93"/>
      <c r="C282" s="94"/>
      <c r="D282" s="116"/>
      <c r="E282" s="116"/>
      <c r="F282" s="116"/>
      <c r="G282" s="116"/>
      <c r="H282" s="116"/>
      <c r="I282" s="94"/>
      <c r="J282" s="94"/>
      <c r="K282" s="94"/>
    </row>
    <row r="283" spans="2:11">
      <c r="B283" s="93"/>
      <c r="C283" s="94"/>
      <c r="D283" s="116"/>
      <c r="E283" s="116"/>
      <c r="F283" s="116"/>
      <c r="G283" s="116"/>
      <c r="H283" s="116"/>
      <c r="I283" s="94"/>
      <c r="J283" s="94"/>
      <c r="K283" s="94"/>
    </row>
    <row r="284" spans="2:11">
      <c r="B284" s="93"/>
      <c r="C284" s="94"/>
      <c r="D284" s="116"/>
      <c r="E284" s="116"/>
      <c r="F284" s="116"/>
      <c r="G284" s="116"/>
      <c r="H284" s="116"/>
      <c r="I284" s="94"/>
      <c r="J284" s="94"/>
      <c r="K284" s="94"/>
    </row>
    <row r="285" spans="2:11">
      <c r="B285" s="93"/>
      <c r="C285" s="94"/>
      <c r="D285" s="116"/>
      <c r="E285" s="116"/>
      <c r="F285" s="116"/>
      <c r="G285" s="116"/>
      <c r="H285" s="116"/>
      <c r="I285" s="94"/>
      <c r="J285" s="94"/>
      <c r="K285" s="94"/>
    </row>
    <row r="286" spans="2:11">
      <c r="B286" s="93"/>
      <c r="C286" s="94"/>
      <c r="D286" s="116"/>
      <c r="E286" s="116"/>
      <c r="F286" s="116"/>
      <c r="G286" s="116"/>
      <c r="H286" s="116"/>
      <c r="I286" s="94"/>
      <c r="J286" s="94"/>
      <c r="K286" s="94"/>
    </row>
    <row r="287" spans="2:11">
      <c r="B287" s="93"/>
      <c r="C287" s="94"/>
      <c r="D287" s="116"/>
      <c r="E287" s="116"/>
      <c r="F287" s="116"/>
      <c r="G287" s="116"/>
      <c r="H287" s="116"/>
      <c r="I287" s="94"/>
      <c r="J287" s="94"/>
      <c r="K287" s="94"/>
    </row>
    <row r="288" spans="2:11">
      <c r="B288" s="93"/>
      <c r="C288" s="94"/>
      <c r="D288" s="116"/>
      <c r="E288" s="116"/>
      <c r="F288" s="116"/>
      <c r="G288" s="116"/>
      <c r="H288" s="116"/>
      <c r="I288" s="94"/>
      <c r="J288" s="94"/>
      <c r="K288" s="94"/>
    </row>
    <row r="289" spans="2:11">
      <c r="B289" s="93"/>
      <c r="C289" s="94"/>
      <c r="D289" s="116"/>
      <c r="E289" s="116"/>
      <c r="F289" s="116"/>
      <c r="G289" s="116"/>
      <c r="H289" s="116"/>
      <c r="I289" s="94"/>
      <c r="J289" s="94"/>
      <c r="K289" s="94"/>
    </row>
    <row r="290" spans="2:11">
      <c r="B290" s="93"/>
      <c r="C290" s="94"/>
      <c r="D290" s="116"/>
      <c r="E290" s="116"/>
      <c r="F290" s="116"/>
      <c r="G290" s="116"/>
      <c r="H290" s="116"/>
      <c r="I290" s="94"/>
      <c r="J290" s="94"/>
      <c r="K290" s="94"/>
    </row>
    <row r="291" spans="2:11">
      <c r="B291" s="93"/>
      <c r="C291" s="94"/>
      <c r="D291" s="116"/>
      <c r="E291" s="116"/>
      <c r="F291" s="116"/>
      <c r="G291" s="116"/>
      <c r="H291" s="116"/>
      <c r="I291" s="94"/>
      <c r="J291" s="94"/>
      <c r="K291" s="94"/>
    </row>
    <row r="292" spans="2:11">
      <c r="B292" s="93"/>
      <c r="C292" s="94"/>
      <c r="D292" s="116"/>
      <c r="E292" s="116"/>
      <c r="F292" s="116"/>
      <c r="G292" s="116"/>
      <c r="H292" s="116"/>
      <c r="I292" s="94"/>
      <c r="J292" s="94"/>
      <c r="K292" s="94"/>
    </row>
    <row r="293" spans="2:11">
      <c r="B293" s="93"/>
      <c r="C293" s="94"/>
      <c r="D293" s="116"/>
      <c r="E293" s="116"/>
      <c r="F293" s="116"/>
      <c r="G293" s="116"/>
      <c r="H293" s="116"/>
      <c r="I293" s="94"/>
      <c r="J293" s="94"/>
      <c r="K293" s="94"/>
    </row>
    <row r="294" spans="2:11">
      <c r="B294" s="93"/>
      <c r="C294" s="94"/>
      <c r="D294" s="116"/>
      <c r="E294" s="116"/>
      <c r="F294" s="116"/>
      <c r="G294" s="116"/>
      <c r="H294" s="116"/>
      <c r="I294" s="94"/>
      <c r="J294" s="94"/>
      <c r="K294" s="94"/>
    </row>
    <row r="295" spans="2:11">
      <c r="B295" s="93"/>
      <c r="C295" s="94"/>
      <c r="D295" s="116"/>
      <c r="E295" s="116"/>
      <c r="F295" s="116"/>
      <c r="G295" s="116"/>
      <c r="H295" s="116"/>
      <c r="I295" s="94"/>
      <c r="J295" s="94"/>
      <c r="K295" s="94"/>
    </row>
    <row r="296" spans="2:11">
      <c r="B296" s="93"/>
      <c r="C296" s="94"/>
      <c r="D296" s="116"/>
      <c r="E296" s="116"/>
      <c r="F296" s="116"/>
      <c r="G296" s="116"/>
      <c r="H296" s="116"/>
      <c r="I296" s="94"/>
      <c r="J296" s="94"/>
      <c r="K296" s="94"/>
    </row>
    <row r="297" spans="2:11">
      <c r="B297" s="93"/>
      <c r="C297" s="94"/>
      <c r="D297" s="116"/>
      <c r="E297" s="116"/>
      <c r="F297" s="116"/>
      <c r="G297" s="116"/>
      <c r="H297" s="116"/>
      <c r="I297" s="94"/>
      <c r="J297" s="94"/>
      <c r="K297" s="94"/>
    </row>
    <row r="298" spans="2:11">
      <c r="B298" s="93"/>
      <c r="C298" s="94"/>
      <c r="D298" s="116"/>
      <c r="E298" s="116"/>
      <c r="F298" s="116"/>
      <c r="G298" s="116"/>
      <c r="H298" s="116"/>
      <c r="I298" s="94"/>
      <c r="J298" s="94"/>
      <c r="K298" s="94"/>
    </row>
    <row r="299" spans="2:11">
      <c r="B299" s="93"/>
      <c r="C299" s="94"/>
      <c r="D299" s="116"/>
      <c r="E299" s="116"/>
      <c r="F299" s="116"/>
      <c r="G299" s="116"/>
      <c r="H299" s="116"/>
      <c r="I299" s="94"/>
      <c r="J299" s="94"/>
      <c r="K299" s="94"/>
    </row>
    <row r="300" spans="2:11">
      <c r="B300" s="93"/>
      <c r="C300" s="94"/>
      <c r="D300" s="116"/>
      <c r="E300" s="116"/>
      <c r="F300" s="116"/>
      <c r="G300" s="116"/>
      <c r="H300" s="116"/>
      <c r="I300" s="94"/>
      <c r="J300" s="94"/>
      <c r="K300" s="94"/>
    </row>
    <row r="301" spans="2:11">
      <c r="B301" s="93"/>
      <c r="C301" s="94"/>
      <c r="D301" s="116"/>
      <c r="E301" s="116"/>
      <c r="F301" s="116"/>
      <c r="G301" s="116"/>
      <c r="H301" s="116"/>
      <c r="I301" s="94"/>
      <c r="J301" s="94"/>
      <c r="K301" s="94"/>
    </row>
    <row r="302" spans="2:11">
      <c r="B302" s="93"/>
      <c r="C302" s="94"/>
      <c r="D302" s="116"/>
      <c r="E302" s="116"/>
      <c r="F302" s="116"/>
      <c r="G302" s="116"/>
      <c r="H302" s="116"/>
      <c r="I302" s="94"/>
      <c r="J302" s="94"/>
      <c r="K302" s="94"/>
    </row>
    <row r="303" spans="2:11">
      <c r="B303" s="93"/>
      <c r="C303" s="94"/>
      <c r="D303" s="116"/>
      <c r="E303" s="116"/>
      <c r="F303" s="116"/>
      <c r="G303" s="116"/>
      <c r="H303" s="116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3 A1:B13 A14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65.28515625" style="2" bestFit="1" customWidth="1"/>
    <col min="3" max="3" width="45.85546875" style="1" customWidth="1"/>
    <col min="4" max="4" width="11.85546875" style="1" customWidth="1"/>
    <col min="5" max="16384" width="9.140625" style="1"/>
  </cols>
  <sheetData>
    <row r="1" spans="2:6">
      <c r="B1" s="46" t="s">
        <v>140</v>
      </c>
      <c r="C1" s="46" t="s" vm="1">
        <v>221</v>
      </c>
    </row>
    <row r="2" spans="2:6">
      <c r="B2" s="46" t="s">
        <v>139</v>
      </c>
      <c r="C2" s="46" t="s">
        <v>222</v>
      </c>
    </row>
    <row r="3" spans="2:6">
      <c r="B3" s="46" t="s">
        <v>141</v>
      </c>
      <c r="C3" s="46" t="s">
        <v>223</v>
      </c>
    </row>
    <row r="4" spans="2:6">
      <c r="B4" s="46" t="s">
        <v>142</v>
      </c>
      <c r="C4" s="46">
        <v>2208</v>
      </c>
    </row>
    <row r="6" spans="2:6" ht="26.25" customHeight="1">
      <c r="B6" s="138" t="s">
        <v>174</v>
      </c>
      <c r="C6" s="139"/>
      <c r="D6" s="140"/>
    </row>
    <row r="7" spans="2:6" s="3" customFormat="1" ht="31.5">
      <c r="B7" s="47" t="s">
        <v>110</v>
      </c>
      <c r="C7" s="52" t="s">
        <v>102</v>
      </c>
      <c r="D7" s="53" t="s">
        <v>101</v>
      </c>
    </row>
    <row r="8" spans="2:6" s="3" customFormat="1">
      <c r="B8" s="14"/>
      <c r="C8" s="31" t="s">
        <v>201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2587</v>
      </c>
      <c r="C10" s="83">
        <v>2081.0180596028513</v>
      </c>
      <c r="D10" s="80"/>
    </row>
    <row r="11" spans="2:6">
      <c r="B11" s="79" t="s">
        <v>24</v>
      </c>
      <c r="C11" s="83">
        <v>1215.9618032174085</v>
      </c>
      <c r="D11" s="99"/>
    </row>
    <row r="12" spans="2:6">
      <c r="B12" s="86" t="s">
        <v>2622</v>
      </c>
      <c r="C12" s="90">
        <v>172.26165536117776</v>
      </c>
      <c r="D12" s="97">
        <v>46698</v>
      </c>
      <c r="E12" s="3"/>
      <c r="F12" s="3"/>
    </row>
    <row r="13" spans="2:6">
      <c r="B13" s="86" t="s">
        <v>2623</v>
      </c>
      <c r="C13" s="90">
        <v>51.173661466138675</v>
      </c>
      <c r="D13" s="97">
        <v>46022</v>
      </c>
      <c r="E13" s="3"/>
      <c r="F13" s="3"/>
    </row>
    <row r="14" spans="2:6">
      <c r="B14" s="86" t="s">
        <v>2592</v>
      </c>
      <c r="C14" s="90">
        <v>23.296651365999999</v>
      </c>
      <c r="D14" s="97">
        <v>47467</v>
      </c>
    </row>
    <row r="15" spans="2:6">
      <c r="B15" s="86" t="s">
        <v>2593</v>
      </c>
      <c r="C15" s="90">
        <v>21.510267679999998</v>
      </c>
      <c r="D15" s="97">
        <v>46132</v>
      </c>
      <c r="E15" s="3"/>
      <c r="F15" s="3"/>
    </row>
    <row r="16" spans="2:6">
      <c r="B16" s="86" t="s">
        <v>2594</v>
      </c>
      <c r="C16" s="90">
        <v>32.7372915328</v>
      </c>
      <c r="D16" s="97">
        <v>46631</v>
      </c>
      <c r="E16" s="3"/>
      <c r="F16" s="3"/>
    </row>
    <row r="17" spans="2:4">
      <c r="B17" s="86" t="s">
        <v>2624</v>
      </c>
      <c r="C17" s="90">
        <v>15.157281302822343</v>
      </c>
      <c r="D17" s="97">
        <v>45383</v>
      </c>
    </row>
    <row r="18" spans="2:4">
      <c r="B18" s="86" t="s">
        <v>2625</v>
      </c>
      <c r="C18" s="90">
        <v>417.19314836892295</v>
      </c>
      <c r="D18" s="97">
        <v>46871</v>
      </c>
    </row>
    <row r="19" spans="2:4">
      <c r="B19" s="86" t="s">
        <v>2626</v>
      </c>
      <c r="C19" s="90">
        <v>14.051078398113242</v>
      </c>
      <c r="D19" s="97">
        <v>48482</v>
      </c>
    </row>
    <row r="20" spans="2:4">
      <c r="B20" s="86" t="s">
        <v>2627</v>
      </c>
      <c r="C20" s="90">
        <v>129.74368630525808</v>
      </c>
      <c r="D20" s="97">
        <v>45473</v>
      </c>
    </row>
    <row r="21" spans="2:4">
      <c r="B21" s="86" t="s">
        <v>2628</v>
      </c>
      <c r="C21" s="90">
        <v>41.031221363603969</v>
      </c>
      <c r="D21" s="97">
        <v>46022</v>
      </c>
    </row>
    <row r="22" spans="2:4">
      <c r="B22" s="86" t="s">
        <v>2629</v>
      </c>
      <c r="C22" s="90">
        <v>5.2337550502260006</v>
      </c>
      <c r="D22" s="97">
        <v>48844</v>
      </c>
    </row>
    <row r="23" spans="2:4">
      <c r="B23" s="86" t="s">
        <v>2630</v>
      </c>
      <c r="C23" s="90">
        <v>9.9821756322119413</v>
      </c>
      <c r="D23" s="97">
        <v>45340</v>
      </c>
    </row>
    <row r="24" spans="2:4">
      <c r="B24" s="86" t="s">
        <v>2631</v>
      </c>
      <c r="C24" s="90">
        <v>36.660525</v>
      </c>
      <c r="D24" s="97">
        <v>45838</v>
      </c>
    </row>
    <row r="25" spans="2:4">
      <c r="B25" s="86" t="s">
        <v>2632</v>
      </c>
      <c r="C25" s="90">
        <v>58.512455551610842</v>
      </c>
      <c r="D25" s="97">
        <v>45935</v>
      </c>
    </row>
    <row r="26" spans="2:4">
      <c r="B26" s="86" t="s">
        <v>2633</v>
      </c>
      <c r="C26" s="90">
        <v>112.68329695761736</v>
      </c>
      <c r="D26" s="97">
        <v>47391</v>
      </c>
    </row>
    <row r="27" spans="2:4">
      <c r="B27" s="86" t="s">
        <v>2634</v>
      </c>
      <c r="C27" s="90">
        <v>21.31100188090554</v>
      </c>
      <c r="D27" s="97">
        <v>52047</v>
      </c>
    </row>
    <row r="28" spans="2:4">
      <c r="B28" s="86" t="s">
        <v>2635</v>
      </c>
      <c r="C28" s="90">
        <v>53.422650000000004</v>
      </c>
      <c r="D28" s="97">
        <v>45363</v>
      </c>
    </row>
    <row r="29" spans="2:4">
      <c r="B29" s="79" t="s">
        <v>39</v>
      </c>
      <c r="C29" s="83">
        <v>865.05625638544302</v>
      </c>
      <c r="D29" s="99"/>
    </row>
    <row r="30" spans="2:4">
      <c r="B30" s="86" t="s">
        <v>1733</v>
      </c>
      <c r="C30" s="90">
        <v>0.83358820840070014</v>
      </c>
      <c r="D30" s="97">
        <v>47467</v>
      </c>
    </row>
    <row r="31" spans="2:4">
      <c r="B31" s="86" t="s">
        <v>2595</v>
      </c>
      <c r="C31" s="90">
        <v>73.016160763199991</v>
      </c>
      <c r="D31" s="97">
        <v>46601</v>
      </c>
    </row>
    <row r="32" spans="2:4">
      <c r="B32" s="86" t="s">
        <v>1735</v>
      </c>
      <c r="C32" s="90">
        <v>31.030802470399998</v>
      </c>
      <c r="D32" s="97">
        <v>46371</v>
      </c>
    </row>
    <row r="33" spans="2:4">
      <c r="B33" s="86" t="s">
        <v>2596</v>
      </c>
      <c r="C33" s="90">
        <v>3.2687937003604177</v>
      </c>
      <c r="D33" s="97">
        <v>45778</v>
      </c>
    </row>
    <row r="34" spans="2:4">
      <c r="B34" s="86" t="s">
        <v>2597</v>
      </c>
      <c r="C34" s="90">
        <v>7.8562636576669327</v>
      </c>
      <c r="D34" s="97">
        <v>46997</v>
      </c>
    </row>
    <row r="35" spans="2:4">
      <c r="B35" s="86" t="s">
        <v>2598</v>
      </c>
      <c r="C35" s="90">
        <v>114.77853817439998</v>
      </c>
      <c r="D35" s="97">
        <v>45343</v>
      </c>
    </row>
    <row r="36" spans="2:4">
      <c r="B36" s="86" t="s">
        <v>2599</v>
      </c>
      <c r="C36" s="90">
        <v>0.52363910802541613</v>
      </c>
      <c r="D36" s="97">
        <v>46326</v>
      </c>
    </row>
    <row r="37" spans="2:4">
      <c r="B37" s="86" t="s">
        <v>2600</v>
      </c>
      <c r="C37" s="90">
        <v>10.739619946862961</v>
      </c>
      <c r="D37" s="97">
        <v>47301</v>
      </c>
    </row>
    <row r="38" spans="2:4">
      <c r="B38" s="86" t="s">
        <v>2601</v>
      </c>
      <c r="C38" s="90">
        <v>54.442578749549995</v>
      </c>
      <c r="D38" s="97">
        <v>45494</v>
      </c>
    </row>
    <row r="39" spans="2:4">
      <c r="B39" s="86" t="s">
        <v>1739</v>
      </c>
      <c r="C39" s="90">
        <v>1.3744994631606746</v>
      </c>
      <c r="D39" s="97">
        <v>46753</v>
      </c>
    </row>
    <row r="40" spans="2:4">
      <c r="B40" s="86" t="s">
        <v>2602</v>
      </c>
      <c r="C40" s="90">
        <v>65.14521238559999</v>
      </c>
      <c r="D40" s="97">
        <v>46971</v>
      </c>
    </row>
    <row r="41" spans="2:4">
      <c r="B41" s="86" t="s">
        <v>2603</v>
      </c>
      <c r="C41" s="90">
        <v>76.484308883199986</v>
      </c>
      <c r="D41" s="97">
        <v>46012</v>
      </c>
    </row>
    <row r="42" spans="2:4">
      <c r="B42" s="86" t="s">
        <v>2636</v>
      </c>
      <c r="C42" s="90">
        <v>1.4214743062799998E-2</v>
      </c>
      <c r="D42" s="97">
        <v>45515</v>
      </c>
    </row>
    <row r="43" spans="2:4">
      <c r="B43" s="86" t="s">
        <v>2637</v>
      </c>
      <c r="C43" s="90">
        <v>8.9878583820899985E-2</v>
      </c>
      <c r="D43" s="97">
        <v>45515</v>
      </c>
    </row>
    <row r="44" spans="2:4">
      <c r="B44" s="86" t="s">
        <v>1743</v>
      </c>
      <c r="C44" s="90">
        <v>12.621459762721051</v>
      </c>
      <c r="D44" s="97">
        <v>47665</v>
      </c>
    </row>
    <row r="45" spans="2:4">
      <c r="B45" s="86" t="s">
        <v>2638</v>
      </c>
      <c r="C45" s="90">
        <v>0.44922898056749999</v>
      </c>
      <c r="D45" s="97">
        <v>46418</v>
      </c>
    </row>
    <row r="46" spans="2:4">
      <c r="B46" s="86" t="s">
        <v>1749</v>
      </c>
      <c r="C46" s="90">
        <v>12.289263368</v>
      </c>
      <c r="D46" s="97">
        <v>47262</v>
      </c>
    </row>
    <row r="47" spans="2:4">
      <c r="B47" s="86" t="s">
        <v>2604</v>
      </c>
      <c r="C47" s="90">
        <v>32.141181025970745</v>
      </c>
      <c r="D47" s="97">
        <v>47665</v>
      </c>
    </row>
    <row r="48" spans="2:4">
      <c r="B48" s="86" t="s">
        <v>2605</v>
      </c>
      <c r="C48" s="90">
        <v>3.2926466406057862</v>
      </c>
      <c r="D48" s="97">
        <v>45485</v>
      </c>
    </row>
    <row r="49" spans="2:4">
      <c r="B49" s="86" t="s">
        <v>2606</v>
      </c>
      <c r="C49" s="90">
        <v>8.4887352554662314</v>
      </c>
      <c r="D49" s="97">
        <v>46417</v>
      </c>
    </row>
    <row r="50" spans="2:4">
      <c r="B50" s="86" t="s">
        <v>2607</v>
      </c>
      <c r="C50" s="90">
        <v>15.284402223999999</v>
      </c>
      <c r="D50" s="97">
        <v>45710</v>
      </c>
    </row>
    <row r="51" spans="2:4">
      <c r="B51" s="86" t="s">
        <v>2608</v>
      </c>
      <c r="C51" s="90">
        <v>8.6566470657440515</v>
      </c>
      <c r="D51" s="97">
        <v>47832</v>
      </c>
    </row>
    <row r="52" spans="2:4">
      <c r="B52" s="86" t="s">
        <v>2609</v>
      </c>
      <c r="C52" s="90">
        <v>9.3857147911627035</v>
      </c>
      <c r="D52" s="97">
        <v>48121</v>
      </c>
    </row>
    <row r="53" spans="2:4">
      <c r="B53" s="86" t="s">
        <v>2610</v>
      </c>
      <c r="C53" s="90">
        <v>2.2501651124708451</v>
      </c>
      <c r="D53" s="97">
        <v>48121</v>
      </c>
    </row>
    <row r="54" spans="2:4">
      <c r="B54" s="86" t="s">
        <v>1761</v>
      </c>
      <c r="C54" s="90">
        <v>13.074439916738001</v>
      </c>
      <c r="D54" s="97">
        <v>47937</v>
      </c>
    </row>
    <row r="55" spans="2:4">
      <c r="B55" s="86" t="s">
        <v>2611</v>
      </c>
      <c r="C55" s="90">
        <v>3.9901796920549604</v>
      </c>
      <c r="D55" s="97">
        <v>46572</v>
      </c>
    </row>
    <row r="56" spans="2:4">
      <c r="B56" s="86" t="s">
        <v>2639</v>
      </c>
      <c r="C56" s="90">
        <v>0.18751954637009999</v>
      </c>
      <c r="D56" s="97">
        <v>45553</v>
      </c>
    </row>
    <row r="57" spans="2:4">
      <c r="B57" s="86" t="s">
        <v>2640</v>
      </c>
      <c r="C57" s="90">
        <v>0.25582559630145002</v>
      </c>
      <c r="D57" s="97">
        <v>45602</v>
      </c>
    </row>
    <row r="58" spans="2:4">
      <c r="B58" s="86" t="s">
        <v>2612</v>
      </c>
      <c r="C58" s="90">
        <v>40.795885119999994</v>
      </c>
      <c r="D58" s="97">
        <v>46938</v>
      </c>
    </row>
    <row r="59" spans="2:4">
      <c r="B59" s="86" t="s">
        <v>2613</v>
      </c>
      <c r="C59" s="90">
        <v>75.020914559999994</v>
      </c>
      <c r="D59" s="97">
        <v>46201</v>
      </c>
    </row>
    <row r="60" spans="2:4">
      <c r="B60" s="86" t="s">
        <v>1763</v>
      </c>
      <c r="C60" s="90">
        <v>14.845116063061294</v>
      </c>
      <c r="D60" s="97">
        <v>47312</v>
      </c>
    </row>
    <row r="61" spans="2:4">
      <c r="B61" s="86" t="s">
        <v>2614</v>
      </c>
      <c r="C61" s="90">
        <v>9.2781965190390157</v>
      </c>
      <c r="D61" s="97">
        <v>50678</v>
      </c>
    </row>
    <row r="62" spans="2:4">
      <c r="B62" s="86" t="s">
        <v>2615</v>
      </c>
      <c r="C62" s="90">
        <v>15.250264959999999</v>
      </c>
      <c r="D62" s="97">
        <v>48213</v>
      </c>
    </row>
    <row r="63" spans="2:4">
      <c r="B63" s="86" t="s">
        <v>1767</v>
      </c>
      <c r="C63" s="90">
        <v>79.094981598399997</v>
      </c>
      <c r="D63" s="97">
        <v>47992</v>
      </c>
    </row>
    <row r="64" spans="2:4">
      <c r="B64" s="86" t="s">
        <v>2616</v>
      </c>
      <c r="C64" s="90">
        <v>1.4155757400381812</v>
      </c>
      <c r="D64" s="97">
        <v>46722</v>
      </c>
    </row>
    <row r="65" spans="2:4">
      <c r="B65" s="86" t="s">
        <v>2617</v>
      </c>
      <c r="C65" s="90">
        <v>2.0315988740701432</v>
      </c>
      <c r="D65" s="97">
        <v>46794</v>
      </c>
    </row>
    <row r="66" spans="2:4">
      <c r="B66" s="86" t="s">
        <v>1771</v>
      </c>
      <c r="C66" s="90">
        <v>1.4724157834531035</v>
      </c>
      <c r="D66" s="97">
        <v>47467</v>
      </c>
    </row>
    <row r="67" spans="2:4">
      <c r="B67" s="86" t="s">
        <v>2641</v>
      </c>
      <c r="C67" s="90">
        <v>6.1045577186999997E-3</v>
      </c>
      <c r="D67" s="97">
        <v>46014</v>
      </c>
    </row>
    <row r="68" spans="2:4">
      <c r="B68" s="86" t="s">
        <v>2618</v>
      </c>
      <c r="C68" s="90">
        <v>23.6315689664</v>
      </c>
      <c r="D68" s="97">
        <v>47031</v>
      </c>
    </row>
    <row r="69" spans="2:4">
      <c r="B69" s="86" t="s">
        <v>2619</v>
      </c>
      <c r="C69" s="90">
        <v>38.356517279999991</v>
      </c>
      <c r="D69" s="97">
        <v>46054</v>
      </c>
    </row>
    <row r="70" spans="2:4">
      <c r="B70" s="86" t="s">
        <v>2620</v>
      </c>
      <c r="C70" s="90">
        <v>1.4590980592</v>
      </c>
      <c r="D70" s="97">
        <v>47262</v>
      </c>
    </row>
    <row r="71" spans="2:4">
      <c r="B71" s="86" t="s">
        <v>2621</v>
      </c>
      <c r="C71" s="90">
        <v>0.42382118559999998</v>
      </c>
      <c r="D71" s="97">
        <v>45939</v>
      </c>
    </row>
    <row r="72" spans="2:4">
      <c r="B72" s="86"/>
      <c r="C72" s="90"/>
      <c r="D72" s="9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222</v>
      </c>
    </row>
    <row r="3" spans="2:16">
      <c r="B3" s="46" t="s">
        <v>141</v>
      </c>
      <c r="C3" s="46" t="s">
        <v>223</v>
      </c>
    </row>
    <row r="4" spans="2:16">
      <c r="B4" s="46" t="s">
        <v>142</v>
      </c>
      <c r="C4" s="46">
        <v>2208</v>
      </c>
    </row>
    <row r="6" spans="2:16" ht="26.25" customHeight="1"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203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205</v>
      </c>
      <c r="M8" s="31" t="s">
        <v>201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2588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213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222</v>
      </c>
    </row>
    <row r="3" spans="2:16">
      <c r="B3" s="46" t="s">
        <v>141</v>
      </c>
      <c r="C3" s="46" t="s">
        <v>223</v>
      </c>
    </row>
    <row r="4" spans="2:16">
      <c r="B4" s="46" t="s">
        <v>142</v>
      </c>
      <c r="C4" s="46">
        <v>2208</v>
      </c>
    </row>
    <row r="6" spans="2:16" ht="26.25" customHeight="1">
      <c r="B6" s="138" t="s">
        <v>178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198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205</v>
      </c>
      <c r="M8" s="31" t="s">
        <v>201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2589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213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5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5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6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6.285156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140</v>
      </c>
      <c r="C1" s="46" t="s" vm="1">
        <v>221</v>
      </c>
    </row>
    <row r="2" spans="2:18">
      <c r="B2" s="46" t="s">
        <v>139</v>
      </c>
      <c r="C2" s="46" t="s">
        <v>222</v>
      </c>
    </row>
    <row r="3" spans="2:18">
      <c r="B3" s="46" t="s">
        <v>141</v>
      </c>
      <c r="C3" s="46" t="s">
        <v>223</v>
      </c>
    </row>
    <row r="4" spans="2:18">
      <c r="B4" s="46" t="s">
        <v>142</v>
      </c>
      <c r="C4" s="46">
        <v>2208</v>
      </c>
    </row>
    <row r="6" spans="2:18" ht="21.75" customHeight="1">
      <c r="B6" s="141" t="s">
        <v>167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27.75" customHeight="1">
      <c r="B7" s="144" t="s">
        <v>83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2:18" s="3" customFormat="1" ht="66" customHeight="1">
      <c r="B8" s="21" t="s">
        <v>109</v>
      </c>
      <c r="C8" s="29" t="s">
        <v>43</v>
      </c>
      <c r="D8" s="29" t="s">
        <v>113</v>
      </c>
      <c r="E8" s="29" t="s">
        <v>14</v>
      </c>
      <c r="F8" s="29" t="s">
        <v>64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198</v>
      </c>
      <c r="M8" s="29" t="s">
        <v>197</v>
      </c>
      <c r="N8" s="29" t="s">
        <v>212</v>
      </c>
      <c r="O8" s="29" t="s">
        <v>60</v>
      </c>
      <c r="P8" s="29" t="s">
        <v>200</v>
      </c>
      <c r="Q8" s="29" t="s">
        <v>143</v>
      </c>
      <c r="R8" s="59" t="s">
        <v>145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205</v>
      </c>
      <c r="M9" s="31"/>
      <c r="N9" s="15" t="s">
        <v>201</v>
      </c>
      <c r="O9" s="31" t="s">
        <v>206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9" t="s">
        <v>108</v>
      </c>
    </row>
    <row r="11" spans="2:18" s="4" customFormat="1" ht="18" customHeight="1">
      <c r="B11" s="87" t="s">
        <v>25</v>
      </c>
      <c r="C11" s="87"/>
      <c r="D11" s="88"/>
      <c r="E11" s="87"/>
      <c r="F11" s="87"/>
      <c r="G11" s="97"/>
      <c r="H11" s="90">
        <v>9.30636584379568</v>
      </c>
      <c r="I11" s="88"/>
      <c r="J11" s="89"/>
      <c r="K11" s="91">
        <v>1.5831909508392795E-2</v>
      </c>
      <c r="L11" s="90"/>
      <c r="M11" s="98"/>
      <c r="N11" s="90"/>
      <c r="O11" s="90">
        <v>65839.090129222008</v>
      </c>
      <c r="P11" s="91"/>
      <c r="Q11" s="91">
        <f>IFERROR(O11/$O$11,0)</f>
        <v>1</v>
      </c>
      <c r="R11" s="91">
        <f>O11/'סכום נכסי הקרן'!$C$42</f>
        <v>0.70944566215027438</v>
      </c>
    </row>
    <row r="12" spans="2:18" ht="22.5" customHeight="1">
      <c r="B12" s="79" t="s">
        <v>192</v>
      </c>
      <c r="C12" s="80"/>
      <c r="D12" s="81"/>
      <c r="E12" s="80"/>
      <c r="F12" s="80"/>
      <c r="G12" s="99"/>
      <c r="H12" s="83">
        <v>9.30636584379568</v>
      </c>
      <c r="I12" s="81"/>
      <c r="J12" s="82"/>
      <c r="K12" s="84">
        <v>1.5831909508392795E-2</v>
      </c>
      <c r="L12" s="83"/>
      <c r="M12" s="100"/>
      <c r="N12" s="83"/>
      <c r="O12" s="83">
        <v>65839.090129222008</v>
      </c>
      <c r="P12" s="84"/>
      <c r="Q12" s="84">
        <f t="shared" ref="Q12:Q25" si="0">IFERROR(O12/$O$11,0)</f>
        <v>1</v>
      </c>
      <c r="R12" s="84">
        <f>O12/'סכום נכסי הקרן'!$C$42</f>
        <v>0.70944566215027438</v>
      </c>
    </row>
    <row r="13" spans="2:18">
      <c r="B13" s="92" t="s">
        <v>23</v>
      </c>
      <c r="C13" s="87"/>
      <c r="D13" s="88"/>
      <c r="E13" s="87"/>
      <c r="F13" s="87"/>
      <c r="G13" s="97"/>
      <c r="H13" s="90">
        <v>9.30636584379568</v>
      </c>
      <c r="I13" s="88"/>
      <c r="J13" s="89"/>
      <c r="K13" s="91">
        <v>1.5831909508392795E-2</v>
      </c>
      <c r="L13" s="90"/>
      <c r="M13" s="98"/>
      <c r="N13" s="90"/>
      <c r="O13" s="90">
        <v>65839.090129222008</v>
      </c>
      <c r="P13" s="91"/>
      <c r="Q13" s="91">
        <f t="shared" si="0"/>
        <v>1</v>
      </c>
      <c r="R13" s="91">
        <f>O13/'סכום נכסי הקרן'!$C$42</f>
        <v>0.70944566215027438</v>
      </c>
    </row>
    <row r="14" spans="2:18">
      <c r="B14" s="101" t="s">
        <v>22</v>
      </c>
      <c r="C14" s="80"/>
      <c r="D14" s="81"/>
      <c r="E14" s="80"/>
      <c r="F14" s="80"/>
      <c r="G14" s="99"/>
      <c r="H14" s="83">
        <v>9.30636584379568</v>
      </c>
      <c r="I14" s="81"/>
      <c r="J14" s="82"/>
      <c r="K14" s="84">
        <v>1.5831909508392795E-2</v>
      </c>
      <c r="L14" s="83"/>
      <c r="M14" s="100"/>
      <c r="N14" s="83"/>
      <c r="O14" s="83">
        <v>65839.090129222008</v>
      </c>
      <c r="P14" s="84"/>
      <c r="Q14" s="84">
        <f t="shared" si="0"/>
        <v>1</v>
      </c>
      <c r="R14" s="84">
        <f>O14/'סכום נכסי הקרן'!$C$42</f>
        <v>0.70944566215027438</v>
      </c>
    </row>
    <row r="15" spans="2:18">
      <c r="B15" s="102" t="s">
        <v>224</v>
      </c>
      <c r="C15" s="87" t="s">
        <v>225</v>
      </c>
      <c r="D15" s="88" t="s">
        <v>114</v>
      </c>
      <c r="E15" s="87" t="s">
        <v>226</v>
      </c>
      <c r="F15" s="87"/>
      <c r="G15" s="97"/>
      <c r="H15" s="90">
        <v>0.8399999999985045</v>
      </c>
      <c r="I15" s="88" t="s">
        <v>127</v>
      </c>
      <c r="J15" s="89">
        <v>0.04</v>
      </c>
      <c r="K15" s="91">
        <v>2.0299999999909342E-2</v>
      </c>
      <c r="L15" s="90">
        <v>76059.390171999999</v>
      </c>
      <c r="M15" s="98">
        <v>140.66999999999999</v>
      </c>
      <c r="N15" s="90"/>
      <c r="O15" s="90">
        <v>106.992742699</v>
      </c>
      <c r="P15" s="91">
        <v>5.3937286992280015E-6</v>
      </c>
      <c r="Q15" s="91">
        <f t="shared" si="0"/>
        <v>1.6250641144798016E-3</v>
      </c>
      <c r="R15" s="91">
        <f>O15/'סכום נכסי הקרן'!$C$42</f>
        <v>1.1528946867337721E-3</v>
      </c>
    </row>
    <row r="16" spans="2:18">
      <c r="B16" s="102" t="s">
        <v>227</v>
      </c>
      <c r="C16" s="87" t="s">
        <v>228</v>
      </c>
      <c r="D16" s="88" t="s">
        <v>114</v>
      </c>
      <c r="E16" s="87" t="s">
        <v>226</v>
      </c>
      <c r="F16" s="87"/>
      <c r="G16" s="97"/>
      <c r="H16" s="90">
        <v>3.6300000000002242</v>
      </c>
      <c r="I16" s="88" t="s">
        <v>127</v>
      </c>
      <c r="J16" s="89">
        <v>7.4999999999999997E-3</v>
      </c>
      <c r="K16" s="91">
        <v>1.559999999999973E-2</v>
      </c>
      <c r="L16" s="90">
        <v>4042282.9953230005</v>
      </c>
      <c r="M16" s="98">
        <v>109.59</v>
      </c>
      <c r="N16" s="90"/>
      <c r="O16" s="90">
        <v>4429.9379829270001</v>
      </c>
      <c r="P16" s="91">
        <v>1.9304726406956367E-4</v>
      </c>
      <c r="Q16" s="91">
        <f t="shared" si="0"/>
        <v>6.7284313532164339E-2</v>
      </c>
      <c r="R16" s="91">
        <f>O16/'סכום נכסי הקרן'!$C$42</f>
        <v>4.7734564366152997E-2</v>
      </c>
    </row>
    <row r="17" spans="2:18">
      <c r="B17" s="102" t="s">
        <v>229</v>
      </c>
      <c r="C17" s="87" t="s">
        <v>230</v>
      </c>
      <c r="D17" s="88" t="s">
        <v>114</v>
      </c>
      <c r="E17" s="87" t="s">
        <v>226</v>
      </c>
      <c r="F17" s="87"/>
      <c r="G17" s="97"/>
      <c r="H17" s="90">
        <v>5.5999999999999561</v>
      </c>
      <c r="I17" s="88" t="s">
        <v>127</v>
      </c>
      <c r="J17" s="89">
        <v>5.0000000000000001E-3</v>
      </c>
      <c r="K17" s="91">
        <v>1.499999999999945E-2</v>
      </c>
      <c r="L17" s="90">
        <v>8570092.9107530024</v>
      </c>
      <c r="M17" s="98">
        <v>105.57</v>
      </c>
      <c r="N17" s="90"/>
      <c r="O17" s="90">
        <v>9047.4473847790014</v>
      </c>
      <c r="P17" s="91">
        <v>4.2164145061255806E-4</v>
      </c>
      <c r="Q17" s="91">
        <f t="shared" si="0"/>
        <v>0.13741756404928482</v>
      </c>
      <c r="R17" s="91">
        <f>O17/'סכום נכסי הקרן'!$C$42</f>
        <v>9.7490294718022619E-2</v>
      </c>
    </row>
    <row r="18" spans="2:18">
      <c r="B18" s="102" t="s">
        <v>231</v>
      </c>
      <c r="C18" s="87" t="s">
        <v>232</v>
      </c>
      <c r="D18" s="88" t="s">
        <v>114</v>
      </c>
      <c r="E18" s="87" t="s">
        <v>226</v>
      </c>
      <c r="F18" s="87"/>
      <c r="G18" s="97"/>
      <c r="H18" s="90">
        <v>10.429999999999669</v>
      </c>
      <c r="I18" s="88" t="s">
        <v>127</v>
      </c>
      <c r="J18" s="89">
        <v>0.04</v>
      </c>
      <c r="K18" s="91">
        <v>1.4500000000000653E-2</v>
      </c>
      <c r="L18" s="90">
        <v>3548477.7142460006</v>
      </c>
      <c r="M18" s="98">
        <v>172.93</v>
      </c>
      <c r="N18" s="90"/>
      <c r="O18" s="90">
        <v>6136.3823510280008</v>
      </c>
      <c r="P18" s="91">
        <v>2.2272220872563122E-4</v>
      </c>
      <c r="Q18" s="91">
        <f t="shared" si="0"/>
        <v>9.3202721042835765E-2</v>
      </c>
      <c r="R18" s="91">
        <f>O18/'סכום נכסי הקרן'!$C$42</f>
        <v>6.612226614444193E-2</v>
      </c>
    </row>
    <row r="19" spans="2:18">
      <c r="B19" s="102" t="s">
        <v>233</v>
      </c>
      <c r="C19" s="87" t="s">
        <v>234</v>
      </c>
      <c r="D19" s="88" t="s">
        <v>114</v>
      </c>
      <c r="E19" s="87" t="s">
        <v>226</v>
      </c>
      <c r="F19" s="87"/>
      <c r="G19" s="97"/>
      <c r="H19" s="90">
        <v>19.370000000000985</v>
      </c>
      <c r="I19" s="88" t="s">
        <v>127</v>
      </c>
      <c r="J19" s="89">
        <v>0.01</v>
      </c>
      <c r="K19" s="91">
        <v>1.6200000000000971E-2</v>
      </c>
      <c r="L19" s="90">
        <v>10689822.181190003</v>
      </c>
      <c r="M19" s="98">
        <v>100.01</v>
      </c>
      <c r="N19" s="90"/>
      <c r="O19" s="90">
        <v>10690.890774058002</v>
      </c>
      <c r="P19" s="91">
        <v>5.9043141542793694E-4</v>
      </c>
      <c r="Q19" s="91">
        <f t="shared" si="0"/>
        <v>0.16237907834198576</v>
      </c>
      <c r="R19" s="91">
        <f>O19/'סכום נכסי הקרן'!$C$42</f>
        <v>0.11519913275368136</v>
      </c>
    </row>
    <row r="20" spans="2:18">
      <c r="B20" s="102" t="s">
        <v>235</v>
      </c>
      <c r="C20" s="87" t="s">
        <v>236</v>
      </c>
      <c r="D20" s="88" t="s">
        <v>114</v>
      </c>
      <c r="E20" s="87" t="s">
        <v>226</v>
      </c>
      <c r="F20" s="87"/>
      <c r="G20" s="97"/>
      <c r="H20" s="90">
        <v>2.8400000000000771</v>
      </c>
      <c r="I20" s="88" t="s">
        <v>127</v>
      </c>
      <c r="J20" s="89">
        <v>1E-3</v>
      </c>
      <c r="K20" s="91">
        <v>1.6400000000000418E-2</v>
      </c>
      <c r="L20" s="90">
        <v>10678669.182201002</v>
      </c>
      <c r="M20" s="98">
        <v>106.72</v>
      </c>
      <c r="N20" s="90"/>
      <c r="O20" s="90">
        <v>11396.275758818003</v>
      </c>
      <c r="P20" s="91">
        <v>5.658827762447463E-4</v>
      </c>
      <c r="Q20" s="91">
        <f t="shared" si="0"/>
        <v>0.17309285010547074</v>
      </c>
      <c r="R20" s="91">
        <f>O20/'סכום נכסי הקרן'!$C$42</f>
        <v>0.12279997165655387</v>
      </c>
    </row>
    <row r="21" spans="2:18">
      <c r="B21" s="102" t="s">
        <v>237</v>
      </c>
      <c r="C21" s="87" t="s">
        <v>238</v>
      </c>
      <c r="D21" s="88" t="s">
        <v>114</v>
      </c>
      <c r="E21" s="87" t="s">
        <v>226</v>
      </c>
      <c r="F21" s="87"/>
      <c r="G21" s="97"/>
      <c r="H21" s="90">
        <v>14.710000000000514</v>
      </c>
      <c r="I21" s="88" t="s">
        <v>127</v>
      </c>
      <c r="J21" s="89">
        <v>2.75E-2</v>
      </c>
      <c r="K21" s="91">
        <v>1.5400000000001079E-2</v>
      </c>
      <c r="L21" s="90">
        <v>3387537.9466580003</v>
      </c>
      <c r="M21" s="98">
        <v>141.94</v>
      </c>
      <c r="N21" s="90"/>
      <c r="O21" s="90">
        <v>4808.2715898120014</v>
      </c>
      <c r="P21" s="91">
        <v>1.8586837564480517E-4</v>
      </c>
      <c r="Q21" s="91">
        <f t="shared" si="0"/>
        <v>7.3030650641964123E-2</v>
      </c>
      <c r="R21" s="91">
        <f>O21/'סכום נכסי הקרן'!$C$42</f>
        <v>5.1811278301953603E-2</v>
      </c>
    </row>
    <row r="22" spans="2:18">
      <c r="B22" s="102" t="s">
        <v>239</v>
      </c>
      <c r="C22" s="87" t="s">
        <v>240</v>
      </c>
      <c r="D22" s="88" t="s">
        <v>114</v>
      </c>
      <c r="E22" s="87" t="s">
        <v>226</v>
      </c>
      <c r="F22" s="87"/>
      <c r="G22" s="97"/>
      <c r="H22" s="90">
        <v>2.0699999999999532</v>
      </c>
      <c r="I22" s="88" t="s">
        <v>127</v>
      </c>
      <c r="J22" s="89">
        <v>7.4999999999999997E-3</v>
      </c>
      <c r="K22" s="91">
        <v>1.7399999999999912E-2</v>
      </c>
      <c r="L22" s="90">
        <v>6356485.0839220015</v>
      </c>
      <c r="M22" s="98">
        <v>110.36</v>
      </c>
      <c r="N22" s="90"/>
      <c r="O22" s="90">
        <v>7015.017121719</v>
      </c>
      <c r="P22" s="91">
        <v>2.9288876176230947E-4</v>
      </c>
      <c r="Q22" s="91">
        <f t="shared" si="0"/>
        <v>0.10654790502041668</v>
      </c>
      <c r="R22" s="91">
        <f>O22/'סכום נכסי הקרן'!$C$42</f>
        <v>7.5589949027934061E-2</v>
      </c>
    </row>
    <row r="23" spans="2:18">
      <c r="B23" s="102" t="s">
        <v>241</v>
      </c>
      <c r="C23" s="87" t="s">
        <v>242</v>
      </c>
      <c r="D23" s="88" t="s">
        <v>114</v>
      </c>
      <c r="E23" s="87" t="s">
        <v>226</v>
      </c>
      <c r="F23" s="87"/>
      <c r="G23" s="97"/>
      <c r="H23" s="90">
        <v>4.9700000000017326</v>
      </c>
      <c r="I23" s="88" t="s">
        <v>127</v>
      </c>
      <c r="J23" s="89">
        <v>1.1000000000000001E-2</v>
      </c>
      <c r="K23" s="91">
        <v>1.5000000000009218E-2</v>
      </c>
      <c r="L23" s="90">
        <v>1095210.8560000001</v>
      </c>
      <c r="M23" s="98">
        <v>99.03</v>
      </c>
      <c r="N23" s="90"/>
      <c r="O23" s="90">
        <v>1084.5873561960002</v>
      </c>
      <c r="P23" s="91">
        <v>4.1886128990558893E-4</v>
      </c>
      <c r="Q23" s="91">
        <f t="shared" si="0"/>
        <v>1.6473304142983852E-2</v>
      </c>
      <c r="R23" s="91">
        <f>O23/'סכום נכסי הקרן'!$C$42</f>
        <v>1.1686914165522038E-2</v>
      </c>
    </row>
    <row r="24" spans="2:18">
      <c r="B24" s="102" t="s">
        <v>243</v>
      </c>
      <c r="C24" s="87" t="s">
        <v>244</v>
      </c>
      <c r="D24" s="88" t="s">
        <v>114</v>
      </c>
      <c r="E24" s="87" t="s">
        <v>226</v>
      </c>
      <c r="F24" s="87"/>
      <c r="G24" s="97"/>
      <c r="H24" s="90">
        <v>8.14000000000018</v>
      </c>
      <c r="I24" s="88" t="s">
        <v>127</v>
      </c>
      <c r="J24" s="89">
        <v>1E-3</v>
      </c>
      <c r="K24" s="91">
        <v>1.5200000000001096E-2</v>
      </c>
      <c r="L24" s="90">
        <v>7705500.7701140009</v>
      </c>
      <c r="M24" s="98">
        <v>99.42</v>
      </c>
      <c r="N24" s="90"/>
      <c r="O24" s="90">
        <v>7660.8086249330017</v>
      </c>
      <c r="P24" s="91">
        <v>3.5781271577311943E-4</v>
      </c>
      <c r="Q24" s="91">
        <f t="shared" si="0"/>
        <v>0.11635653849251526</v>
      </c>
      <c r="R24" s="91">
        <f>O24/'סכום נכסי הקרן'!$C$42</f>
        <v>8.2548641496336381E-2</v>
      </c>
    </row>
    <row r="25" spans="2:18">
      <c r="B25" s="102" t="s">
        <v>245</v>
      </c>
      <c r="C25" s="87" t="s">
        <v>246</v>
      </c>
      <c r="D25" s="88" t="s">
        <v>114</v>
      </c>
      <c r="E25" s="87" t="s">
        <v>226</v>
      </c>
      <c r="F25" s="87"/>
      <c r="G25" s="97"/>
      <c r="H25" s="90">
        <v>25.830000000000581</v>
      </c>
      <c r="I25" s="88" t="s">
        <v>127</v>
      </c>
      <c r="J25" s="89">
        <v>5.0000000000000001E-3</v>
      </c>
      <c r="K25" s="91">
        <v>1.6600000000000056E-2</v>
      </c>
      <c r="L25" s="90">
        <v>4174175.5985760004</v>
      </c>
      <c r="M25" s="98">
        <v>82.95</v>
      </c>
      <c r="N25" s="90"/>
      <c r="O25" s="90">
        <v>3462.4784422530006</v>
      </c>
      <c r="P25" s="91">
        <v>3.0305739658191197E-4</v>
      </c>
      <c r="Q25" s="91">
        <f t="shared" si="0"/>
        <v>5.2590010515898893E-2</v>
      </c>
      <c r="R25" s="91">
        <f>O25/'סכום נכסי הקרן'!$C$42</f>
        <v>3.7309754832941786E-2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98"/>
      <c r="N26" s="87"/>
      <c r="O26" s="87"/>
      <c r="P26" s="87"/>
      <c r="Q26" s="91"/>
      <c r="R26" s="87"/>
    </row>
    <row r="27" spans="2:18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95" t="s">
        <v>106</v>
      </c>
      <c r="C29" s="103"/>
      <c r="D29" s="10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95" t="s">
        <v>196</v>
      </c>
      <c r="C30" s="103"/>
      <c r="D30" s="103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147" t="s">
        <v>204</v>
      </c>
      <c r="C31" s="147"/>
      <c r="D31" s="14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2:18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2:18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2:18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2:18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2:18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2:18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2:18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2:18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2:18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2:18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2:18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2:18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2:18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2:18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4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140</v>
      </c>
      <c r="C1" s="46" t="s" vm="1">
        <v>221</v>
      </c>
    </row>
    <row r="2" spans="2:16">
      <c r="B2" s="46" t="s">
        <v>139</v>
      </c>
      <c r="C2" s="46" t="s">
        <v>222</v>
      </c>
    </row>
    <row r="3" spans="2:16">
      <c r="B3" s="46" t="s">
        <v>141</v>
      </c>
      <c r="C3" s="46" t="s">
        <v>223</v>
      </c>
    </row>
    <row r="4" spans="2:16">
      <c r="B4" s="46" t="s">
        <v>142</v>
      </c>
      <c r="C4" s="46">
        <v>2208</v>
      </c>
    </row>
    <row r="6" spans="2:16" ht="26.25" customHeight="1">
      <c r="B6" s="138" t="s">
        <v>180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63">
      <c r="B7" s="21" t="s">
        <v>110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198</v>
      </c>
      <c r="M7" s="29" t="s">
        <v>176</v>
      </c>
      <c r="N7" s="29" t="s">
        <v>57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205</v>
      </c>
      <c r="M8" s="31" t="s">
        <v>201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2590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213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106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204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5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5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6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0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140</v>
      </c>
      <c r="C1" s="46" t="s" vm="1">
        <v>221</v>
      </c>
    </row>
    <row r="2" spans="2:20">
      <c r="B2" s="46" t="s">
        <v>139</v>
      </c>
      <c r="C2" s="46" t="s">
        <v>222</v>
      </c>
    </row>
    <row r="3" spans="2:20">
      <c r="B3" s="46" t="s">
        <v>141</v>
      </c>
      <c r="C3" s="46" t="s">
        <v>223</v>
      </c>
    </row>
    <row r="4" spans="2:20">
      <c r="B4" s="46" t="s">
        <v>142</v>
      </c>
      <c r="C4" s="46">
        <v>2208</v>
      </c>
    </row>
    <row r="6" spans="2:20" ht="26.25" customHeight="1">
      <c r="B6" s="144" t="s">
        <v>167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</row>
    <row r="7" spans="2:20" ht="26.25" customHeight="1">
      <c r="B7" s="144" t="s">
        <v>84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</row>
    <row r="8" spans="2:20" s="3" customFormat="1" ht="63">
      <c r="B8" s="36" t="s">
        <v>109</v>
      </c>
      <c r="C8" s="12" t="s">
        <v>43</v>
      </c>
      <c r="D8" s="12" t="s">
        <v>113</v>
      </c>
      <c r="E8" s="12" t="s">
        <v>183</v>
      </c>
      <c r="F8" s="12" t="s">
        <v>111</v>
      </c>
      <c r="G8" s="12" t="s">
        <v>63</v>
      </c>
      <c r="H8" s="12" t="s">
        <v>14</v>
      </c>
      <c r="I8" s="12" t="s">
        <v>64</v>
      </c>
      <c r="J8" s="12" t="s">
        <v>98</v>
      </c>
      <c r="K8" s="12" t="s">
        <v>17</v>
      </c>
      <c r="L8" s="12" t="s">
        <v>97</v>
      </c>
      <c r="M8" s="12" t="s">
        <v>16</v>
      </c>
      <c r="N8" s="12" t="s">
        <v>18</v>
      </c>
      <c r="O8" s="12" t="s">
        <v>198</v>
      </c>
      <c r="P8" s="12" t="s">
        <v>197</v>
      </c>
      <c r="Q8" s="12" t="s">
        <v>60</v>
      </c>
      <c r="R8" s="12" t="s">
        <v>57</v>
      </c>
      <c r="S8" s="12" t="s">
        <v>143</v>
      </c>
      <c r="T8" s="37" t="s">
        <v>145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205</v>
      </c>
      <c r="P9" s="15"/>
      <c r="Q9" s="15" t="s">
        <v>201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43" t="s">
        <v>146</v>
      </c>
      <c r="T10" s="60" t="s">
        <v>184</v>
      </c>
    </row>
    <row r="11" spans="2:20" s="4" customFormat="1" ht="18" customHeight="1">
      <c r="B11" s="104" t="s">
        <v>44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5"/>
      <c r="P11" s="106"/>
      <c r="Q11" s="107">
        <v>0</v>
      </c>
      <c r="R11" s="84"/>
      <c r="S11" s="108">
        <v>0</v>
      </c>
      <c r="T11" s="108">
        <v>0</v>
      </c>
    </row>
    <row r="12" spans="2:20">
      <c r="B12" s="109"/>
      <c r="C12" s="87"/>
      <c r="D12" s="88"/>
      <c r="E12" s="88"/>
      <c r="F12" s="87"/>
      <c r="G12" s="88"/>
      <c r="H12" s="87"/>
      <c r="I12" s="87"/>
      <c r="J12" s="97"/>
      <c r="K12" s="90"/>
      <c r="L12" s="88"/>
      <c r="M12" s="89"/>
      <c r="N12" s="89"/>
      <c r="O12" s="110"/>
      <c r="P12" s="111"/>
      <c r="Q12" s="90"/>
      <c r="R12" s="91"/>
      <c r="S12" s="91"/>
      <c r="T12" s="91"/>
    </row>
    <row r="13" spans="2:20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12" t="s">
        <v>213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12" t="s">
        <v>106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112" t="s">
        <v>196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2" t="s">
        <v>204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B694" s="41"/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3"/>
      <c r="C696" s="1"/>
      <c r="D696" s="1"/>
      <c r="E696" s="1"/>
      <c r="F696" s="1"/>
      <c r="G696" s="1"/>
    </row>
    <row r="697" spans="2:7"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E710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28:B30 B16:B17" xr:uid="{00000000-0002-0000-0300-000001000000}"/>
    <dataValidation type="list" allowBlank="1" showInputMessage="1" showErrorMessage="1" sqref="E202:E709" xr:uid="{00000000-0002-0000-0300-000000000000}">
      <formula1>#REF!</formula1>
    </dataValidation>
    <dataValidation type="list" allowBlank="1" showInputMessage="1" showErrorMessage="1" sqref="I31:I484 I12:I29 L12:L484 G31:G702 G12:G29 E31:E201 E12:E29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36.57031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140</v>
      </c>
      <c r="C1" s="46" t="s" vm="1">
        <v>221</v>
      </c>
    </row>
    <row r="2" spans="2:21">
      <c r="B2" s="46" t="s">
        <v>139</v>
      </c>
      <c r="C2" s="46" t="s">
        <v>222</v>
      </c>
    </row>
    <row r="3" spans="2:21">
      <c r="B3" s="46" t="s">
        <v>141</v>
      </c>
      <c r="C3" s="46" t="s">
        <v>223</v>
      </c>
    </row>
    <row r="4" spans="2:21">
      <c r="B4" s="46" t="s">
        <v>142</v>
      </c>
      <c r="C4" s="46">
        <v>2208</v>
      </c>
    </row>
    <row r="6" spans="2:21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21" ht="26.25" customHeight="1">
      <c r="B7" s="138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</row>
    <row r="8" spans="2:21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14</v>
      </c>
      <c r="I8" s="29" t="s">
        <v>64</v>
      </c>
      <c r="J8" s="29" t="s">
        <v>98</v>
      </c>
      <c r="K8" s="29" t="s">
        <v>17</v>
      </c>
      <c r="L8" s="29" t="s">
        <v>97</v>
      </c>
      <c r="M8" s="29" t="s">
        <v>16</v>
      </c>
      <c r="N8" s="29" t="s">
        <v>18</v>
      </c>
      <c r="O8" s="12" t="s">
        <v>198</v>
      </c>
      <c r="P8" s="29" t="s">
        <v>197</v>
      </c>
      <c r="Q8" s="29" t="s">
        <v>212</v>
      </c>
      <c r="R8" s="29" t="s">
        <v>60</v>
      </c>
      <c r="S8" s="12" t="s">
        <v>57</v>
      </c>
      <c r="T8" s="29" t="s">
        <v>143</v>
      </c>
      <c r="U8" s="13" t="s">
        <v>145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205</v>
      </c>
      <c r="P9" s="31"/>
      <c r="Q9" s="15" t="s">
        <v>201</v>
      </c>
      <c r="R9" s="31" t="s">
        <v>201</v>
      </c>
      <c r="S9" s="15" t="s">
        <v>19</v>
      </c>
      <c r="T9" s="31" t="s">
        <v>201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107</v>
      </c>
      <c r="R10" s="18" t="s">
        <v>108</v>
      </c>
      <c r="S10" s="18" t="s">
        <v>146</v>
      </c>
      <c r="T10" s="18" t="s">
        <v>184</v>
      </c>
      <c r="U10" s="19" t="s">
        <v>207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113"/>
      <c r="K11" s="77">
        <v>4.4393440715878487</v>
      </c>
      <c r="L11" s="75"/>
      <c r="M11" s="76"/>
      <c r="N11" s="76">
        <v>4.1055186191947105E-2</v>
      </c>
      <c r="O11" s="77"/>
      <c r="P11" s="114"/>
      <c r="Q11" s="77">
        <v>49.109831631000006</v>
      </c>
      <c r="R11" s="77">
        <f>R12</f>
        <v>11537.167560316</v>
      </c>
      <c r="S11" s="78"/>
      <c r="T11" s="78">
        <f t="shared" ref="T11:T42" si="0">IFERROR(R11/$R$11,0)</f>
        <v>1</v>
      </c>
      <c r="U11" s="78">
        <f>R11/'סכום נכסי הקרן'!$C$42</f>
        <v>0.12431814387322805</v>
      </c>
    </row>
    <row r="12" spans="2:21">
      <c r="B12" s="79" t="s">
        <v>192</v>
      </c>
      <c r="C12" s="80"/>
      <c r="D12" s="81"/>
      <c r="E12" s="81"/>
      <c r="F12" s="80"/>
      <c r="G12" s="81"/>
      <c r="H12" s="80"/>
      <c r="I12" s="80"/>
      <c r="J12" s="99"/>
      <c r="K12" s="83">
        <v>4.4393440715878452</v>
      </c>
      <c r="L12" s="81"/>
      <c r="M12" s="82"/>
      <c r="N12" s="82">
        <v>4.1055186191947077E-2</v>
      </c>
      <c r="O12" s="83"/>
      <c r="P12" s="100"/>
      <c r="Q12" s="83">
        <v>49.109831631000006</v>
      </c>
      <c r="R12" s="83">
        <f>R13+R168+R252</f>
        <v>11537.167560316</v>
      </c>
      <c r="S12" s="84"/>
      <c r="T12" s="84">
        <f t="shared" si="0"/>
        <v>1</v>
      </c>
      <c r="U12" s="84">
        <f>R12/'סכום נכסי הקרן'!$C$42</f>
        <v>0.12431814387322805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99"/>
      <c r="K13" s="83">
        <v>4.5310520734045694</v>
      </c>
      <c r="L13" s="81"/>
      <c r="M13" s="82"/>
      <c r="N13" s="82">
        <v>3.7318327470179373E-2</v>
      </c>
      <c r="O13" s="83"/>
      <c r="P13" s="100"/>
      <c r="Q13" s="83">
        <v>41.019898420000004</v>
      </c>
      <c r="R13" s="83">
        <f>SUM(R14:R166)</f>
        <v>9662.8057437399984</v>
      </c>
      <c r="S13" s="84"/>
      <c r="T13" s="84">
        <f t="shared" si="0"/>
        <v>0.83753708986396458</v>
      </c>
      <c r="U13" s="84">
        <f>R13/'סכום נכסי הקרן'!$C$42</f>
        <v>0.10412105643687308</v>
      </c>
    </row>
    <row r="14" spans="2:21">
      <c r="B14" s="86" t="s">
        <v>247</v>
      </c>
      <c r="C14" s="87" t="s">
        <v>248</v>
      </c>
      <c r="D14" s="88" t="s">
        <v>114</v>
      </c>
      <c r="E14" s="88" t="s">
        <v>26</v>
      </c>
      <c r="F14" s="87" t="s">
        <v>249</v>
      </c>
      <c r="G14" s="88" t="s">
        <v>250</v>
      </c>
      <c r="H14" s="87" t="s">
        <v>251</v>
      </c>
      <c r="I14" s="87" t="s">
        <v>125</v>
      </c>
      <c r="J14" s="97"/>
      <c r="K14" s="90">
        <v>1.7300002052678032</v>
      </c>
      <c r="L14" s="88" t="s">
        <v>127</v>
      </c>
      <c r="M14" s="89">
        <v>8.3000000000000001E-3</v>
      </c>
      <c r="N14" s="89">
        <v>2.4505494505494503E-2</v>
      </c>
      <c r="O14" s="90">
        <v>1.3360000000000002E-3</v>
      </c>
      <c r="P14" s="98">
        <v>108.5</v>
      </c>
      <c r="Q14" s="90"/>
      <c r="R14" s="90">
        <v>1.4560000000000003E-6</v>
      </c>
      <c r="S14" s="91">
        <v>4.3919976225354193E-13</v>
      </c>
      <c r="T14" s="91">
        <f t="shared" si="0"/>
        <v>1.2620081942886515E-10</v>
      </c>
      <c r="U14" s="91">
        <f>R14/'סכום נכסי הקרן'!$C$42</f>
        <v>1.5689051626676932E-11</v>
      </c>
    </row>
    <row r="15" spans="2:21">
      <c r="B15" s="86" t="s">
        <v>252</v>
      </c>
      <c r="C15" s="87" t="s">
        <v>253</v>
      </c>
      <c r="D15" s="88" t="s">
        <v>114</v>
      </c>
      <c r="E15" s="88" t="s">
        <v>26</v>
      </c>
      <c r="F15" s="87" t="s">
        <v>254</v>
      </c>
      <c r="G15" s="88" t="s">
        <v>250</v>
      </c>
      <c r="H15" s="87" t="s">
        <v>251</v>
      </c>
      <c r="I15" s="87" t="s">
        <v>125</v>
      </c>
      <c r="J15" s="97"/>
      <c r="K15" s="90">
        <v>1</v>
      </c>
      <c r="L15" s="88" t="s">
        <v>127</v>
      </c>
      <c r="M15" s="89">
        <v>8.6E-3</v>
      </c>
      <c r="N15" s="89">
        <v>2.7197278911564628E-2</v>
      </c>
      <c r="O15" s="90">
        <v>6.6800000000000008E-4</v>
      </c>
      <c r="P15" s="98">
        <v>110.38</v>
      </c>
      <c r="Q15" s="90"/>
      <c r="R15" s="90">
        <v>7.3500000000000006E-7</v>
      </c>
      <c r="S15" s="91">
        <v>2.6705568310884801E-13</v>
      </c>
      <c r="T15" s="91">
        <f t="shared" si="0"/>
        <v>6.3707144423225188E-11</v>
      </c>
      <c r="U15" s="91">
        <f>R15/'סכום נכסי הקרן'!$C$42</f>
        <v>7.9199539461590283E-12</v>
      </c>
    </row>
    <row r="16" spans="2:21">
      <c r="B16" s="86" t="s">
        <v>255</v>
      </c>
      <c r="C16" s="87" t="s">
        <v>256</v>
      </c>
      <c r="D16" s="88" t="s">
        <v>114</v>
      </c>
      <c r="E16" s="88" t="s">
        <v>26</v>
      </c>
      <c r="F16" s="87" t="s">
        <v>254</v>
      </c>
      <c r="G16" s="88" t="s">
        <v>250</v>
      </c>
      <c r="H16" s="87" t="s">
        <v>251</v>
      </c>
      <c r="I16" s="87" t="s">
        <v>125</v>
      </c>
      <c r="J16" s="97"/>
      <c r="K16" s="90">
        <v>2.7200000000000015</v>
      </c>
      <c r="L16" s="88" t="s">
        <v>127</v>
      </c>
      <c r="M16" s="89">
        <v>3.8E-3</v>
      </c>
      <c r="N16" s="89">
        <v>2.3899999999867722E-2</v>
      </c>
      <c r="O16" s="90">
        <v>62503.908831000008</v>
      </c>
      <c r="P16" s="98">
        <v>104.01</v>
      </c>
      <c r="Q16" s="90"/>
      <c r="R16" s="90">
        <v>65.010311674000008</v>
      </c>
      <c r="S16" s="91">
        <v>2.0834636277000001E-5</v>
      </c>
      <c r="T16" s="91">
        <f t="shared" si="0"/>
        <v>5.6348589317202734E-3</v>
      </c>
      <c r="U16" s="91">
        <f>R16/'סכום נכסי הקרן'!$C$42</f>
        <v>7.0051520337894506E-4</v>
      </c>
    </row>
    <row r="17" spans="2:21">
      <c r="B17" s="86" t="s">
        <v>257</v>
      </c>
      <c r="C17" s="87" t="s">
        <v>258</v>
      </c>
      <c r="D17" s="88" t="s">
        <v>114</v>
      </c>
      <c r="E17" s="88" t="s">
        <v>26</v>
      </c>
      <c r="F17" s="87" t="s">
        <v>254</v>
      </c>
      <c r="G17" s="88" t="s">
        <v>250</v>
      </c>
      <c r="H17" s="87" t="s">
        <v>251</v>
      </c>
      <c r="I17" s="87" t="s">
        <v>125</v>
      </c>
      <c r="J17" s="97"/>
      <c r="K17" s="90">
        <v>6.7099999999996376</v>
      </c>
      <c r="L17" s="88" t="s">
        <v>127</v>
      </c>
      <c r="M17" s="89">
        <v>2E-3</v>
      </c>
      <c r="N17" s="89">
        <v>2.3999999999359301E-2</v>
      </c>
      <c r="O17" s="90">
        <v>9719.529284000002</v>
      </c>
      <c r="P17" s="98">
        <v>96.35</v>
      </c>
      <c r="Q17" s="90"/>
      <c r="R17" s="90">
        <v>9.3647662790000012</v>
      </c>
      <c r="S17" s="91">
        <v>1.0141285046514445E-5</v>
      </c>
      <c r="T17" s="91">
        <f t="shared" si="0"/>
        <v>8.117041058857173E-4</v>
      </c>
      <c r="U17" s="91">
        <f>R17/'סכום נכסי הקרן'!$C$42</f>
        <v>1.0090954781799053E-4</v>
      </c>
    </row>
    <row r="18" spans="2:21">
      <c r="B18" s="86" t="s">
        <v>259</v>
      </c>
      <c r="C18" s="87" t="s">
        <v>260</v>
      </c>
      <c r="D18" s="88" t="s">
        <v>114</v>
      </c>
      <c r="E18" s="88" t="s">
        <v>26</v>
      </c>
      <c r="F18" s="87" t="s">
        <v>261</v>
      </c>
      <c r="G18" s="88" t="s">
        <v>123</v>
      </c>
      <c r="H18" s="87" t="s">
        <v>262</v>
      </c>
      <c r="I18" s="87" t="s">
        <v>263</v>
      </c>
      <c r="J18" s="97"/>
      <c r="K18" s="90">
        <v>12.159999999999929</v>
      </c>
      <c r="L18" s="88" t="s">
        <v>127</v>
      </c>
      <c r="M18" s="89">
        <v>2.07E-2</v>
      </c>
      <c r="N18" s="89">
        <v>2.6900000000045759E-2</v>
      </c>
      <c r="O18" s="90">
        <v>174960.40096400003</v>
      </c>
      <c r="P18" s="98">
        <v>102.43</v>
      </c>
      <c r="Q18" s="90"/>
      <c r="R18" s="90">
        <v>179.21194352200001</v>
      </c>
      <c r="S18" s="91">
        <v>5.137197852147669E-5</v>
      </c>
      <c r="T18" s="91">
        <f t="shared" si="0"/>
        <v>1.5533443766425755E-2</v>
      </c>
      <c r="U18" s="91">
        <f>R18/'סכום נכסי הקרן'!$C$42</f>
        <v>1.9310888970012145E-3</v>
      </c>
    </row>
    <row r="19" spans="2:21">
      <c r="B19" s="86" t="s">
        <v>264</v>
      </c>
      <c r="C19" s="87" t="s">
        <v>265</v>
      </c>
      <c r="D19" s="88" t="s">
        <v>114</v>
      </c>
      <c r="E19" s="88" t="s">
        <v>26</v>
      </c>
      <c r="F19" s="87" t="s">
        <v>266</v>
      </c>
      <c r="G19" s="88" t="s">
        <v>267</v>
      </c>
      <c r="H19" s="87" t="s">
        <v>251</v>
      </c>
      <c r="I19" s="87" t="s">
        <v>125</v>
      </c>
      <c r="J19" s="97"/>
      <c r="K19" s="90">
        <v>2.1300002722132607</v>
      </c>
      <c r="L19" s="88" t="s">
        <v>127</v>
      </c>
      <c r="M19" s="89">
        <v>8.3000000000000001E-3</v>
      </c>
      <c r="N19" s="89">
        <v>2.3407181054239872E-2</v>
      </c>
      <c r="O19" s="90">
        <v>1.2030000000000001E-3</v>
      </c>
      <c r="P19" s="98">
        <v>109</v>
      </c>
      <c r="Q19" s="90"/>
      <c r="R19" s="90">
        <v>1.3090000000000003E-6</v>
      </c>
      <c r="S19" s="91">
        <v>8.7282712842486709E-13</v>
      </c>
      <c r="T19" s="91">
        <f t="shared" si="0"/>
        <v>1.1345939054422011E-10</v>
      </c>
      <c r="U19" s="91">
        <f>R19/'סכום נכסי הקרן'!$C$42</f>
        <v>1.4105060837445128E-11</v>
      </c>
    </row>
    <row r="20" spans="2:21">
      <c r="B20" s="86" t="s">
        <v>268</v>
      </c>
      <c r="C20" s="87" t="s">
        <v>269</v>
      </c>
      <c r="D20" s="88" t="s">
        <v>114</v>
      </c>
      <c r="E20" s="88" t="s">
        <v>26</v>
      </c>
      <c r="F20" s="87" t="s">
        <v>270</v>
      </c>
      <c r="G20" s="88" t="s">
        <v>250</v>
      </c>
      <c r="H20" s="87" t="s">
        <v>251</v>
      </c>
      <c r="I20" s="87" t="s">
        <v>125</v>
      </c>
      <c r="J20" s="97"/>
      <c r="K20" s="90">
        <v>4.04</v>
      </c>
      <c r="L20" s="88" t="s">
        <v>127</v>
      </c>
      <c r="M20" s="89">
        <v>1E-3</v>
      </c>
      <c r="N20" s="89">
        <v>2.3781512605042018E-2</v>
      </c>
      <c r="O20" s="90">
        <v>6.0100000000000008E-4</v>
      </c>
      <c r="P20" s="98">
        <v>99.07</v>
      </c>
      <c r="Q20" s="90"/>
      <c r="R20" s="90">
        <v>5.9500000000000013E-7</v>
      </c>
      <c r="S20" s="91">
        <v>2.0250123050664531E-13</v>
      </c>
      <c r="T20" s="91">
        <f t="shared" si="0"/>
        <v>5.1572450247372784E-11</v>
      </c>
      <c r="U20" s="91">
        <f>R20/'סכום נכסי הקרן'!$C$42</f>
        <v>6.4113912897477851E-12</v>
      </c>
    </row>
    <row r="21" spans="2:21">
      <c r="B21" s="86" t="s">
        <v>271</v>
      </c>
      <c r="C21" s="87" t="s">
        <v>272</v>
      </c>
      <c r="D21" s="88" t="s">
        <v>114</v>
      </c>
      <c r="E21" s="88" t="s">
        <v>26</v>
      </c>
      <c r="F21" s="87" t="s">
        <v>270</v>
      </c>
      <c r="G21" s="88" t="s">
        <v>250</v>
      </c>
      <c r="H21" s="87" t="s">
        <v>251</v>
      </c>
      <c r="I21" s="87" t="s">
        <v>125</v>
      </c>
      <c r="J21" s="97"/>
      <c r="K21" s="90">
        <v>2.5299999999999998</v>
      </c>
      <c r="L21" s="88" t="s">
        <v>127</v>
      </c>
      <c r="M21" s="89">
        <v>6.0000000000000001E-3</v>
      </c>
      <c r="N21" s="89">
        <v>2.35E-2</v>
      </c>
      <c r="O21" s="90">
        <v>1.5170000000000001E-3</v>
      </c>
      <c r="P21" s="98">
        <v>107.75</v>
      </c>
      <c r="Q21" s="90"/>
      <c r="R21" s="90">
        <v>1.6300000000000001E-6</v>
      </c>
      <c r="S21" s="91">
        <v>1.3641196942068798E-12</v>
      </c>
      <c r="T21" s="91">
        <f t="shared" si="0"/>
        <v>1.4128251076171029E-10</v>
      </c>
      <c r="U21" s="91">
        <f>R21/'סכום נכסי הקרן'!$C$42</f>
        <v>1.756397949964519E-11</v>
      </c>
    </row>
    <row r="22" spans="2:21">
      <c r="B22" s="86" t="s">
        <v>273</v>
      </c>
      <c r="C22" s="87" t="s">
        <v>274</v>
      </c>
      <c r="D22" s="88" t="s">
        <v>114</v>
      </c>
      <c r="E22" s="88" t="s">
        <v>26</v>
      </c>
      <c r="F22" s="87" t="s">
        <v>270</v>
      </c>
      <c r="G22" s="88" t="s">
        <v>250</v>
      </c>
      <c r="H22" s="87" t="s">
        <v>251</v>
      </c>
      <c r="I22" s="87" t="s">
        <v>125</v>
      </c>
      <c r="J22" s="97"/>
      <c r="K22" s="90">
        <v>3.47</v>
      </c>
      <c r="L22" s="88" t="s">
        <v>127</v>
      </c>
      <c r="M22" s="89">
        <v>1.7500000000000002E-2</v>
      </c>
      <c r="N22" s="89">
        <v>2.4299999999999999E-2</v>
      </c>
      <c r="O22" s="90">
        <v>2.3320000000000003E-3</v>
      </c>
      <c r="P22" s="98">
        <v>109.67</v>
      </c>
      <c r="Q22" s="90"/>
      <c r="R22" s="90">
        <v>2.5520000000000003E-6</v>
      </c>
      <c r="S22" s="91">
        <v>7.062523986990507E-13</v>
      </c>
      <c r="T22" s="91">
        <f t="shared" si="0"/>
        <v>2.2119813954839551E-10</v>
      </c>
      <c r="U22" s="91">
        <f>R22/'סכום נכסי הקרן'!$C$42</f>
        <v>2.7498942136867807E-11</v>
      </c>
    </row>
    <row r="23" spans="2:21">
      <c r="B23" s="86" t="s">
        <v>275</v>
      </c>
      <c r="C23" s="87" t="s">
        <v>276</v>
      </c>
      <c r="D23" s="88" t="s">
        <v>114</v>
      </c>
      <c r="E23" s="88" t="s">
        <v>26</v>
      </c>
      <c r="F23" s="87" t="s">
        <v>277</v>
      </c>
      <c r="G23" s="88" t="s">
        <v>278</v>
      </c>
      <c r="H23" s="87" t="s">
        <v>279</v>
      </c>
      <c r="I23" s="87" t="s">
        <v>125</v>
      </c>
      <c r="J23" s="97"/>
      <c r="K23" s="90">
        <v>4.2000000000097408</v>
      </c>
      <c r="L23" s="88" t="s">
        <v>127</v>
      </c>
      <c r="M23" s="89">
        <v>3.85E-2</v>
      </c>
      <c r="N23" s="89">
        <v>2.5200000000094973E-2</v>
      </c>
      <c r="O23" s="90">
        <v>136250.62731100002</v>
      </c>
      <c r="P23" s="98">
        <v>120.55</v>
      </c>
      <c r="Q23" s="90"/>
      <c r="R23" s="90">
        <v>164.25013239700004</v>
      </c>
      <c r="S23" s="91">
        <v>5.2756513191168537E-5</v>
      </c>
      <c r="T23" s="91">
        <f t="shared" si="0"/>
        <v>1.4236608035577605E-2</v>
      </c>
      <c r="U23" s="91">
        <f>R23/'סכום נכסי הקרן'!$C$42</f>
        <v>1.7698686860336914E-3</v>
      </c>
    </row>
    <row r="24" spans="2:21">
      <c r="B24" s="86" t="s">
        <v>280</v>
      </c>
      <c r="C24" s="87" t="s">
        <v>281</v>
      </c>
      <c r="D24" s="88" t="s">
        <v>114</v>
      </c>
      <c r="E24" s="88" t="s">
        <v>26</v>
      </c>
      <c r="F24" s="87" t="s">
        <v>277</v>
      </c>
      <c r="G24" s="88" t="s">
        <v>278</v>
      </c>
      <c r="H24" s="87" t="s">
        <v>279</v>
      </c>
      <c r="I24" s="87" t="s">
        <v>125</v>
      </c>
      <c r="J24" s="97"/>
      <c r="K24" s="90">
        <v>1.8600000000184469</v>
      </c>
      <c r="L24" s="88" t="s">
        <v>127</v>
      </c>
      <c r="M24" s="89">
        <v>4.4999999999999998E-2</v>
      </c>
      <c r="N24" s="89">
        <v>2.6300000000211238E-2</v>
      </c>
      <c r="O24" s="90">
        <v>57339.561200000004</v>
      </c>
      <c r="P24" s="98">
        <v>117.23</v>
      </c>
      <c r="Q24" s="90"/>
      <c r="R24" s="90">
        <v>67.219166366000024</v>
      </c>
      <c r="S24" s="91">
        <v>1.9400283881376967E-5</v>
      </c>
      <c r="T24" s="91">
        <f t="shared" si="0"/>
        <v>5.8263144757653941E-3</v>
      </c>
      <c r="U24" s="91">
        <f>R24/'סכום נכסי הקרן'!$C$42</f>
        <v>7.2431660124887352E-4</v>
      </c>
    </row>
    <row r="25" spans="2:21">
      <c r="B25" s="86" t="s">
        <v>282</v>
      </c>
      <c r="C25" s="87" t="s">
        <v>283</v>
      </c>
      <c r="D25" s="88" t="s">
        <v>114</v>
      </c>
      <c r="E25" s="88" t="s">
        <v>26</v>
      </c>
      <c r="F25" s="87" t="s">
        <v>277</v>
      </c>
      <c r="G25" s="88" t="s">
        <v>278</v>
      </c>
      <c r="H25" s="87" t="s">
        <v>279</v>
      </c>
      <c r="I25" s="87" t="s">
        <v>125</v>
      </c>
      <c r="J25" s="97"/>
      <c r="K25" s="90">
        <v>6.659999999984036</v>
      </c>
      <c r="L25" s="88" t="s">
        <v>127</v>
      </c>
      <c r="M25" s="89">
        <v>2.3900000000000001E-2</v>
      </c>
      <c r="N25" s="89">
        <v>2.8199999999955958E-2</v>
      </c>
      <c r="O25" s="90">
        <v>201742.83333200004</v>
      </c>
      <c r="P25" s="98">
        <v>108.05</v>
      </c>
      <c r="Q25" s="90"/>
      <c r="R25" s="90">
        <v>217.98312632800005</v>
      </c>
      <c r="S25" s="91">
        <v>5.1873272329055116E-5</v>
      </c>
      <c r="T25" s="91">
        <f t="shared" si="0"/>
        <v>1.8893989810617743E-2</v>
      </c>
      <c r="U25" s="91">
        <f>R25/'סכום נכסי הקרן'!$C$42</f>
        <v>2.3488657436156811E-3</v>
      </c>
    </row>
    <row r="26" spans="2:21">
      <c r="B26" s="86" t="s">
        <v>284</v>
      </c>
      <c r="C26" s="87" t="s">
        <v>285</v>
      </c>
      <c r="D26" s="88" t="s">
        <v>114</v>
      </c>
      <c r="E26" s="88" t="s">
        <v>26</v>
      </c>
      <c r="F26" s="87" t="s">
        <v>277</v>
      </c>
      <c r="G26" s="88" t="s">
        <v>278</v>
      </c>
      <c r="H26" s="87" t="s">
        <v>279</v>
      </c>
      <c r="I26" s="87" t="s">
        <v>125</v>
      </c>
      <c r="J26" s="97"/>
      <c r="K26" s="90">
        <v>3.7499999999395994</v>
      </c>
      <c r="L26" s="88" t="s">
        <v>127</v>
      </c>
      <c r="M26" s="89">
        <v>0.01</v>
      </c>
      <c r="N26" s="89">
        <v>2.3699999999792221E-2</v>
      </c>
      <c r="O26" s="90">
        <v>19815.448659000001</v>
      </c>
      <c r="P26" s="98">
        <v>104.44</v>
      </c>
      <c r="Q26" s="90"/>
      <c r="R26" s="90">
        <v>20.695253539000007</v>
      </c>
      <c r="S26" s="91">
        <v>1.6488951162521709E-5</v>
      </c>
      <c r="T26" s="91">
        <f t="shared" si="0"/>
        <v>1.7937898041963749E-3</v>
      </c>
      <c r="U26" s="91">
        <f>R26/'סכום נכסי הקרן'!$C$42</f>
        <v>2.2300061895641452E-4</v>
      </c>
    </row>
    <row r="27" spans="2:21">
      <c r="B27" s="86" t="s">
        <v>286</v>
      </c>
      <c r="C27" s="87" t="s">
        <v>287</v>
      </c>
      <c r="D27" s="88" t="s">
        <v>114</v>
      </c>
      <c r="E27" s="88" t="s">
        <v>26</v>
      </c>
      <c r="F27" s="87" t="s">
        <v>277</v>
      </c>
      <c r="G27" s="88" t="s">
        <v>278</v>
      </c>
      <c r="H27" s="87" t="s">
        <v>279</v>
      </c>
      <c r="I27" s="87" t="s">
        <v>125</v>
      </c>
      <c r="J27" s="97"/>
      <c r="K27" s="90">
        <v>11.639999999999491</v>
      </c>
      <c r="L27" s="88" t="s">
        <v>127</v>
      </c>
      <c r="M27" s="89">
        <v>1.2500000000000001E-2</v>
      </c>
      <c r="N27" s="89">
        <v>2.9000000000012731E-2</v>
      </c>
      <c r="O27" s="90">
        <v>86193.505600999997</v>
      </c>
      <c r="P27" s="98">
        <v>91.1</v>
      </c>
      <c r="Q27" s="90"/>
      <c r="R27" s="90">
        <v>78.522280511000019</v>
      </c>
      <c r="S27" s="91">
        <v>2.0082976810569007E-5</v>
      </c>
      <c r="T27" s="91">
        <f t="shared" si="0"/>
        <v>6.8060275713677258E-3</v>
      </c>
      <c r="U27" s="91">
        <f>R27/'סכום נכסי הקרן'!$C$42</f>
        <v>8.4611271482244992E-4</v>
      </c>
    </row>
    <row r="28" spans="2:21">
      <c r="B28" s="86" t="s">
        <v>288</v>
      </c>
      <c r="C28" s="87" t="s">
        <v>289</v>
      </c>
      <c r="D28" s="88" t="s">
        <v>114</v>
      </c>
      <c r="E28" s="88" t="s">
        <v>26</v>
      </c>
      <c r="F28" s="87" t="s">
        <v>277</v>
      </c>
      <c r="G28" s="88" t="s">
        <v>278</v>
      </c>
      <c r="H28" s="87" t="s">
        <v>279</v>
      </c>
      <c r="I28" s="87" t="s">
        <v>125</v>
      </c>
      <c r="J28" s="97"/>
      <c r="K28" s="90">
        <v>8.4299999999805166</v>
      </c>
      <c r="L28" s="88" t="s">
        <v>127</v>
      </c>
      <c r="M28" s="89">
        <v>0.03</v>
      </c>
      <c r="N28" s="89">
        <v>2.8900000000157723E-2</v>
      </c>
      <c r="O28" s="90">
        <v>10465.627916000001</v>
      </c>
      <c r="P28" s="98">
        <v>102.99</v>
      </c>
      <c r="Q28" s="90"/>
      <c r="R28" s="90">
        <v>10.778550247000002</v>
      </c>
      <c r="S28" s="91">
        <v>9.3976760137926093E-6</v>
      </c>
      <c r="T28" s="91">
        <f t="shared" si="0"/>
        <v>9.3424579218859673E-4</v>
      </c>
      <c r="U28" s="91">
        <f>R28/'סכום נכסי הקרן'!$C$42</f>
        <v>1.1614370280625989E-4</v>
      </c>
    </row>
    <row r="29" spans="2:21">
      <c r="B29" s="86" t="s">
        <v>290</v>
      </c>
      <c r="C29" s="87" t="s">
        <v>291</v>
      </c>
      <c r="D29" s="88" t="s">
        <v>114</v>
      </c>
      <c r="E29" s="88" t="s">
        <v>26</v>
      </c>
      <c r="F29" s="87" t="s">
        <v>277</v>
      </c>
      <c r="G29" s="88" t="s">
        <v>278</v>
      </c>
      <c r="H29" s="87" t="s">
        <v>279</v>
      </c>
      <c r="I29" s="87" t="s">
        <v>125</v>
      </c>
      <c r="J29" s="97"/>
      <c r="K29" s="90">
        <v>11.160000000055039</v>
      </c>
      <c r="L29" s="88" t="s">
        <v>127</v>
      </c>
      <c r="M29" s="89">
        <v>3.2000000000000001E-2</v>
      </c>
      <c r="N29" s="89">
        <v>2.9200000000137595E-2</v>
      </c>
      <c r="O29" s="90">
        <v>69010.14996000001</v>
      </c>
      <c r="P29" s="98">
        <v>105.31</v>
      </c>
      <c r="Q29" s="90"/>
      <c r="R29" s="90">
        <v>72.674593225000024</v>
      </c>
      <c r="S29" s="91">
        <v>5.0608124826747674E-5</v>
      </c>
      <c r="T29" s="91">
        <f t="shared" si="0"/>
        <v>6.2991711652846515E-3</v>
      </c>
      <c r="U29" s="91">
        <f>R29/'סכום נכסי הקרן'!$C$42</f>
        <v>7.8310126720794698E-4</v>
      </c>
    </row>
    <row r="30" spans="2:21">
      <c r="B30" s="86" t="s">
        <v>292</v>
      </c>
      <c r="C30" s="87" t="s">
        <v>293</v>
      </c>
      <c r="D30" s="88" t="s">
        <v>114</v>
      </c>
      <c r="E30" s="88" t="s">
        <v>26</v>
      </c>
      <c r="F30" s="87" t="s">
        <v>294</v>
      </c>
      <c r="G30" s="88" t="s">
        <v>123</v>
      </c>
      <c r="H30" s="87" t="s">
        <v>279</v>
      </c>
      <c r="I30" s="87" t="s">
        <v>125</v>
      </c>
      <c r="J30" s="97"/>
      <c r="K30" s="90">
        <v>6.2399999999243807</v>
      </c>
      <c r="L30" s="88" t="s">
        <v>127</v>
      </c>
      <c r="M30" s="89">
        <v>2.6499999999999999E-2</v>
      </c>
      <c r="N30" s="89">
        <v>2.6499999999634795E-2</v>
      </c>
      <c r="O30" s="90">
        <v>20640.894705000002</v>
      </c>
      <c r="P30" s="98">
        <v>112.76</v>
      </c>
      <c r="Q30" s="90"/>
      <c r="R30" s="90">
        <v>23.274673349000004</v>
      </c>
      <c r="S30" s="91">
        <v>1.3802151675415572E-5</v>
      </c>
      <c r="T30" s="91">
        <f t="shared" si="0"/>
        <v>2.0173645938069843E-3</v>
      </c>
      <c r="U30" s="91">
        <f>R30/'סכום נכסי הקרן'!$C$42</f>
        <v>2.5079502181765294E-4</v>
      </c>
    </row>
    <row r="31" spans="2:21">
      <c r="B31" s="86" t="s">
        <v>295</v>
      </c>
      <c r="C31" s="87" t="s">
        <v>296</v>
      </c>
      <c r="D31" s="88" t="s">
        <v>114</v>
      </c>
      <c r="E31" s="88" t="s">
        <v>26</v>
      </c>
      <c r="F31" s="87" t="s">
        <v>297</v>
      </c>
      <c r="G31" s="88" t="s">
        <v>267</v>
      </c>
      <c r="H31" s="87" t="s">
        <v>298</v>
      </c>
      <c r="I31" s="87" t="s">
        <v>263</v>
      </c>
      <c r="J31" s="97"/>
      <c r="K31" s="90">
        <v>1</v>
      </c>
      <c r="L31" s="88" t="s">
        <v>127</v>
      </c>
      <c r="M31" s="89">
        <v>6.5000000000000006E-3</v>
      </c>
      <c r="N31" s="89">
        <v>2.5499999999708058E-2</v>
      </c>
      <c r="O31" s="90">
        <v>7811.084683000001</v>
      </c>
      <c r="P31" s="98">
        <v>109.23</v>
      </c>
      <c r="Q31" s="90">
        <v>3.1308675000000008E-2</v>
      </c>
      <c r="R31" s="90">
        <v>8.5633564950000025</v>
      </c>
      <c r="S31" s="91">
        <v>7.1544670172204538E-6</v>
      </c>
      <c r="T31" s="91">
        <f t="shared" si="0"/>
        <v>7.4224080132588924E-4</v>
      </c>
      <c r="U31" s="91">
        <f>R31/'סכום נכסי הקרן'!$C$42</f>
        <v>9.2273998727811975E-5</v>
      </c>
    </row>
    <row r="32" spans="2:21">
      <c r="B32" s="86" t="s">
        <v>299</v>
      </c>
      <c r="C32" s="87" t="s">
        <v>300</v>
      </c>
      <c r="D32" s="88" t="s">
        <v>114</v>
      </c>
      <c r="E32" s="88" t="s">
        <v>26</v>
      </c>
      <c r="F32" s="87" t="s">
        <v>297</v>
      </c>
      <c r="G32" s="88" t="s">
        <v>267</v>
      </c>
      <c r="H32" s="87" t="s">
        <v>279</v>
      </c>
      <c r="I32" s="87" t="s">
        <v>125</v>
      </c>
      <c r="J32" s="97"/>
      <c r="K32" s="90">
        <v>3.3500000000003807</v>
      </c>
      <c r="L32" s="88" t="s">
        <v>127</v>
      </c>
      <c r="M32" s="89">
        <v>1.34E-2</v>
      </c>
      <c r="N32" s="89">
        <v>0.03</v>
      </c>
      <c r="O32" s="90">
        <v>245685.29065800004</v>
      </c>
      <c r="P32" s="98">
        <v>107.07</v>
      </c>
      <c r="Q32" s="90"/>
      <c r="R32" s="90">
        <v>263.05524137400005</v>
      </c>
      <c r="S32" s="91">
        <v>7.9447015105995272E-5</v>
      </c>
      <c r="T32" s="91">
        <f t="shared" si="0"/>
        <v>2.2800677895918071E-2</v>
      </c>
      <c r="U32" s="91">
        <f>R32/'סכום נכסי הקרן'!$C$42</f>
        <v>2.8345379550718734E-3</v>
      </c>
    </row>
    <row r="33" spans="2:21">
      <c r="B33" s="86" t="s">
        <v>301</v>
      </c>
      <c r="C33" s="87" t="s">
        <v>302</v>
      </c>
      <c r="D33" s="88" t="s">
        <v>114</v>
      </c>
      <c r="E33" s="88" t="s">
        <v>26</v>
      </c>
      <c r="F33" s="87" t="s">
        <v>297</v>
      </c>
      <c r="G33" s="88" t="s">
        <v>267</v>
      </c>
      <c r="H33" s="87" t="s">
        <v>279</v>
      </c>
      <c r="I33" s="87" t="s">
        <v>125</v>
      </c>
      <c r="J33" s="97"/>
      <c r="K33" s="90">
        <v>3.3299999999968448</v>
      </c>
      <c r="L33" s="88" t="s">
        <v>127</v>
      </c>
      <c r="M33" s="89">
        <v>1.77E-2</v>
      </c>
      <c r="N33" s="89">
        <v>3.0099999999965873E-2</v>
      </c>
      <c r="O33" s="90">
        <v>144622.08483499999</v>
      </c>
      <c r="P33" s="98">
        <v>107.4</v>
      </c>
      <c r="Q33" s="90"/>
      <c r="R33" s="90">
        <v>155.32411735300005</v>
      </c>
      <c r="S33" s="91">
        <v>5.2458562417435037E-5</v>
      </c>
      <c r="T33" s="91">
        <f t="shared" si="0"/>
        <v>1.3462933301520479E-2</v>
      </c>
      <c r="U33" s="91">
        <f>R33/'סכום נכסי הקרן'!$C$42</f>
        <v>1.673686879134096E-3</v>
      </c>
    </row>
    <row r="34" spans="2:21">
      <c r="B34" s="86" t="s">
        <v>303</v>
      </c>
      <c r="C34" s="87" t="s">
        <v>304</v>
      </c>
      <c r="D34" s="88" t="s">
        <v>114</v>
      </c>
      <c r="E34" s="88" t="s">
        <v>26</v>
      </c>
      <c r="F34" s="87" t="s">
        <v>297</v>
      </c>
      <c r="G34" s="88" t="s">
        <v>267</v>
      </c>
      <c r="H34" s="87" t="s">
        <v>279</v>
      </c>
      <c r="I34" s="87" t="s">
        <v>125</v>
      </c>
      <c r="J34" s="97"/>
      <c r="K34" s="90">
        <v>6.3300000000037588</v>
      </c>
      <c r="L34" s="88" t="s">
        <v>127</v>
      </c>
      <c r="M34" s="89">
        <v>2.4799999999999999E-2</v>
      </c>
      <c r="N34" s="89">
        <v>3.1400000000027344E-2</v>
      </c>
      <c r="O34" s="90">
        <v>271933.53687700001</v>
      </c>
      <c r="P34" s="98">
        <v>107.59</v>
      </c>
      <c r="Q34" s="90"/>
      <c r="R34" s="90">
        <v>292.57329453000006</v>
      </c>
      <c r="S34" s="91">
        <v>8.2541922081111194E-5</v>
      </c>
      <c r="T34" s="91">
        <f t="shared" si="0"/>
        <v>2.5359196093879609E-2</v>
      </c>
      <c r="U34" s="91">
        <f>R34/'סכום נכסי הקרן'!$C$42</f>
        <v>3.1526081885083282E-3</v>
      </c>
    </row>
    <row r="35" spans="2:21">
      <c r="B35" s="86" t="s">
        <v>305</v>
      </c>
      <c r="C35" s="87" t="s">
        <v>306</v>
      </c>
      <c r="D35" s="88" t="s">
        <v>114</v>
      </c>
      <c r="E35" s="88" t="s">
        <v>26</v>
      </c>
      <c r="F35" s="87" t="s">
        <v>297</v>
      </c>
      <c r="G35" s="88" t="s">
        <v>267</v>
      </c>
      <c r="H35" s="87" t="s">
        <v>298</v>
      </c>
      <c r="I35" s="87" t="s">
        <v>263</v>
      </c>
      <c r="J35" s="97"/>
      <c r="K35" s="90">
        <v>7.6899999999961945</v>
      </c>
      <c r="L35" s="88" t="s">
        <v>127</v>
      </c>
      <c r="M35" s="89">
        <v>9.0000000000000011E-3</v>
      </c>
      <c r="N35" s="89">
        <v>3.1999999999940298E-2</v>
      </c>
      <c r="O35" s="90">
        <v>145351.22553500003</v>
      </c>
      <c r="P35" s="98">
        <v>92.19</v>
      </c>
      <c r="Q35" s="90"/>
      <c r="R35" s="90">
        <v>133.99929957900002</v>
      </c>
      <c r="S35" s="91">
        <v>7.6356130993656229E-5</v>
      </c>
      <c r="T35" s="91">
        <f t="shared" si="0"/>
        <v>1.1614575144068533E-2</v>
      </c>
      <c r="U35" s="91">
        <f>R35/'סכום נכסי הקרן'!$C$42</f>
        <v>1.4439024237867305E-3</v>
      </c>
    </row>
    <row r="36" spans="2:21">
      <c r="B36" s="86" t="s">
        <v>307</v>
      </c>
      <c r="C36" s="87" t="s">
        <v>308</v>
      </c>
      <c r="D36" s="88" t="s">
        <v>114</v>
      </c>
      <c r="E36" s="88" t="s">
        <v>26</v>
      </c>
      <c r="F36" s="87" t="s">
        <v>297</v>
      </c>
      <c r="G36" s="88" t="s">
        <v>267</v>
      </c>
      <c r="H36" s="87" t="s">
        <v>298</v>
      </c>
      <c r="I36" s="87" t="s">
        <v>263</v>
      </c>
      <c r="J36" s="97"/>
      <c r="K36" s="90">
        <v>11.179999999974063</v>
      </c>
      <c r="L36" s="88" t="s">
        <v>127</v>
      </c>
      <c r="M36" s="89">
        <v>1.6899999999999998E-2</v>
      </c>
      <c r="N36" s="89">
        <v>3.3199999999930681E-2</v>
      </c>
      <c r="O36" s="90">
        <v>181782.53116899999</v>
      </c>
      <c r="P36" s="98">
        <v>92.05</v>
      </c>
      <c r="Q36" s="90"/>
      <c r="R36" s="90">
        <v>167.33081016300002</v>
      </c>
      <c r="S36" s="91">
        <v>6.7882240691061305E-5</v>
      </c>
      <c r="T36" s="91">
        <f t="shared" si="0"/>
        <v>1.4503630053754449E-2</v>
      </c>
      <c r="U36" s="91">
        <f>R36/'סכום נכסי הקרן'!$C$42</f>
        <v>1.8030643677067197E-3</v>
      </c>
    </row>
    <row r="37" spans="2:21">
      <c r="B37" s="86" t="s">
        <v>309</v>
      </c>
      <c r="C37" s="87" t="s">
        <v>310</v>
      </c>
      <c r="D37" s="88" t="s">
        <v>114</v>
      </c>
      <c r="E37" s="88" t="s">
        <v>26</v>
      </c>
      <c r="F37" s="87" t="s">
        <v>311</v>
      </c>
      <c r="G37" s="88" t="s">
        <v>267</v>
      </c>
      <c r="H37" s="87" t="s">
        <v>312</v>
      </c>
      <c r="I37" s="87" t="s">
        <v>125</v>
      </c>
      <c r="J37" s="97"/>
      <c r="K37" s="90">
        <v>2.5200000000133809</v>
      </c>
      <c r="L37" s="88" t="s">
        <v>127</v>
      </c>
      <c r="M37" s="89">
        <v>3.2000000000000001E-2</v>
      </c>
      <c r="N37" s="89">
        <v>2.990000000008515E-2</v>
      </c>
      <c r="O37" s="90">
        <v>87684.781705000016</v>
      </c>
      <c r="P37" s="98">
        <v>112.5</v>
      </c>
      <c r="Q37" s="90"/>
      <c r="R37" s="90">
        <v>98.645379384000023</v>
      </c>
      <c r="S37" s="91">
        <v>6.2504941174566908E-5</v>
      </c>
      <c r="T37" s="91">
        <f t="shared" si="0"/>
        <v>8.5502250763269793E-3</v>
      </c>
      <c r="U37" s="91">
        <f>R37/'סכום נכסי הקרן'!$C$42</f>
        <v>1.0629481111872998E-3</v>
      </c>
    </row>
    <row r="38" spans="2:21">
      <c r="B38" s="86" t="s">
        <v>313</v>
      </c>
      <c r="C38" s="87" t="s">
        <v>314</v>
      </c>
      <c r="D38" s="88" t="s">
        <v>114</v>
      </c>
      <c r="E38" s="88" t="s">
        <v>26</v>
      </c>
      <c r="F38" s="87" t="s">
        <v>311</v>
      </c>
      <c r="G38" s="88" t="s">
        <v>267</v>
      </c>
      <c r="H38" s="87" t="s">
        <v>312</v>
      </c>
      <c r="I38" s="87" t="s">
        <v>125</v>
      </c>
      <c r="J38" s="97"/>
      <c r="K38" s="90">
        <v>4.2899999999889387</v>
      </c>
      <c r="L38" s="88" t="s">
        <v>127</v>
      </c>
      <c r="M38" s="89">
        <v>1.1399999999999999E-2</v>
      </c>
      <c r="N38" s="89">
        <v>3.0999999999877105E-2</v>
      </c>
      <c r="O38" s="90">
        <v>95530.619978000017</v>
      </c>
      <c r="P38" s="98">
        <v>100.96</v>
      </c>
      <c r="Q38" s="90">
        <v>1.1942976050000003</v>
      </c>
      <c r="R38" s="90">
        <v>97.64201305200001</v>
      </c>
      <c r="S38" s="91">
        <v>4.0427975985438752E-5</v>
      </c>
      <c r="T38" s="91">
        <f t="shared" si="0"/>
        <v>8.4632569078615019E-3</v>
      </c>
      <c r="U38" s="91">
        <f>R38/'סכום נכסי הקרן'!$C$42</f>
        <v>1.0521363899076172E-3</v>
      </c>
    </row>
    <row r="39" spans="2:21">
      <c r="B39" s="86" t="s">
        <v>315</v>
      </c>
      <c r="C39" s="87" t="s">
        <v>316</v>
      </c>
      <c r="D39" s="88" t="s">
        <v>114</v>
      </c>
      <c r="E39" s="88" t="s">
        <v>26</v>
      </c>
      <c r="F39" s="87" t="s">
        <v>311</v>
      </c>
      <c r="G39" s="88" t="s">
        <v>267</v>
      </c>
      <c r="H39" s="87" t="s">
        <v>312</v>
      </c>
      <c r="I39" s="87" t="s">
        <v>125</v>
      </c>
      <c r="J39" s="97"/>
      <c r="K39" s="90">
        <v>6.4999999999847775</v>
      </c>
      <c r="L39" s="88" t="s">
        <v>127</v>
      </c>
      <c r="M39" s="89">
        <v>9.1999999999999998E-3</v>
      </c>
      <c r="N39" s="89">
        <v>3.2899999999905623E-2</v>
      </c>
      <c r="O39" s="90">
        <v>136139.34559000001</v>
      </c>
      <c r="P39" s="98">
        <v>96.51</v>
      </c>
      <c r="Q39" s="90"/>
      <c r="R39" s="90">
        <v>131.38808615600004</v>
      </c>
      <c r="S39" s="91">
        <v>6.8018250997246084E-5</v>
      </c>
      <c r="T39" s="91">
        <f t="shared" si="0"/>
        <v>1.1388244598954352E-2</v>
      </c>
      <c r="U39" s="91">
        <f>R39/'סכום נכסי הקרן'!$C$42</f>
        <v>1.4157654305163195E-3</v>
      </c>
    </row>
    <row r="40" spans="2:21">
      <c r="B40" s="86" t="s">
        <v>317</v>
      </c>
      <c r="C40" s="87" t="s">
        <v>318</v>
      </c>
      <c r="D40" s="88" t="s">
        <v>114</v>
      </c>
      <c r="E40" s="88" t="s">
        <v>26</v>
      </c>
      <c r="F40" s="87" t="s">
        <v>319</v>
      </c>
      <c r="G40" s="88" t="s">
        <v>267</v>
      </c>
      <c r="H40" s="87" t="s">
        <v>320</v>
      </c>
      <c r="I40" s="87" t="s">
        <v>263</v>
      </c>
      <c r="J40" s="97"/>
      <c r="K40" s="90">
        <v>2.6099999999955164</v>
      </c>
      <c r="L40" s="88" t="s">
        <v>127</v>
      </c>
      <c r="M40" s="89">
        <v>2.3399999999999997E-2</v>
      </c>
      <c r="N40" s="89">
        <v>3.1399999999942939E-2</v>
      </c>
      <c r="O40" s="90">
        <v>66723.589023000008</v>
      </c>
      <c r="P40" s="98">
        <v>110.3</v>
      </c>
      <c r="Q40" s="90"/>
      <c r="R40" s="90">
        <v>73.596113153000019</v>
      </c>
      <c r="S40" s="91">
        <v>2.5771934813295462E-5</v>
      </c>
      <c r="T40" s="91">
        <f t="shared" si="0"/>
        <v>6.3790451831648911E-3</v>
      </c>
      <c r="U40" s="91">
        <f>R40/'סכום נכסי הקרן'!$C$42</f>
        <v>7.9303105685451538E-4</v>
      </c>
    </row>
    <row r="41" spans="2:21">
      <c r="B41" s="86" t="s">
        <v>321</v>
      </c>
      <c r="C41" s="87" t="s">
        <v>322</v>
      </c>
      <c r="D41" s="88" t="s">
        <v>114</v>
      </c>
      <c r="E41" s="88" t="s">
        <v>26</v>
      </c>
      <c r="F41" s="87" t="s">
        <v>319</v>
      </c>
      <c r="G41" s="88" t="s">
        <v>267</v>
      </c>
      <c r="H41" s="87" t="s">
        <v>320</v>
      </c>
      <c r="I41" s="87" t="s">
        <v>263</v>
      </c>
      <c r="J41" s="97"/>
      <c r="K41" s="90">
        <v>5.8899999999951076</v>
      </c>
      <c r="L41" s="88" t="s">
        <v>127</v>
      </c>
      <c r="M41" s="89">
        <v>6.5000000000000006E-3</v>
      </c>
      <c r="N41" s="89">
        <v>3.1799999999956516E-2</v>
      </c>
      <c r="O41" s="90">
        <v>192987.49170200003</v>
      </c>
      <c r="P41" s="98">
        <v>95.32</v>
      </c>
      <c r="Q41" s="90"/>
      <c r="R41" s="90">
        <v>183.95567581</v>
      </c>
      <c r="S41" s="91">
        <v>9.0405344750438984E-5</v>
      </c>
      <c r="T41" s="91">
        <f t="shared" si="0"/>
        <v>1.5944613341904303E-2</v>
      </c>
      <c r="U41" s="91">
        <f>R41/'סכום נכסי הקרן'!$C$42</f>
        <v>1.9822047354418506E-3</v>
      </c>
    </row>
    <row r="42" spans="2:21">
      <c r="B42" s="86" t="s">
        <v>323</v>
      </c>
      <c r="C42" s="87" t="s">
        <v>324</v>
      </c>
      <c r="D42" s="88" t="s">
        <v>114</v>
      </c>
      <c r="E42" s="88" t="s">
        <v>26</v>
      </c>
      <c r="F42" s="87" t="s">
        <v>319</v>
      </c>
      <c r="G42" s="88" t="s">
        <v>267</v>
      </c>
      <c r="H42" s="87" t="s">
        <v>320</v>
      </c>
      <c r="I42" s="87" t="s">
        <v>263</v>
      </c>
      <c r="J42" s="97"/>
      <c r="K42" s="90">
        <v>8.8000000002140126</v>
      </c>
      <c r="L42" s="88" t="s">
        <v>127</v>
      </c>
      <c r="M42" s="89">
        <v>2.64E-2</v>
      </c>
      <c r="N42" s="89">
        <v>3.0300000001046282E-2</v>
      </c>
      <c r="O42" s="90">
        <v>8451.3132000000023</v>
      </c>
      <c r="P42" s="98">
        <v>99.52</v>
      </c>
      <c r="Q42" s="90"/>
      <c r="R42" s="90">
        <v>8.4107473040000009</v>
      </c>
      <c r="S42" s="91">
        <v>2.8171044000000009E-5</v>
      </c>
      <c r="T42" s="91">
        <f t="shared" si="0"/>
        <v>7.2901318803153732E-4</v>
      </c>
      <c r="U42" s="91">
        <f>R42/'סכום נכסי הקרן'!$C$42</f>
        <v>9.0629566395185313E-5</v>
      </c>
    </row>
    <row r="43" spans="2:21">
      <c r="B43" s="86" t="s">
        <v>325</v>
      </c>
      <c r="C43" s="87" t="s">
        <v>326</v>
      </c>
      <c r="D43" s="88" t="s">
        <v>114</v>
      </c>
      <c r="E43" s="88" t="s">
        <v>26</v>
      </c>
      <c r="F43" s="87" t="s">
        <v>327</v>
      </c>
      <c r="G43" s="88" t="s">
        <v>267</v>
      </c>
      <c r="H43" s="87" t="s">
        <v>312</v>
      </c>
      <c r="I43" s="87" t="s">
        <v>125</v>
      </c>
      <c r="J43" s="97"/>
      <c r="K43" s="90">
        <v>2.2599999999743599</v>
      </c>
      <c r="L43" s="88" t="s">
        <v>127</v>
      </c>
      <c r="M43" s="89">
        <v>1.34E-2</v>
      </c>
      <c r="N43" s="89">
        <v>2.9599999999699381E-2</v>
      </c>
      <c r="O43" s="90">
        <v>20726.027289000005</v>
      </c>
      <c r="P43" s="98">
        <v>109.14</v>
      </c>
      <c r="Q43" s="90"/>
      <c r="R43" s="90">
        <v>22.620384532999999</v>
      </c>
      <c r="S43" s="91">
        <v>3.887226608562628E-5</v>
      </c>
      <c r="T43" s="91">
        <f t="shared" ref="T43:T74" si="1">IFERROR(R43/$R$11,0)</f>
        <v>1.9606532032009796E-3</v>
      </c>
      <c r="U43" s="91">
        <f>R43/'סכום נכסי הקרן'!$C$42</f>
        <v>2.4374476700104485E-4</v>
      </c>
    </row>
    <row r="44" spans="2:21">
      <c r="B44" s="86" t="s">
        <v>328</v>
      </c>
      <c r="C44" s="87" t="s">
        <v>329</v>
      </c>
      <c r="D44" s="88" t="s">
        <v>114</v>
      </c>
      <c r="E44" s="88" t="s">
        <v>26</v>
      </c>
      <c r="F44" s="87" t="s">
        <v>327</v>
      </c>
      <c r="G44" s="88" t="s">
        <v>267</v>
      </c>
      <c r="H44" s="87" t="s">
        <v>320</v>
      </c>
      <c r="I44" s="87" t="s">
        <v>263</v>
      </c>
      <c r="J44" s="97"/>
      <c r="K44" s="90">
        <v>3.5899999999960022</v>
      </c>
      <c r="L44" s="88" t="s">
        <v>127</v>
      </c>
      <c r="M44" s="89">
        <v>1.8200000000000001E-2</v>
      </c>
      <c r="N44" s="89">
        <v>2.9600000000073279E-2</v>
      </c>
      <c r="O44" s="90">
        <v>55738.911916000005</v>
      </c>
      <c r="P44" s="98">
        <v>107.72</v>
      </c>
      <c r="Q44" s="90"/>
      <c r="R44" s="90">
        <v>60.041956636000016</v>
      </c>
      <c r="S44" s="91">
        <v>1.0441400740316134E-4</v>
      </c>
      <c r="T44" s="91">
        <f t="shared" si="1"/>
        <v>5.2042198678403763E-3</v>
      </c>
      <c r="U44" s="91">
        <f>R44/'סכום נכסי הקרן'!$C$42</f>
        <v>6.4697895427809186E-4</v>
      </c>
    </row>
    <row r="45" spans="2:21">
      <c r="B45" s="86" t="s">
        <v>330</v>
      </c>
      <c r="C45" s="87" t="s">
        <v>331</v>
      </c>
      <c r="D45" s="88" t="s">
        <v>114</v>
      </c>
      <c r="E45" s="88" t="s">
        <v>26</v>
      </c>
      <c r="F45" s="87" t="s">
        <v>327</v>
      </c>
      <c r="G45" s="88" t="s">
        <v>267</v>
      </c>
      <c r="H45" s="87" t="s">
        <v>320</v>
      </c>
      <c r="I45" s="87" t="s">
        <v>263</v>
      </c>
      <c r="J45" s="97"/>
      <c r="K45" s="90">
        <v>2.0299999999864529</v>
      </c>
      <c r="L45" s="88" t="s">
        <v>127</v>
      </c>
      <c r="M45" s="89">
        <v>2E-3</v>
      </c>
      <c r="N45" s="89">
        <v>2.8899999999851631E-2</v>
      </c>
      <c r="O45" s="90">
        <v>44502.368271000007</v>
      </c>
      <c r="P45" s="98">
        <v>104.5</v>
      </c>
      <c r="Q45" s="90"/>
      <c r="R45" s="90">
        <v>46.504976221000007</v>
      </c>
      <c r="S45" s="91">
        <v>1.3485566142727276E-4</v>
      </c>
      <c r="T45" s="91">
        <f t="shared" si="1"/>
        <v>4.0308833149794564E-3</v>
      </c>
      <c r="U45" s="91">
        <f>R45/'סכום נכסי הקרן'!$C$42</f>
        <v>5.0111193188781046E-4</v>
      </c>
    </row>
    <row r="46" spans="2:21">
      <c r="B46" s="86" t="s">
        <v>332</v>
      </c>
      <c r="C46" s="87" t="s">
        <v>333</v>
      </c>
      <c r="D46" s="88" t="s">
        <v>114</v>
      </c>
      <c r="E46" s="88" t="s">
        <v>26</v>
      </c>
      <c r="F46" s="87" t="s">
        <v>334</v>
      </c>
      <c r="G46" s="88" t="s">
        <v>267</v>
      </c>
      <c r="H46" s="87" t="s">
        <v>320</v>
      </c>
      <c r="I46" s="87" t="s">
        <v>263</v>
      </c>
      <c r="J46" s="97"/>
      <c r="K46" s="90">
        <v>1.4600000000013351</v>
      </c>
      <c r="L46" s="88" t="s">
        <v>127</v>
      </c>
      <c r="M46" s="89">
        <v>4.7500000000000001E-2</v>
      </c>
      <c r="N46" s="89">
        <v>3.2700000000327134E-2</v>
      </c>
      <c r="O46" s="90">
        <v>21711.296854000004</v>
      </c>
      <c r="P46" s="98">
        <v>137.97999999999999</v>
      </c>
      <c r="Q46" s="90"/>
      <c r="R46" s="90">
        <v>29.957247426000006</v>
      </c>
      <c r="S46" s="91">
        <v>1.6821404703162642E-5</v>
      </c>
      <c r="T46" s="91">
        <f t="shared" si="1"/>
        <v>2.5965859704632291E-3</v>
      </c>
      <c r="U46" s="91">
        <f>R46/'סכום נכסי הקרן'!$C$42</f>
        <v>3.2280274825525319E-4</v>
      </c>
    </row>
    <row r="47" spans="2:21">
      <c r="B47" s="86" t="s">
        <v>335</v>
      </c>
      <c r="C47" s="87" t="s">
        <v>336</v>
      </c>
      <c r="D47" s="88" t="s">
        <v>114</v>
      </c>
      <c r="E47" s="88" t="s">
        <v>26</v>
      </c>
      <c r="F47" s="87" t="s">
        <v>334</v>
      </c>
      <c r="G47" s="88" t="s">
        <v>267</v>
      </c>
      <c r="H47" s="87" t="s">
        <v>320</v>
      </c>
      <c r="I47" s="87" t="s">
        <v>263</v>
      </c>
      <c r="J47" s="97"/>
      <c r="K47" s="90">
        <v>4.2800000000397898</v>
      </c>
      <c r="L47" s="88" t="s">
        <v>127</v>
      </c>
      <c r="M47" s="89">
        <v>5.0000000000000001E-3</v>
      </c>
      <c r="N47" s="89">
        <v>3.1500000000349214E-2</v>
      </c>
      <c r="O47" s="90">
        <v>47635.705961000007</v>
      </c>
      <c r="P47" s="98">
        <v>99.19</v>
      </c>
      <c r="Q47" s="90"/>
      <c r="R47" s="90">
        <v>47.249854528999997</v>
      </c>
      <c r="S47" s="91">
        <v>2.6688660681216674E-5</v>
      </c>
      <c r="T47" s="91">
        <f t="shared" si="1"/>
        <v>4.095446675449501E-3</v>
      </c>
      <c r="U47" s="91">
        <f>R47/'סכום נכסי הקרן'!$C$42</f>
        <v>5.0913832902366467E-4</v>
      </c>
    </row>
    <row r="48" spans="2:21">
      <c r="B48" s="86" t="s">
        <v>337</v>
      </c>
      <c r="C48" s="87" t="s">
        <v>338</v>
      </c>
      <c r="D48" s="88" t="s">
        <v>114</v>
      </c>
      <c r="E48" s="88" t="s">
        <v>26</v>
      </c>
      <c r="F48" s="87" t="s">
        <v>334</v>
      </c>
      <c r="G48" s="88" t="s">
        <v>267</v>
      </c>
      <c r="H48" s="87" t="s">
        <v>320</v>
      </c>
      <c r="I48" s="87" t="s">
        <v>263</v>
      </c>
      <c r="J48" s="97"/>
      <c r="K48" s="90">
        <v>6.1000000000121224</v>
      </c>
      <c r="L48" s="88" t="s">
        <v>127</v>
      </c>
      <c r="M48" s="89">
        <v>5.8999999999999999E-3</v>
      </c>
      <c r="N48" s="89">
        <v>3.3700000000062125E-2</v>
      </c>
      <c r="O48" s="90">
        <v>144285.24637000001</v>
      </c>
      <c r="P48" s="98">
        <v>91.47</v>
      </c>
      <c r="Q48" s="90"/>
      <c r="R48" s="90">
        <v>131.97770761400005</v>
      </c>
      <c r="S48" s="91">
        <v>1.31240588114372E-4</v>
      </c>
      <c r="T48" s="91">
        <f t="shared" si="1"/>
        <v>1.1439350856613998E-2</v>
      </c>
      <c r="U48" s="91">
        <f>R48/'סכום נכסי הקרן'!$C$42</f>
        <v>1.4221188656088734E-3</v>
      </c>
    </row>
    <row r="49" spans="2:21">
      <c r="B49" s="86" t="s">
        <v>339</v>
      </c>
      <c r="C49" s="87" t="s">
        <v>340</v>
      </c>
      <c r="D49" s="88" t="s">
        <v>114</v>
      </c>
      <c r="E49" s="88" t="s">
        <v>26</v>
      </c>
      <c r="F49" s="87" t="s">
        <v>341</v>
      </c>
      <c r="G49" s="88" t="s">
        <v>342</v>
      </c>
      <c r="H49" s="87" t="s">
        <v>312</v>
      </c>
      <c r="I49" s="87" t="s">
        <v>125</v>
      </c>
      <c r="J49" s="97"/>
      <c r="K49" s="90">
        <v>5.2799999999221745</v>
      </c>
      <c r="L49" s="88" t="s">
        <v>127</v>
      </c>
      <c r="M49" s="89">
        <v>4.4000000000000003E-3</v>
      </c>
      <c r="N49" s="89">
        <v>2.739999999954492E-2</v>
      </c>
      <c r="O49" s="90">
        <v>30727.106888000002</v>
      </c>
      <c r="P49" s="98">
        <v>98.69</v>
      </c>
      <c r="Q49" s="90"/>
      <c r="R49" s="90">
        <v>30.324583187000009</v>
      </c>
      <c r="S49" s="91">
        <v>4.0600996365359973E-5</v>
      </c>
      <c r="T49" s="91">
        <f t="shared" si="1"/>
        <v>2.6284253070317223E-3</v>
      </c>
      <c r="U49" s="91">
        <f>R49/'סכום נכסי הקרן'!$C$42</f>
        <v>3.2676095547960326E-4</v>
      </c>
    </row>
    <row r="50" spans="2:21">
      <c r="B50" s="86" t="s">
        <v>343</v>
      </c>
      <c r="C50" s="87" t="s">
        <v>344</v>
      </c>
      <c r="D50" s="88" t="s">
        <v>114</v>
      </c>
      <c r="E50" s="88" t="s">
        <v>26</v>
      </c>
      <c r="F50" s="87" t="s">
        <v>345</v>
      </c>
      <c r="G50" s="88" t="s">
        <v>267</v>
      </c>
      <c r="H50" s="87" t="s">
        <v>312</v>
      </c>
      <c r="I50" s="87" t="s">
        <v>125</v>
      </c>
      <c r="J50" s="97"/>
      <c r="K50" s="90">
        <v>3.0600000000086052</v>
      </c>
      <c r="L50" s="88" t="s">
        <v>127</v>
      </c>
      <c r="M50" s="89">
        <v>1.5800000000000002E-2</v>
      </c>
      <c r="N50" s="89">
        <v>2.9400000000079432E-2</v>
      </c>
      <c r="O50" s="90">
        <v>55656.999269000014</v>
      </c>
      <c r="P50" s="98">
        <v>108.57</v>
      </c>
      <c r="Q50" s="90"/>
      <c r="R50" s="90">
        <v>60.426805408000007</v>
      </c>
      <c r="S50" s="91">
        <v>1.1965338091535109E-4</v>
      </c>
      <c r="T50" s="91">
        <f t="shared" si="1"/>
        <v>5.2375771689273211E-3</v>
      </c>
      <c r="U50" s="91">
        <f>R50/'סכום נכסי הקרן'!$C$42</f>
        <v>6.511258720338412E-4</v>
      </c>
    </row>
    <row r="51" spans="2:21">
      <c r="B51" s="86" t="s">
        <v>346</v>
      </c>
      <c r="C51" s="87" t="s">
        <v>347</v>
      </c>
      <c r="D51" s="88" t="s">
        <v>114</v>
      </c>
      <c r="E51" s="88" t="s">
        <v>26</v>
      </c>
      <c r="F51" s="87" t="s">
        <v>345</v>
      </c>
      <c r="G51" s="88" t="s">
        <v>267</v>
      </c>
      <c r="H51" s="87" t="s">
        <v>312</v>
      </c>
      <c r="I51" s="87" t="s">
        <v>125</v>
      </c>
      <c r="J51" s="97"/>
      <c r="K51" s="90">
        <v>5.4900000000412303</v>
      </c>
      <c r="L51" s="88" t="s">
        <v>127</v>
      </c>
      <c r="M51" s="89">
        <v>8.3999999999999995E-3</v>
      </c>
      <c r="N51" s="89">
        <v>3.0100000000267323E-2</v>
      </c>
      <c r="O51" s="90">
        <v>44792.868626000003</v>
      </c>
      <c r="P51" s="98">
        <v>98.55</v>
      </c>
      <c r="Q51" s="90"/>
      <c r="R51" s="90">
        <v>44.143370482000002</v>
      </c>
      <c r="S51" s="91">
        <v>5.4565560514069929E-5</v>
      </c>
      <c r="T51" s="91">
        <f t="shared" si="1"/>
        <v>3.8261878620744348E-3</v>
      </c>
      <c r="U51" s="91">
        <f>R51/'סכום נכסי הקרן'!$C$42</f>
        <v>4.7566457312336847E-4</v>
      </c>
    </row>
    <row r="52" spans="2:21">
      <c r="B52" s="86" t="s">
        <v>348</v>
      </c>
      <c r="C52" s="87" t="s">
        <v>349</v>
      </c>
      <c r="D52" s="88" t="s">
        <v>114</v>
      </c>
      <c r="E52" s="88" t="s">
        <v>26</v>
      </c>
      <c r="F52" s="87" t="s">
        <v>249</v>
      </c>
      <c r="G52" s="88" t="s">
        <v>250</v>
      </c>
      <c r="H52" s="87" t="s">
        <v>320</v>
      </c>
      <c r="I52" s="87" t="s">
        <v>263</v>
      </c>
      <c r="J52" s="97"/>
      <c r="K52" s="90">
        <v>4.5199999999661911</v>
      </c>
      <c r="L52" s="88" t="s">
        <v>127</v>
      </c>
      <c r="M52" s="89">
        <v>2.7799999999999998E-2</v>
      </c>
      <c r="N52" s="89">
        <v>3.3499999999577389E-2</v>
      </c>
      <c r="O52" s="90">
        <v>0.65005400000000013</v>
      </c>
      <c r="P52" s="98">
        <v>5460000</v>
      </c>
      <c r="Q52" s="90"/>
      <c r="R52" s="90">
        <v>35.492954910000002</v>
      </c>
      <c r="S52" s="91">
        <v>1.5544093735055001E-4</v>
      </c>
      <c r="T52" s="91">
        <f t="shared" si="1"/>
        <v>3.0764010945012106E-3</v>
      </c>
      <c r="U52" s="91">
        <f>R52/'סכום נכסי הקרן'!$C$42</f>
        <v>3.8245247387795774E-4</v>
      </c>
    </row>
    <row r="53" spans="2:21">
      <c r="B53" s="86" t="s">
        <v>350</v>
      </c>
      <c r="C53" s="87" t="s">
        <v>351</v>
      </c>
      <c r="D53" s="88" t="s">
        <v>114</v>
      </c>
      <c r="E53" s="88" t="s">
        <v>26</v>
      </c>
      <c r="F53" s="87" t="s">
        <v>249</v>
      </c>
      <c r="G53" s="88" t="s">
        <v>250</v>
      </c>
      <c r="H53" s="87" t="s">
        <v>320</v>
      </c>
      <c r="I53" s="87" t="s">
        <v>263</v>
      </c>
      <c r="J53" s="97"/>
      <c r="K53" s="90">
        <v>1.4000000000014416</v>
      </c>
      <c r="L53" s="88" t="s">
        <v>127</v>
      </c>
      <c r="M53" s="89">
        <v>2.4199999999999999E-2</v>
      </c>
      <c r="N53" s="89">
        <v>3.559999999996253E-2</v>
      </c>
      <c r="O53" s="90">
        <v>2.4972060000000003</v>
      </c>
      <c r="P53" s="98">
        <v>5556939</v>
      </c>
      <c r="Q53" s="90"/>
      <c r="R53" s="90">
        <v>138.76820236699999</v>
      </c>
      <c r="S53" s="91">
        <v>8.6639350518683003E-5</v>
      </c>
      <c r="T53" s="91">
        <f t="shared" si="1"/>
        <v>1.2027926407545316E-2</v>
      </c>
      <c r="U53" s="91">
        <f>R53/'סכום נכסי הקרן'!$C$42</f>
        <v>1.4952894856298177E-3</v>
      </c>
    </row>
    <row r="54" spans="2:21">
      <c r="B54" s="86" t="s">
        <v>352</v>
      </c>
      <c r="C54" s="87" t="s">
        <v>353</v>
      </c>
      <c r="D54" s="88" t="s">
        <v>114</v>
      </c>
      <c r="E54" s="88" t="s">
        <v>26</v>
      </c>
      <c r="F54" s="87" t="s">
        <v>249</v>
      </c>
      <c r="G54" s="88" t="s">
        <v>250</v>
      </c>
      <c r="H54" s="87" t="s">
        <v>320</v>
      </c>
      <c r="I54" s="87" t="s">
        <v>263</v>
      </c>
      <c r="J54" s="97"/>
      <c r="K54" s="90">
        <v>1.0099999999787588</v>
      </c>
      <c r="L54" s="88" t="s">
        <v>127</v>
      </c>
      <c r="M54" s="89">
        <v>1.95E-2</v>
      </c>
      <c r="N54" s="89">
        <v>3.5599999999452979E-2</v>
      </c>
      <c r="O54" s="90">
        <v>0.6142240000000001</v>
      </c>
      <c r="P54" s="98">
        <v>5397000</v>
      </c>
      <c r="Q54" s="90">
        <v>1.2177145770000002</v>
      </c>
      <c r="R54" s="90">
        <v>34.367401173000005</v>
      </c>
      <c r="S54" s="91">
        <v>2.4748136508320243E-5</v>
      </c>
      <c r="T54" s="91">
        <f t="shared" si="1"/>
        <v>2.9788421632370478E-3</v>
      </c>
      <c r="U54" s="91">
        <f>R54/'סכום נכסי הקרן'!$C$42</f>
        <v>3.7032412862494116E-4</v>
      </c>
    </row>
    <row r="55" spans="2:21">
      <c r="B55" s="86" t="s">
        <v>354</v>
      </c>
      <c r="C55" s="87" t="s">
        <v>355</v>
      </c>
      <c r="D55" s="88" t="s">
        <v>114</v>
      </c>
      <c r="E55" s="88" t="s">
        <v>26</v>
      </c>
      <c r="F55" s="87" t="s">
        <v>249</v>
      </c>
      <c r="G55" s="88" t="s">
        <v>250</v>
      </c>
      <c r="H55" s="87" t="s">
        <v>312</v>
      </c>
      <c r="I55" s="87" t="s">
        <v>125</v>
      </c>
      <c r="J55" s="97"/>
      <c r="K55" s="90">
        <v>4.3399999999942125</v>
      </c>
      <c r="L55" s="88" t="s">
        <v>127</v>
      </c>
      <c r="M55" s="89">
        <v>1.4999999999999999E-2</v>
      </c>
      <c r="N55" s="89">
        <v>3.8000000000000006E-2</v>
      </c>
      <c r="O55" s="90">
        <v>2.1113960000000005</v>
      </c>
      <c r="P55" s="98">
        <v>4910638</v>
      </c>
      <c r="Q55" s="90"/>
      <c r="R55" s="90">
        <v>103.68301939000001</v>
      </c>
      <c r="S55" s="91">
        <v>7.5197521190968034E-5</v>
      </c>
      <c r="T55" s="91">
        <f t="shared" si="1"/>
        <v>8.986869510904473E-3</v>
      </c>
      <c r="U55" s="91">
        <f>R55/'סכום נכסי הקרן'!$C$42</f>
        <v>1.1172309368265489E-3</v>
      </c>
    </row>
    <row r="56" spans="2:21">
      <c r="B56" s="86" t="s">
        <v>356</v>
      </c>
      <c r="C56" s="87" t="s">
        <v>357</v>
      </c>
      <c r="D56" s="88" t="s">
        <v>114</v>
      </c>
      <c r="E56" s="88" t="s">
        <v>26</v>
      </c>
      <c r="F56" s="87" t="s">
        <v>358</v>
      </c>
      <c r="G56" s="88" t="s">
        <v>267</v>
      </c>
      <c r="H56" s="87" t="s">
        <v>312</v>
      </c>
      <c r="I56" s="87" t="s">
        <v>125</v>
      </c>
      <c r="J56" s="97"/>
      <c r="K56" s="90">
        <v>2.600000000362924</v>
      </c>
      <c r="L56" s="88" t="s">
        <v>127</v>
      </c>
      <c r="M56" s="89">
        <v>3.7000000000000005E-2</v>
      </c>
      <c r="N56" s="89">
        <v>3.0500000001814617E-2</v>
      </c>
      <c r="O56" s="90">
        <v>3855.0487720000006</v>
      </c>
      <c r="P56" s="98">
        <v>114.36</v>
      </c>
      <c r="Q56" s="90"/>
      <c r="R56" s="90">
        <v>4.4086339440000009</v>
      </c>
      <c r="S56" s="91">
        <v>1.0254672601494214E-5</v>
      </c>
      <c r="T56" s="91">
        <f t="shared" si="1"/>
        <v>3.8212446174087201E-4</v>
      </c>
      <c r="U56" s="91">
        <f>R56/'סכום נכסי הקרן'!$C$42</f>
        <v>4.7505003812181555E-5</v>
      </c>
    </row>
    <row r="57" spans="2:21">
      <c r="B57" s="86" t="s">
        <v>359</v>
      </c>
      <c r="C57" s="87" t="s">
        <v>360</v>
      </c>
      <c r="D57" s="88" t="s">
        <v>114</v>
      </c>
      <c r="E57" s="88" t="s">
        <v>26</v>
      </c>
      <c r="F57" s="87" t="s">
        <v>358</v>
      </c>
      <c r="G57" s="88" t="s">
        <v>267</v>
      </c>
      <c r="H57" s="87" t="s">
        <v>312</v>
      </c>
      <c r="I57" s="87" t="s">
        <v>125</v>
      </c>
      <c r="J57" s="97"/>
      <c r="K57" s="90">
        <v>4.0800000000839756</v>
      </c>
      <c r="L57" s="88" t="s">
        <v>127</v>
      </c>
      <c r="M57" s="89">
        <v>2.81E-2</v>
      </c>
      <c r="N57" s="89">
        <v>3.1200000000359891E-2</v>
      </c>
      <c r="O57" s="90">
        <v>14869.442193000003</v>
      </c>
      <c r="P57" s="98">
        <v>112.12</v>
      </c>
      <c r="Q57" s="90"/>
      <c r="R57" s="90">
        <v>16.671619120000003</v>
      </c>
      <c r="S57" s="91">
        <v>1.1138302450788133E-5</v>
      </c>
      <c r="T57" s="91">
        <f t="shared" si="1"/>
        <v>1.445035710267813E-3</v>
      </c>
      <c r="U57" s="91">
        <f>R57/'סכום נכסי הקרן'!$C$42</f>
        <v>1.7964415733102626E-4</v>
      </c>
    </row>
    <row r="58" spans="2:21">
      <c r="B58" s="86" t="s">
        <v>361</v>
      </c>
      <c r="C58" s="87" t="s">
        <v>362</v>
      </c>
      <c r="D58" s="88" t="s">
        <v>114</v>
      </c>
      <c r="E58" s="88" t="s">
        <v>26</v>
      </c>
      <c r="F58" s="87" t="s">
        <v>358</v>
      </c>
      <c r="G58" s="88" t="s">
        <v>267</v>
      </c>
      <c r="H58" s="87" t="s">
        <v>320</v>
      </c>
      <c r="I58" s="87" t="s">
        <v>263</v>
      </c>
      <c r="J58" s="97"/>
      <c r="K58" s="90">
        <v>2.7199999996704127</v>
      </c>
      <c r="L58" s="88" t="s">
        <v>127</v>
      </c>
      <c r="M58" s="89">
        <v>2.4E-2</v>
      </c>
      <c r="N58" s="89">
        <v>2.9399999997270599E-2</v>
      </c>
      <c r="O58" s="90">
        <v>3249.7879810000004</v>
      </c>
      <c r="P58" s="98">
        <v>110.4</v>
      </c>
      <c r="Q58" s="90">
        <v>0.29587407400000004</v>
      </c>
      <c r="R58" s="90">
        <v>3.8836399990000006</v>
      </c>
      <c r="S58" s="91">
        <v>6.0179412811074408E-6</v>
      </c>
      <c r="T58" s="91">
        <f t="shared" si="1"/>
        <v>3.3661988340694853E-4</v>
      </c>
      <c r="U58" s="91">
        <f>R58/'סכום נכסי הקרן'!$C$42</f>
        <v>4.1847959095974279E-5</v>
      </c>
    </row>
    <row r="59" spans="2:21">
      <c r="B59" s="86" t="s">
        <v>363</v>
      </c>
      <c r="C59" s="87" t="s">
        <v>364</v>
      </c>
      <c r="D59" s="88" t="s">
        <v>114</v>
      </c>
      <c r="E59" s="88" t="s">
        <v>26</v>
      </c>
      <c r="F59" s="87" t="s">
        <v>358</v>
      </c>
      <c r="G59" s="88" t="s">
        <v>267</v>
      </c>
      <c r="H59" s="87" t="s">
        <v>312</v>
      </c>
      <c r="I59" s="87" t="s">
        <v>125</v>
      </c>
      <c r="J59" s="97"/>
      <c r="K59" s="90">
        <v>3.870000000035883</v>
      </c>
      <c r="L59" s="88" t="s">
        <v>127</v>
      </c>
      <c r="M59" s="89">
        <v>2.6000000000000002E-2</v>
      </c>
      <c r="N59" s="89">
        <v>2.9300000000316198E-2</v>
      </c>
      <c r="O59" s="90">
        <v>50601.134010000009</v>
      </c>
      <c r="P59" s="98">
        <v>111.25</v>
      </c>
      <c r="Q59" s="90"/>
      <c r="R59" s="90">
        <v>56.293759754000007</v>
      </c>
      <c r="S59" s="91">
        <v>1.0321538080726491E-4</v>
      </c>
      <c r="T59" s="91">
        <f t="shared" si="1"/>
        <v>4.8793397044549934E-3</v>
      </c>
      <c r="U59" s="91">
        <f>R59/'סכום נכסי הקרן'!$C$42</f>
        <v>6.0659045538478994E-4</v>
      </c>
    </row>
    <row r="60" spans="2:21">
      <c r="B60" s="86" t="s">
        <v>365</v>
      </c>
      <c r="C60" s="87" t="s">
        <v>366</v>
      </c>
      <c r="D60" s="88" t="s">
        <v>114</v>
      </c>
      <c r="E60" s="88" t="s">
        <v>26</v>
      </c>
      <c r="F60" s="87" t="s">
        <v>358</v>
      </c>
      <c r="G60" s="88" t="s">
        <v>267</v>
      </c>
      <c r="H60" s="87" t="s">
        <v>312</v>
      </c>
      <c r="I60" s="87" t="s">
        <v>125</v>
      </c>
      <c r="J60" s="97"/>
      <c r="K60" s="90">
        <v>6.8199999999924543</v>
      </c>
      <c r="L60" s="88" t="s">
        <v>127</v>
      </c>
      <c r="M60" s="89">
        <v>3.4999999999999996E-3</v>
      </c>
      <c r="N60" s="89">
        <v>3.2999999999963489E-2</v>
      </c>
      <c r="O60" s="90">
        <v>259731.73972399998</v>
      </c>
      <c r="P60" s="98">
        <v>88.99</v>
      </c>
      <c r="Q60" s="90">
        <v>15.378760042000001</v>
      </c>
      <c r="R60" s="90">
        <v>246.51403522300004</v>
      </c>
      <c r="S60" s="91">
        <v>9.3877552794095217E-5</v>
      </c>
      <c r="T60" s="91">
        <f t="shared" si="1"/>
        <v>2.1366945910617257E-2</v>
      </c>
      <c r="U60" s="91">
        <f>R60/'סכום נכסי הקרן'!$C$42</f>
        <v>2.6562990558475978E-3</v>
      </c>
    </row>
    <row r="61" spans="2:21">
      <c r="B61" s="86" t="s">
        <v>367</v>
      </c>
      <c r="C61" s="87" t="s">
        <v>368</v>
      </c>
      <c r="D61" s="88" t="s">
        <v>114</v>
      </c>
      <c r="E61" s="88" t="s">
        <v>26</v>
      </c>
      <c r="F61" s="87" t="s">
        <v>369</v>
      </c>
      <c r="G61" s="88" t="s">
        <v>267</v>
      </c>
      <c r="H61" s="87" t="s">
        <v>320</v>
      </c>
      <c r="I61" s="87" t="s">
        <v>263</v>
      </c>
      <c r="J61" s="97"/>
      <c r="K61" s="90">
        <v>3.0000094189130064E-2</v>
      </c>
      <c r="L61" s="88" t="s">
        <v>127</v>
      </c>
      <c r="M61" s="89">
        <v>4.9000000000000002E-2</v>
      </c>
      <c r="N61" s="89">
        <v>5.0394638868205506E-2</v>
      </c>
      <c r="O61" s="90">
        <v>1.1490000000000001E-3</v>
      </c>
      <c r="P61" s="98">
        <v>117.36</v>
      </c>
      <c r="Q61" s="90"/>
      <c r="R61" s="90">
        <v>1.3430000000000003E-6</v>
      </c>
      <c r="S61" s="91">
        <v>8.6389252906267176E-12</v>
      </c>
      <c r="T61" s="91">
        <f t="shared" si="1"/>
        <v>1.1640638770121285E-10</v>
      </c>
      <c r="U61" s="91">
        <f>R61/'סכום נכסי הקרן'!$C$42</f>
        <v>1.4471426054002144E-11</v>
      </c>
    </row>
    <row r="62" spans="2:21">
      <c r="B62" s="86" t="s">
        <v>370</v>
      </c>
      <c r="C62" s="87" t="s">
        <v>371</v>
      </c>
      <c r="D62" s="88" t="s">
        <v>114</v>
      </c>
      <c r="E62" s="88" t="s">
        <v>26</v>
      </c>
      <c r="F62" s="87" t="s">
        <v>369</v>
      </c>
      <c r="G62" s="88" t="s">
        <v>267</v>
      </c>
      <c r="H62" s="87" t="s">
        <v>320</v>
      </c>
      <c r="I62" s="87" t="s">
        <v>263</v>
      </c>
      <c r="J62" s="97"/>
      <c r="K62" s="90">
        <v>3.2700000000017146</v>
      </c>
      <c r="L62" s="88" t="s">
        <v>127</v>
      </c>
      <c r="M62" s="89">
        <v>2.35E-2</v>
      </c>
      <c r="N62" s="89">
        <v>2.8499999999990481E-2</v>
      </c>
      <c r="O62" s="90">
        <v>92446.216587000017</v>
      </c>
      <c r="P62" s="98">
        <v>110.9</v>
      </c>
      <c r="Q62" s="90">
        <v>2.4486863730000006</v>
      </c>
      <c r="R62" s="90">
        <v>104.97154056600002</v>
      </c>
      <c r="S62" s="91">
        <v>9.84256391380075E-5</v>
      </c>
      <c r="T62" s="91">
        <f t="shared" si="1"/>
        <v>9.0985538709749715E-3</v>
      </c>
      <c r="U62" s="91">
        <f>R62/'סכום נכסי הקרן'!$C$42</f>
        <v>1.1311153291701827E-3</v>
      </c>
    </row>
    <row r="63" spans="2:21">
      <c r="B63" s="86" t="s">
        <v>372</v>
      </c>
      <c r="C63" s="87" t="s">
        <v>373</v>
      </c>
      <c r="D63" s="88" t="s">
        <v>114</v>
      </c>
      <c r="E63" s="88" t="s">
        <v>26</v>
      </c>
      <c r="F63" s="87" t="s">
        <v>369</v>
      </c>
      <c r="G63" s="88" t="s">
        <v>267</v>
      </c>
      <c r="H63" s="87" t="s">
        <v>320</v>
      </c>
      <c r="I63" s="87" t="s">
        <v>263</v>
      </c>
      <c r="J63" s="97"/>
      <c r="K63" s="90">
        <v>1.7200000000053866</v>
      </c>
      <c r="L63" s="88" t="s">
        <v>127</v>
      </c>
      <c r="M63" s="89">
        <v>1.7600000000000001E-2</v>
      </c>
      <c r="N63" s="89">
        <v>2.9600000000296244E-2</v>
      </c>
      <c r="O63" s="90">
        <v>40038.633266999997</v>
      </c>
      <c r="P63" s="98">
        <v>111.29</v>
      </c>
      <c r="Q63" s="90"/>
      <c r="R63" s="90">
        <v>44.558995583000005</v>
      </c>
      <c r="S63" s="91">
        <v>2.9978209782353588E-5</v>
      </c>
      <c r="T63" s="91">
        <f t="shared" si="1"/>
        <v>3.8622127441633124E-3</v>
      </c>
      <c r="U63" s="91">
        <f>R63/'סכום נכסי הקרן'!$C$42</f>
        <v>4.8014311959790958E-4</v>
      </c>
    </row>
    <row r="64" spans="2:21">
      <c r="B64" s="86" t="s">
        <v>374</v>
      </c>
      <c r="C64" s="87" t="s">
        <v>375</v>
      </c>
      <c r="D64" s="88" t="s">
        <v>114</v>
      </c>
      <c r="E64" s="88" t="s">
        <v>26</v>
      </c>
      <c r="F64" s="87" t="s">
        <v>369</v>
      </c>
      <c r="G64" s="88" t="s">
        <v>267</v>
      </c>
      <c r="H64" s="87" t="s">
        <v>320</v>
      </c>
      <c r="I64" s="87" t="s">
        <v>263</v>
      </c>
      <c r="J64" s="97"/>
      <c r="K64" s="90">
        <v>2.4099999999950499</v>
      </c>
      <c r="L64" s="88" t="s">
        <v>127</v>
      </c>
      <c r="M64" s="89">
        <v>2.1499999999999998E-2</v>
      </c>
      <c r="N64" s="89">
        <v>2.930000000006364E-2</v>
      </c>
      <c r="O64" s="90">
        <v>62962.834994000012</v>
      </c>
      <c r="P64" s="98">
        <v>112.3</v>
      </c>
      <c r="Q64" s="90"/>
      <c r="R64" s="90">
        <v>70.707266635000025</v>
      </c>
      <c r="S64" s="91">
        <v>5.1554225127959882E-5</v>
      </c>
      <c r="T64" s="91">
        <f t="shared" si="1"/>
        <v>6.1286504044727047E-3</v>
      </c>
      <c r="U64" s="91">
        <f>R64/'סכום נכסי הקרן'!$C$42</f>
        <v>7.61902442731955E-4</v>
      </c>
    </row>
    <row r="65" spans="2:21">
      <c r="B65" s="86" t="s">
        <v>376</v>
      </c>
      <c r="C65" s="87" t="s">
        <v>377</v>
      </c>
      <c r="D65" s="88" t="s">
        <v>114</v>
      </c>
      <c r="E65" s="88" t="s">
        <v>26</v>
      </c>
      <c r="F65" s="87" t="s">
        <v>369</v>
      </c>
      <c r="G65" s="88" t="s">
        <v>267</v>
      </c>
      <c r="H65" s="87" t="s">
        <v>320</v>
      </c>
      <c r="I65" s="87" t="s">
        <v>263</v>
      </c>
      <c r="J65" s="97"/>
      <c r="K65" s="90">
        <v>4.2200000000099589</v>
      </c>
      <c r="L65" s="88" t="s">
        <v>127</v>
      </c>
      <c r="M65" s="89">
        <v>2.2499999999999999E-2</v>
      </c>
      <c r="N65" s="89">
        <v>3.0900000000081609E-2</v>
      </c>
      <c r="O65" s="90">
        <v>131988.685035</v>
      </c>
      <c r="P65" s="98">
        <v>109.55</v>
      </c>
      <c r="Q65" s="90"/>
      <c r="R65" s="90">
        <v>144.59359879800002</v>
      </c>
      <c r="S65" s="91">
        <v>9.7622948954710257E-5</v>
      </c>
      <c r="T65" s="91">
        <f t="shared" si="1"/>
        <v>1.2532850722854512E-2</v>
      </c>
      <c r="U65" s="91">
        <f>R65/'סכום נכסי הקרן'!$C$42</f>
        <v>1.5580607393055174E-3</v>
      </c>
    </row>
    <row r="66" spans="2:21">
      <c r="B66" s="86" t="s">
        <v>378</v>
      </c>
      <c r="C66" s="87" t="s">
        <v>379</v>
      </c>
      <c r="D66" s="88" t="s">
        <v>114</v>
      </c>
      <c r="E66" s="88" t="s">
        <v>26</v>
      </c>
      <c r="F66" s="87" t="s">
        <v>369</v>
      </c>
      <c r="G66" s="88" t="s">
        <v>267</v>
      </c>
      <c r="H66" s="87" t="s">
        <v>320</v>
      </c>
      <c r="I66" s="87" t="s">
        <v>263</v>
      </c>
      <c r="J66" s="97"/>
      <c r="K66" s="90">
        <v>4.4299999999714821</v>
      </c>
      <c r="L66" s="88" t="s">
        <v>127</v>
      </c>
      <c r="M66" s="89">
        <v>6.5000000000000006E-3</v>
      </c>
      <c r="N66" s="89">
        <v>2.6799999999714816E-2</v>
      </c>
      <c r="O66" s="90">
        <v>46841.764158000005</v>
      </c>
      <c r="P66" s="98">
        <v>101.81</v>
      </c>
      <c r="Q66" s="90"/>
      <c r="R66" s="90">
        <v>47.689602852000014</v>
      </c>
      <c r="S66" s="91">
        <v>9.3012011357840039E-5</v>
      </c>
      <c r="T66" s="91">
        <f t="shared" si="1"/>
        <v>4.1335624712634245E-3</v>
      </c>
      <c r="U66" s="91">
        <f>R66/'סכום נכסי הקרן'!$C$42</f>
        <v>5.1387681401150243E-4</v>
      </c>
    </row>
    <row r="67" spans="2:21">
      <c r="B67" s="86" t="s">
        <v>380</v>
      </c>
      <c r="C67" s="87" t="s">
        <v>381</v>
      </c>
      <c r="D67" s="88" t="s">
        <v>114</v>
      </c>
      <c r="E67" s="88" t="s">
        <v>26</v>
      </c>
      <c r="F67" s="87" t="s">
        <v>369</v>
      </c>
      <c r="G67" s="88" t="s">
        <v>267</v>
      </c>
      <c r="H67" s="87" t="s">
        <v>320</v>
      </c>
      <c r="I67" s="87" t="s">
        <v>263</v>
      </c>
      <c r="J67" s="97"/>
      <c r="K67" s="90">
        <v>5.1700000017191323</v>
      </c>
      <c r="L67" s="88" t="s">
        <v>127</v>
      </c>
      <c r="M67" s="89">
        <v>1.43E-2</v>
      </c>
      <c r="N67" s="89">
        <v>3.0800000011891739E-2</v>
      </c>
      <c r="O67" s="90">
        <v>752.94030700000008</v>
      </c>
      <c r="P67" s="98">
        <v>102.75</v>
      </c>
      <c r="Q67" s="90"/>
      <c r="R67" s="90">
        <v>0.77364615100000012</v>
      </c>
      <c r="S67" s="91">
        <v>1.8714960901769738E-6</v>
      </c>
      <c r="T67" s="91">
        <f t="shared" si="1"/>
        <v>6.7056853162216713E-5</v>
      </c>
      <c r="U67" s="91">
        <f>R67/'סכום נכסי הקרן'!$C$42</f>
        <v>8.3363835191063852E-6</v>
      </c>
    </row>
    <row r="68" spans="2:21">
      <c r="B68" s="86" t="s">
        <v>382</v>
      </c>
      <c r="C68" s="87" t="s">
        <v>383</v>
      </c>
      <c r="D68" s="88" t="s">
        <v>114</v>
      </c>
      <c r="E68" s="88" t="s">
        <v>26</v>
      </c>
      <c r="F68" s="87" t="s">
        <v>369</v>
      </c>
      <c r="G68" s="88" t="s">
        <v>267</v>
      </c>
      <c r="H68" s="87" t="s">
        <v>320</v>
      </c>
      <c r="I68" s="87" t="s">
        <v>263</v>
      </c>
      <c r="J68" s="97"/>
      <c r="K68" s="90">
        <v>5.9900000000277167</v>
      </c>
      <c r="L68" s="88" t="s">
        <v>127</v>
      </c>
      <c r="M68" s="89">
        <v>2.5000000000000001E-3</v>
      </c>
      <c r="N68" s="89">
        <v>3.1100000000107514E-2</v>
      </c>
      <c r="O68" s="90">
        <v>109957.62533700002</v>
      </c>
      <c r="P68" s="98">
        <v>92.21</v>
      </c>
      <c r="Q68" s="90"/>
      <c r="R68" s="90">
        <v>101.391924781</v>
      </c>
      <c r="S68" s="91">
        <v>8.4738130857807311E-5</v>
      </c>
      <c r="T68" s="91">
        <f t="shared" si="1"/>
        <v>8.7882857079890492E-3</v>
      </c>
      <c r="U68" s="91">
        <f>R68/'סכום נכסי הקרן'!$C$42</f>
        <v>1.0925433670448165E-3</v>
      </c>
    </row>
    <row r="69" spans="2:21">
      <c r="B69" s="86" t="s">
        <v>384</v>
      </c>
      <c r="C69" s="87" t="s">
        <v>385</v>
      </c>
      <c r="D69" s="88" t="s">
        <v>114</v>
      </c>
      <c r="E69" s="88" t="s">
        <v>26</v>
      </c>
      <c r="F69" s="87" t="s">
        <v>369</v>
      </c>
      <c r="G69" s="88" t="s">
        <v>267</v>
      </c>
      <c r="H69" s="87" t="s">
        <v>320</v>
      </c>
      <c r="I69" s="87" t="s">
        <v>263</v>
      </c>
      <c r="J69" s="97"/>
      <c r="K69" s="90">
        <v>6.7300000000415601</v>
      </c>
      <c r="L69" s="88" t="s">
        <v>127</v>
      </c>
      <c r="M69" s="89">
        <v>3.61E-2</v>
      </c>
      <c r="N69" s="89">
        <v>3.3500000000186485E-2</v>
      </c>
      <c r="O69" s="90">
        <v>71503.541227000009</v>
      </c>
      <c r="P69" s="98">
        <v>104.99</v>
      </c>
      <c r="Q69" s="90"/>
      <c r="R69" s="90">
        <v>75.071570956000016</v>
      </c>
      <c r="S69" s="91">
        <v>1.5563431714091065E-4</v>
      </c>
      <c r="T69" s="91">
        <f t="shared" si="1"/>
        <v>6.506932534656177E-3</v>
      </c>
      <c r="U69" s="91">
        <f>R69/'סכום נכסי הקרן'!$C$42</f>
        <v>8.0892977501677516E-4</v>
      </c>
    </row>
    <row r="70" spans="2:21">
      <c r="B70" s="86" t="s">
        <v>386</v>
      </c>
      <c r="C70" s="87" t="s">
        <v>387</v>
      </c>
      <c r="D70" s="88" t="s">
        <v>114</v>
      </c>
      <c r="E70" s="88" t="s">
        <v>26</v>
      </c>
      <c r="F70" s="87" t="s">
        <v>270</v>
      </c>
      <c r="G70" s="88" t="s">
        <v>250</v>
      </c>
      <c r="H70" s="87" t="s">
        <v>312</v>
      </c>
      <c r="I70" s="87" t="s">
        <v>125</v>
      </c>
      <c r="J70" s="97"/>
      <c r="K70" s="90">
        <v>0.25</v>
      </c>
      <c r="L70" s="88" t="s">
        <v>127</v>
      </c>
      <c r="M70" s="89">
        <v>1.5900000000000001E-2</v>
      </c>
      <c r="N70" s="89">
        <v>6.3100000000000003E-2</v>
      </c>
      <c r="O70" s="90">
        <v>1.9968690000000004</v>
      </c>
      <c r="P70" s="98">
        <v>5566402</v>
      </c>
      <c r="Q70" s="90"/>
      <c r="R70" s="90">
        <v>111.15375023900002</v>
      </c>
      <c r="S70" s="91">
        <v>1.3339138276553109E-4</v>
      </c>
      <c r="T70" s="91">
        <f t="shared" si="1"/>
        <v>9.6344054689239123E-3</v>
      </c>
      <c r="U70" s="91">
        <f>R70/'סכום נכסי הקרן'!$C$42</f>
        <v>1.1977314052186981E-3</v>
      </c>
    </row>
    <row r="71" spans="2:21">
      <c r="B71" s="86" t="s">
        <v>388</v>
      </c>
      <c r="C71" s="87" t="s">
        <v>389</v>
      </c>
      <c r="D71" s="88" t="s">
        <v>114</v>
      </c>
      <c r="E71" s="88" t="s">
        <v>26</v>
      </c>
      <c r="F71" s="87" t="s">
        <v>270</v>
      </c>
      <c r="G71" s="88" t="s">
        <v>250</v>
      </c>
      <c r="H71" s="87" t="s">
        <v>312</v>
      </c>
      <c r="I71" s="87" t="s">
        <v>125</v>
      </c>
      <c r="J71" s="97"/>
      <c r="K71" s="90">
        <v>1.49</v>
      </c>
      <c r="L71" s="88" t="s">
        <v>127</v>
      </c>
      <c r="M71" s="89">
        <v>2.0199999999999999E-2</v>
      </c>
      <c r="N71" s="89">
        <v>3.3799999999999997E-2</v>
      </c>
      <c r="O71" s="90">
        <v>1.4639010000000001</v>
      </c>
      <c r="P71" s="98">
        <v>5510000</v>
      </c>
      <c r="Q71" s="90"/>
      <c r="R71" s="90">
        <v>80.66095626500001</v>
      </c>
      <c r="S71" s="91">
        <v>6.9560513186029945E-5</v>
      </c>
      <c r="T71" s="91">
        <f t="shared" si="1"/>
        <v>6.9914002586255863E-3</v>
      </c>
      <c r="U71" s="91">
        <f>R71/'סכום נכסי הקרן'!$C$42</f>
        <v>8.6915790322713952E-4</v>
      </c>
    </row>
    <row r="72" spans="2:21">
      <c r="B72" s="86" t="s">
        <v>390</v>
      </c>
      <c r="C72" s="87" t="s">
        <v>391</v>
      </c>
      <c r="D72" s="88" t="s">
        <v>114</v>
      </c>
      <c r="E72" s="88" t="s">
        <v>26</v>
      </c>
      <c r="F72" s="87" t="s">
        <v>270</v>
      </c>
      <c r="G72" s="88" t="s">
        <v>250</v>
      </c>
      <c r="H72" s="87" t="s">
        <v>312</v>
      </c>
      <c r="I72" s="87" t="s">
        <v>125</v>
      </c>
      <c r="J72" s="97"/>
      <c r="K72" s="90">
        <v>2.56</v>
      </c>
      <c r="L72" s="88" t="s">
        <v>127</v>
      </c>
      <c r="M72" s="89">
        <v>2.5899999999999999E-2</v>
      </c>
      <c r="N72" s="89">
        <v>3.6600000000000001E-2</v>
      </c>
      <c r="O72" s="90">
        <v>3.2342750000000002</v>
      </c>
      <c r="P72" s="98">
        <v>5459551</v>
      </c>
      <c r="Q72" s="90"/>
      <c r="R72" s="90">
        <v>176.57688000400003</v>
      </c>
      <c r="S72" s="91">
        <v>1.5311627136296927E-4</v>
      </c>
      <c r="T72" s="91">
        <f t="shared" si="1"/>
        <v>1.5305045981248072E-2</v>
      </c>
      <c r="U72" s="91">
        <f>R72/'סכום נכסי הקרן'!$C$42</f>
        <v>1.9026949082831686E-3</v>
      </c>
    </row>
    <row r="73" spans="2:21">
      <c r="B73" s="86" t="s">
        <v>392</v>
      </c>
      <c r="C73" s="87" t="s">
        <v>393</v>
      </c>
      <c r="D73" s="88" t="s">
        <v>114</v>
      </c>
      <c r="E73" s="88" t="s">
        <v>26</v>
      </c>
      <c r="F73" s="87" t="s">
        <v>270</v>
      </c>
      <c r="G73" s="88" t="s">
        <v>250</v>
      </c>
      <c r="H73" s="87" t="s">
        <v>312</v>
      </c>
      <c r="I73" s="87" t="s">
        <v>125</v>
      </c>
      <c r="J73" s="97"/>
      <c r="K73" s="90">
        <v>2.799999999986015</v>
      </c>
      <c r="L73" s="88" t="s">
        <v>127</v>
      </c>
      <c r="M73" s="89">
        <v>2.9700000000000001E-2</v>
      </c>
      <c r="N73" s="89">
        <v>2.9099999999958045E-2</v>
      </c>
      <c r="O73" s="90">
        <v>1.2783540000000002</v>
      </c>
      <c r="P73" s="98">
        <v>5593655</v>
      </c>
      <c r="Q73" s="90"/>
      <c r="R73" s="90">
        <v>71.506733430000011</v>
      </c>
      <c r="S73" s="91">
        <v>9.1311000000000021E-5</v>
      </c>
      <c r="T73" s="91">
        <f t="shared" si="1"/>
        <v>6.1979452977660885E-3</v>
      </c>
      <c r="U73" s="91">
        <f>R73/'סכום נכסי הקרן'!$C$42</f>
        <v>7.7051705524608187E-4</v>
      </c>
    </row>
    <row r="74" spans="2:21">
      <c r="B74" s="86" t="s">
        <v>394</v>
      </c>
      <c r="C74" s="87" t="s">
        <v>395</v>
      </c>
      <c r="D74" s="88" t="s">
        <v>114</v>
      </c>
      <c r="E74" s="88" t="s">
        <v>26</v>
      </c>
      <c r="F74" s="87" t="s">
        <v>270</v>
      </c>
      <c r="G74" s="88" t="s">
        <v>250</v>
      </c>
      <c r="H74" s="87" t="s">
        <v>312</v>
      </c>
      <c r="I74" s="87" t="s">
        <v>125</v>
      </c>
      <c r="J74" s="97"/>
      <c r="K74" s="90">
        <v>4.3699999999519914</v>
      </c>
      <c r="L74" s="88" t="s">
        <v>127</v>
      </c>
      <c r="M74" s="89">
        <v>8.3999999999999995E-3</v>
      </c>
      <c r="N74" s="89">
        <v>3.4499999999738816E-2</v>
      </c>
      <c r="O74" s="90">
        <v>0.82728299999999999</v>
      </c>
      <c r="P74" s="98">
        <v>4859428</v>
      </c>
      <c r="Q74" s="90"/>
      <c r="R74" s="90">
        <v>40.201239789000006</v>
      </c>
      <c r="S74" s="91">
        <v>1.0402150132025651E-4</v>
      </c>
      <c r="T74" s="91">
        <f t="shared" si="1"/>
        <v>3.4844982166401771E-3</v>
      </c>
      <c r="U74" s="91">
        <f>R74/'סכום נכסי הקרן'!$C$42</f>
        <v>4.3318635062228013E-4</v>
      </c>
    </row>
    <row r="75" spans="2:21">
      <c r="B75" s="86" t="s">
        <v>396</v>
      </c>
      <c r="C75" s="87" t="s">
        <v>397</v>
      </c>
      <c r="D75" s="88" t="s">
        <v>114</v>
      </c>
      <c r="E75" s="88" t="s">
        <v>26</v>
      </c>
      <c r="F75" s="87" t="s">
        <v>270</v>
      </c>
      <c r="G75" s="88" t="s">
        <v>250</v>
      </c>
      <c r="H75" s="87" t="s">
        <v>312</v>
      </c>
      <c r="I75" s="87" t="s">
        <v>125</v>
      </c>
      <c r="J75" s="97"/>
      <c r="K75" s="90">
        <v>4.729999999984841</v>
      </c>
      <c r="L75" s="88" t="s">
        <v>127</v>
      </c>
      <c r="M75" s="89">
        <v>3.0899999999999997E-2</v>
      </c>
      <c r="N75" s="89">
        <v>3.5199999999882638E-2</v>
      </c>
      <c r="O75" s="90">
        <v>1.9680770000000003</v>
      </c>
      <c r="P75" s="98">
        <v>5195474</v>
      </c>
      <c r="Q75" s="90"/>
      <c r="R75" s="90">
        <v>102.25092853500001</v>
      </c>
      <c r="S75" s="91">
        <v>1.0358300000000001E-4</v>
      </c>
      <c r="T75" s="91">
        <f t="shared" ref="T75:T106" si="2">IFERROR(R75/$R$11,0)</f>
        <v>8.8627410497797588E-3</v>
      </c>
      <c r="U75" s="91">
        <f>R75/'סכום נכסי הקרן'!$C$42</f>
        <v>1.1017995169376844E-3</v>
      </c>
    </row>
    <row r="76" spans="2:21">
      <c r="B76" s="86" t="s">
        <v>398</v>
      </c>
      <c r="C76" s="87" t="s">
        <v>399</v>
      </c>
      <c r="D76" s="88" t="s">
        <v>114</v>
      </c>
      <c r="E76" s="88" t="s">
        <v>26</v>
      </c>
      <c r="F76" s="87" t="s">
        <v>400</v>
      </c>
      <c r="G76" s="88" t="s">
        <v>267</v>
      </c>
      <c r="H76" s="87" t="s">
        <v>320</v>
      </c>
      <c r="I76" s="87" t="s">
        <v>263</v>
      </c>
      <c r="J76" s="97"/>
      <c r="K76" s="90">
        <v>2.970000000003238</v>
      </c>
      <c r="L76" s="88" t="s">
        <v>127</v>
      </c>
      <c r="M76" s="89">
        <v>1.4199999999999999E-2</v>
      </c>
      <c r="N76" s="89">
        <v>2.9599999999888979E-2</v>
      </c>
      <c r="O76" s="90">
        <v>40397.986993000006</v>
      </c>
      <c r="P76" s="98">
        <v>107.02</v>
      </c>
      <c r="Q76" s="90"/>
      <c r="R76" s="90">
        <v>43.233925738000003</v>
      </c>
      <c r="S76" s="91">
        <v>4.1958902342879284E-5</v>
      </c>
      <c r="T76" s="91">
        <f t="shared" si="2"/>
        <v>3.747360477515318E-3</v>
      </c>
      <c r="U76" s="91">
        <f>R76/'סכום נכסי הקרן'!$C$42</f>
        <v>4.6586489898859789E-4</v>
      </c>
    </row>
    <row r="77" spans="2:21">
      <c r="B77" s="86" t="s">
        <v>401</v>
      </c>
      <c r="C77" s="87" t="s">
        <v>402</v>
      </c>
      <c r="D77" s="88" t="s">
        <v>114</v>
      </c>
      <c r="E77" s="88" t="s">
        <v>26</v>
      </c>
      <c r="F77" s="87" t="s">
        <v>403</v>
      </c>
      <c r="G77" s="88" t="s">
        <v>267</v>
      </c>
      <c r="H77" s="87" t="s">
        <v>320</v>
      </c>
      <c r="I77" s="87" t="s">
        <v>263</v>
      </c>
      <c r="J77" s="97"/>
      <c r="K77" s="90">
        <v>0.97000000018994592</v>
      </c>
      <c r="L77" s="88" t="s">
        <v>127</v>
      </c>
      <c r="M77" s="89">
        <v>0.04</v>
      </c>
      <c r="N77" s="89">
        <v>3.0099999999366845E-2</v>
      </c>
      <c r="O77" s="90">
        <v>562.81398000000013</v>
      </c>
      <c r="P77" s="98">
        <v>112.25</v>
      </c>
      <c r="Q77" s="90"/>
      <c r="R77" s="90">
        <v>0.63175870400000012</v>
      </c>
      <c r="S77" s="91">
        <v>6.9132497394636805E-6</v>
      </c>
      <c r="T77" s="91">
        <f t="shared" si="2"/>
        <v>5.4758561899806232E-5</v>
      </c>
      <c r="U77" s="91">
        <f>R77/'סכום נכסי הקרן'!$C$42</f>
        <v>6.8074827765511752E-6</v>
      </c>
    </row>
    <row r="78" spans="2:21">
      <c r="B78" s="86" t="s">
        <v>404</v>
      </c>
      <c r="C78" s="87" t="s">
        <v>405</v>
      </c>
      <c r="D78" s="88" t="s">
        <v>114</v>
      </c>
      <c r="E78" s="88" t="s">
        <v>26</v>
      </c>
      <c r="F78" s="87" t="s">
        <v>403</v>
      </c>
      <c r="G78" s="88" t="s">
        <v>267</v>
      </c>
      <c r="H78" s="87" t="s">
        <v>320</v>
      </c>
      <c r="I78" s="87" t="s">
        <v>263</v>
      </c>
      <c r="J78" s="97"/>
      <c r="K78" s="90">
        <v>2.9200000000031605</v>
      </c>
      <c r="L78" s="88" t="s">
        <v>127</v>
      </c>
      <c r="M78" s="89">
        <v>0.04</v>
      </c>
      <c r="N78" s="89">
        <v>2.8800000000091298E-2</v>
      </c>
      <c r="O78" s="90">
        <v>98388.029134000011</v>
      </c>
      <c r="P78" s="98">
        <v>115.78</v>
      </c>
      <c r="Q78" s="90"/>
      <c r="R78" s="90">
        <v>113.91366551700001</v>
      </c>
      <c r="S78" s="91">
        <v>1.0864621074499488E-4</v>
      </c>
      <c r="T78" s="91">
        <f t="shared" si="2"/>
        <v>9.8736249535652885E-3</v>
      </c>
      <c r="U78" s="91">
        <f>R78/'סכום נכסי הקרן'!$C$42</f>
        <v>1.2274707275276241E-3</v>
      </c>
    </row>
    <row r="79" spans="2:21">
      <c r="B79" s="86" t="s">
        <v>406</v>
      </c>
      <c r="C79" s="87" t="s">
        <v>407</v>
      </c>
      <c r="D79" s="88" t="s">
        <v>114</v>
      </c>
      <c r="E79" s="88" t="s">
        <v>26</v>
      </c>
      <c r="F79" s="87" t="s">
        <v>403</v>
      </c>
      <c r="G79" s="88" t="s">
        <v>267</v>
      </c>
      <c r="H79" s="87" t="s">
        <v>320</v>
      </c>
      <c r="I79" s="87" t="s">
        <v>263</v>
      </c>
      <c r="J79" s="97"/>
      <c r="K79" s="90">
        <v>4.2700000000107634</v>
      </c>
      <c r="L79" s="88" t="s">
        <v>127</v>
      </c>
      <c r="M79" s="89">
        <v>3.5000000000000003E-2</v>
      </c>
      <c r="N79" s="89">
        <v>3.120000000007931E-2</v>
      </c>
      <c r="O79" s="90">
        <v>30661.002219000005</v>
      </c>
      <c r="P79" s="98">
        <v>115.14</v>
      </c>
      <c r="Q79" s="90"/>
      <c r="R79" s="90">
        <v>35.30307950600001</v>
      </c>
      <c r="S79" s="91">
        <v>3.4778336868971863E-5</v>
      </c>
      <c r="T79" s="91">
        <f t="shared" si="2"/>
        <v>3.059943380507951E-3</v>
      </c>
      <c r="U79" s="91">
        <f>R79/'סכום נכסי הקרן'!$C$42</f>
        <v>3.8040648142191927E-4</v>
      </c>
    </row>
    <row r="80" spans="2:21">
      <c r="B80" s="86" t="s">
        <v>408</v>
      </c>
      <c r="C80" s="87" t="s">
        <v>409</v>
      </c>
      <c r="D80" s="88" t="s">
        <v>114</v>
      </c>
      <c r="E80" s="88" t="s">
        <v>26</v>
      </c>
      <c r="F80" s="87" t="s">
        <v>403</v>
      </c>
      <c r="G80" s="88" t="s">
        <v>267</v>
      </c>
      <c r="H80" s="87" t="s">
        <v>320</v>
      </c>
      <c r="I80" s="87" t="s">
        <v>263</v>
      </c>
      <c r="J80" s="97"/>
      <c r="K80" s="90">
        <v>6.8199999999831862</v>
      </c>
      <c r="L80" s="88" t="s">
        <v>127</v>
      </c>
      <c r="M80" s="89">
        <v>2.5000000000000001E-2</v>
      </c>
      <c r="N80" s="89">
        <v>3.1799999999992987E-2</v>
      </c>
      <c r="O80" s="90">
        <v>53580.692053000006</v>
      </c>
      <c r="P80" s="98">
        <v>106.56</v>
      </c>
      <c r="Q80" s="90"/>
      <c r="R80" s="90">
        <v>57.095582878000009</v>
      </c>
      <c r="S80" s="91">
        <v>9.0431008540500977E-5</v>
      </c>
      <c r="T80" s="91">
        <f t="shared" si="2"/>
        <v>4.948838835832612E-3</v>
      </c>
      <c r="U80" s="91">
        <f>R80/'סכום נכסי הקרן'!$C$42</f>
        <v>6.1523045839845703E-4</v>
      </c>
    </row>
    <row r="81" spans="2:21">
      <c r="B81" s="86" t="s">
        <v>410</v>
      </c>
      <c r="C81" s="87" t="s">
        <v>411</v>
      </c>
      <c r="D81" s="88" t="s">
        <v>114</v>
      </c>
      <c r="E81" s="88" t="s">
        <v>26</v>
      </c>
      <c r="F81" s="87" t="s">
        <v>412</v>
      </c>
      <c r="G81" s="88" t="s">
        <v>123</v>
      </c>
      <c r="H81" s="87" t="s">
        <v>320</v>
      </c>
      <c r="I81" s="87" t="s">
        <v>263</v>
      </c>
      <c r="J81" s="97"/>
      <c r="K81" s="90">
        <v>1.4499999999754027</v>
      </c>
      <c r="L81" s="88" t="s">
        <v>127</v>
      </c>
      <c r="M81" s="89">
        <v>1.8000000000000002E-2</v>
      </c>
      <c r="N81" s="89">
        <v>3.2899999999545668E-2</v>
      </c>
      <c r="O81" s="90">
        <v>31532.196060000002</v>
      </c>
      <c r="P81" s="98">
        <v>109.59</v>
      </c>
      <c r="Q81" s="90"/>
      <c r="R81" s="90">
        <v>34.556133832999997</v>
      </c>
      <c r="S81" s="91">
        <v>3.5292280755193081E-5</v>
      </c>
      <c r="T81" s="91">
        <f t="shared" si="2"/>
        <v>2.9952008283091552E-3</v>
      </c>
      <c r="U81" s="91">
        <f>R81/'סכום נכסי הקרן'!$C$42</f>
        <v>3.7235780750294935E-4</v>
      </c>
    </row>
    <row r="82" spans="2:21">
      <c r="B82" s="86" t="s">
        <v>413</v>
      </c>
      <c r="C82" s="87" t="s">
        <v>414</v>
      </c>
      <c r="D82" s="88" t="s">
        <v>114</v>
      </c>
      <c r="E82" s="88" t="s">
        <v>26</v>
      </c>
      <c r="F82" s="87" t="s">
        <v>412</v>
      </c>
      <c r="G82" s="88" t="s">
        <v>123</v>
      </c>
      <c r="H82" s="87" t="s">
        <v>320</v>
      </c>
      <c r="I82" s="87" t="s">
        <v>263</v>
      </c>
      <c r="J82" s="97"/>
      <c r="K82" s="90">
        <v>3.9400000000614543</v>
      </c>
      <c r="L82" s="88" t="s">
        <v>127</v>
      </c>
      <c r="M82" s="89">
        <v>2.2000000000000002E-2</v>
      </c>
      <c r="N82" s="89">
        <v>3.0800000000409694E-2</v>
      </c>
      <c r="O82" s="90">
        <v>24496.566229000004</v>
      </c>
      <c r="P82" s="98">
        <v>99.64</v>
      </c>
      <c r="Q82" s="90"/>
      <c r="R82" s="90">
        <v>24.408378225000003</v>
      </c>
      <c r="S82" s="91">
        <v>8.9508638598900659E-5</v>
      </c>
      <c r="T82" s="91">
        <f t="shared" si="2"/>
        <v>2.1156300363493604E-3</v>
      </c>
      <c r="U82" s="91">
        <f>R82/'סכום נכסי הקרן'!$C$42</f>
        <v>2.6301119924140252E-4</v>
      </c>
    </row>
    <row r="83" spans="2:21">
      <c r="B83" s="86" t="s">
        <v>415</v>
      </c>
      <c r="C83" s="87" t="s">
        <v>416</v>
      </c>
      <c r="D83" s="88" t="s">
        <v>114</v>
      </c>
      <c r="E83" s="88" t="s">
        <v>26</v>
      </c>
      <c r="F83" s="87" t="s">
        <v>417</v>
      </c>
      <c r="G83" s="88" t="s">
        <v>418</v>
      </c>
      <c r="H83" s="87" t="s">
        <v>419</v>
      </c>
      <c r="I83" s="87" t="s">
        <v>263</v>
      </c>
      <c r="J83" s="97"/>
      <c r="K83" s="90">
        <v>5.6299999999955768</v>
      </c>
      <c r="L83" s="88" t="s">
        <v>127</v>
      </c>
      <c r="M83" s="89">
        <v>5.1500000000000004E-2</v>
      </c>
      <c r="N83" s="89">
        <v>3.2599999999994217E-2</v>
      </c>
      <c r="O83" s="90">
        <v>159971.60039400004</v>
      </c>
      <c r="P83" s="98">
        <v>151.19999999999999</v>
      </c>
      <c r="Q83" s="90"/>
      <c r="R83" s="90">
        <v>241.87705298900002</v>
      </c>
      <c r="S83" s="91">
        <v>5.1152114368585783E-5</v>
      </c>
      <c r="T83" s="91">
        <f t="shared" si="2"/>
        <v>2.0965029044128322E-2</v>
      </c>
      <c r="U83" s="91">
        <f>R83/'סכום נכסי הקרן'!$C$42</f>
        <v>2.6063334970143496E-3</v>
      </c>
    </row>
    <row r="84" spans="2:21">
      <c r="B84" s="86" t="s">
        <v>420</v>
      </c>
      <c r="C84" s="87" t="s">
        <v>421</v>
      </c>
      <c r="D84" s="88" t="s">
        <v>114</v>
      </c>
      <c r="E84" s="88" t="s">
        <v>26</v>
      </c>
      <c r="F84" s="87" t="s">
        <v>422</v>
      </c>
      <c r="G84" s="88" t="s">
        <v>150</v>
      </c>
      <c r="H84" s="87" t="s">
        <v>423</v>
      </c>
      <c r="I84" s="87" t="s">
        <v>125</v>
      </c>
      <c r="J84" s="97"/>
      <c r="K84" s="90">
        <v>1.1499999999702433</v>
      </c>
      <c r="L84" s="88" t="s">
        <v>127</v>
      </c>
      <c r="M84" s="89">
        <v>2.2000000000000002E-2</v>
      </c>
      <c r="N84" s="89">
        <v>2.7499999998512169E-2</v>
      </c>
      <c r="O84" s="90">
        <v>3010.1988910000005</v>
      </c>
      <c r="P84" s="98">
        <v>111.64</v>
      </c>
      <c r="Q84" s="90"/>
      <c r="R84" s="90">
        <v>3.3605862540000002</v>
      </c>
      <c r="S84" s="91">
        <v>3.7934976291267495E-6</v>
      </c>
      <c r="T84" s="91">
        <f t="shared" si="2"/>
        <v>2.9128347459902494E-4</v>
      </c>
      <c r="U84" s="91">
        <f>R84/'סכום נכסי הקרן'!$C$42</f>
        <v>3.6211820903095353E-5</v>
      </c>
    </row>
    <row r="85" spans="2:21">
      <c r="B85" s="86" t="s">
        <v>424</v>
      </c>
      <c r="C85" s="87" t="s">
        <v>425</v>
      </c>
      <c r="D85" s="88" t="s">
        <v>114</v>
      </c>
      <c r="E85" s="88" t="s">
        <v>26</v>
      </c>
      <c r="F85" s="87" t="s">
        <v>422</v>
      </c>
      <c r="G85" s="88" t="s">
        <v>150</v>
      </c>
      <c r="H85" s="87" t="s">
        <v>423</v>
      </c>
      <c r="I85" s="87" t="s">
        <v>125</v>
      </c>
      <c r="J85" s="97"/>
      <c r="K85" s="90">
        <v>4.4500000000762441</v>
      </c>
      <c r="L85" s="88" t="s">
        <v>127</v>
      </c>
      <c r="M85" s="89">
        <v>1.7000000000000001E-2</v>
      </c>
      <c r="N85" s="89">
        <v>2.5900000000191589E-2</v>
      </c>
      <c r="O85" s="90">
        <v>24105.334571000003</v>
      </c>
      <c r="P85" s="98">
        <v>106.1</v>
      </c>
      <c r="Q85" s="90"/>
      <c r="R85" s="90">
        <v>25.575760489000004</v>
      </c>
      <c r="S85" s="91">
        <v>1.8991943659985505E-5</v>
      </c>
      <c r="T85" s="91">
        <f t="shared" si="2"/>
        <v>2.2168145132061765E-3</v>
      </c>
      <c r="U85" s="91">
        <f>R85/'סכום נכסי הקרן'!$C$42</f>
        <v>2.7559026559302547E-4</v>
      </c>
    </row>
    <row r="86" spans="2:21">
      <c r="B86" s="86" t="s">
        <v>426</v>
      </c>
      <c r="C86" s="87" t="s">
        <v>427</v>
      </c>
      <c r="D86" s="88" t="s">
        <v>114</v>
      </c>
      <c r="E86" s="88" t="s">
        <v>26</v>
      </c>
      <c r="F86" s="87" t="s">
        <v>422</v>
      </c>
      <c r="G86" s="88" t="s">
        <v>150</v>
      </c>
      <c r="H86" s="87" t="s">
        <v>423</v>
      </c>
      <c r="I86" s="87" t="s">
        <v>125</v>
      </c>
      <c r="J86" s="97"/>
      <c r="K86" s="90">
        <v>9.3199999998332057</v>
      </c>
      <c r="L86" s="88" t="s">
        <v>127</v>
      </c>
      <c r="M86" s="89">
        <v>5.7999999999999996E-3</v>
      </c>
      <c r="N86" s="89">
        <v>2.9299999998948473E-2</v>
      </c>
      <c r="O86" s="90">
        <v>12578.760864000002</v>
      </c>
      <c r="P86" s="98">
        <v>87.7</v>
      </c>
      <c r="Q86" s="90"/>
      <c r="R86" s="90">
        <v>11.031573612000003</v>
      </c>
      <c r="S86" s="91">
        <v>2.6295430173320266E-5</v>
      </c>
      <c r="T86" s="91">
        <f t="shared" si="2"/>
        <v>9.5617694328588309E-4</v>
      </c>
      <c r="U86" s="91">
        <f>R86/'סכום נכסי הקרן'!$C$42</f>
        <v>1.1887014280367784E-4</v>
      </c>
    </row>
    <row r="87" spans="2:21">
      <c r="B87" s="86" t="s">
        <v>428</v>
      </c>
      <c r="C87" s="87" t="s">
        <v>429</v>
      </c>
      <c r="D87" s="88" t="s">
        <v>114</v>
      </c>
      <c r="E87" s="88" t="s">
        <v>26</v>
      </c>
      <c r="F87" s="87" t="s">
        <v>327</v>
      </c>
      <c r="G87" s="88" t="s">
        <v>267</v>
      </c>
      <c r="H87" s="87" t="s">
        <v>423</v>
      </c>
      <c r="I87" s="87" t="s">
        <v>125</v>
      </c>
      <c r="J87" s="97"/>
      <c r="K87" s="90">
        <v>1.0899993005928503</v>
      </c>
      <c r="L87" s="88" t="s">
        <v>127</v>
      </c>
      <c r="M87" s="89">
        <v>2.5000000000000001E-2</v>
      </c>
      <c r="N87" s="89">
        <v>2.870005963029218E-2</v>
      </c>
      <c r="O87" s="90">
        <v>1.4970000000000003E-3</v>
      </c>
      <c r="P87" s="98">
        <v>112.16</v>
      </c>
      <c r="Q87" s="90"/>
      <c r="R87" s="90">
        <v>1.6770000000000006E-6</v>
      </c>
      <c r="S87" s="91">
        <v>3.1789208725631979E-12</v>
      </c>
      <c r="T87" s="91">
        <f t="shared" si="2"/>
        <v>1.4535630094931793E-10</v>
      </c>
      <c r="U87" s="91">
        <f>R87/'סכום נכסי הקרן'!$C$42</f>
        <v>1.807042553429754E-11</v>
      </c>
    </row>
    <row r="88" spans="2:21">
      <c r="B88" s="86" t="s">
        <v>430</v>
      </c>
      <c r="C88" s="87" t="s">
        <v>431</v>
      </c>
      <c r="D88" s="88" t="s">
        <v>114</v>
      </c>
      <c r="E88" s="88" t="s">
        <v>26</v>
      </c>
      <c r="F88" s="87" t="s">
        <v>327</v>
      </c>
      <c r="G88" s="88" t="s">
        <v>267</v>
      </c>
      <c r="H88" s="87" t="s">
        <v>423</v>
      </c>
      <c r="I88" s="87" t="s">
        <v>125</v>
      </c>
      <c r="J88" s="97"/>
      <c r="K88" s="90">
        <v>1.9400000000065285</v>
      </c>
      <c r="L88" s="88" t="s">
        <v>127</v>
      </c>
      <c r="M88" s="89">
        <v>1.95E-2</v>
      </c>
      <c r="N88" s="89">
        <v>3.2100000000179527E-2</v>
      </c>
      <c r="O88" s="90">
        <v>33345.771530000005</v>
      </c>
      <c r="P88" s="98">
        <v>110.25</v>
      </c>
      <c r="Q88" s="90"/>
      <c r="R88" s="90">
        <v>36.763714254000007</v>
      </c>
      <c r="S88" s="91">
        <v>5.8596176567132503E-5</v>
      </c>
      <c r="T88" s="91">
        <f t="shared" si="2"/>
        <v>3.1865459231479741E-3</v>
      </c>
      <c r="U88" s="91">
        <f>R88/'סכום נכסי הקרן'!$C$42</f>
        <v>3.9614547453255814E-4</v>
      </c>
    </row>
    <row r="89" spans="2:21">
      <c r="B89" s="86" t="s">
        <v>432</v>
      </c>
      <c r="C89" s="87" t="s">
        <v>433</v>
      </c>
      <c r="D89" s="88" t="s">
        <v>114</v>
      </c>
      <c r="E89" s="88" t="s">
        <v>26</v>
      </c>
      <c r="F89" s="87" t="s">
        <v>327</v>
      </c>
      <c r="G89" s="88" t="s">
        <v>267</v>
      </c>
      <c r="H89" s="87" t="s">
        <v>423</v>
      </c>
      <c r="I89" s="87" t="s">
        <v>125</v>
      </c>
      <c r="J89" s="97"/>
      <c r="K89" s="90">
        <v>5.1500000000994799</v>
      </c>
      <c r="L89" s="88" t="s">
        <v>127</v>
      </c>
      <c r="M89" s="89">
        <v>1.1699999999999999E-2</v>
      </c>
      <c r="N89" s="89">
        <v>3.9200000000561779E-2</v>
      </c>
      <c r="O89" s="90">
        <v>8853.3090650000013</v>
      </c>
      <c r="P89" s="98">
        <v>96.51</v>
      </c>
      <c r="Q89" s="90"/>
      <c r="R89" s="90">
        <v>8.5443289810000032</v>
      </c>
      <c r="S89" s="91">
        <v>1.2273069216806729E-5</v>
      </c>
      <c r="T89" s="91">
        <f t="shared" si="2"/>
        <v>7.4059156515934106E-4</v>
      </c>
      <c r="U89" s="91">
        <f>R89/'סכום נכסי הקרן'!$C$42</f>
        <v>9.2068968748778109E-5</v>
      </c>
    </row>
    <row r="90" spans="2:21">
      <c r="B90" s="86" t="s">
        <v>434</v>
      </c>
      <c r="C90" s="87" t="s">
        <v>435</v>
      </c>
      <c r="D90" s="88" t="s">
        <v>114</v>
      </c>
      <c r="E90" s="88" t="s">
        <v>26</v>
      </c>
      <c r="F90" s="87" t="s">
        <v>327</v>
      </c>
      <c r="G90" s="88" t="s">
        <v>267</v>
      </c>
      <c r="H90" s="87" t="s">
        <v>423</v>
      </c>
      <c r="I90" s="87" t="s">
        <v>125</v>
      </c>
      <c r="J90" s="97"/>
      <c r="K90" s="90">
        <v>3.5</v>
      </c>
      <c r="L90" s="88" t="s">
        <v>127</v>
      </c>
      <c r="M90" s="89">
        <v>3.3500000000000002E-2</v>
      </c>
      <c r="N90" s="89">
        <v>3.3800000000023596E-2</v>
      </c>
      <c r="O90" s="90">
        <v>30474.100693000004</v>
      </c>
      <c r="P90" s="98">
        <v>111.29</v>
      </c>
      <c r="Q90" s="90"/>
      <c r="R90" s="90">
        <v>33.914627484000007</v>
      </c>
      <c r="S90" s="91">
        <v>4.5727408962482529E-5</v>
      </c>
      <c r="T90" s="91">
        <f t="shared" si="2"/>
        <v>2.93959737575928E-3</v>
      </c>
      <c r="U90" s="91">
        <f>R90/'סכום נכסי הקרן'!$C$42</f>
        <v>3.6544528948900579E-4</v>
      </c>
    </row>
    <row r="91" spans="2:21">
      <c r="B91" s="86" t="s">
        <v>436</v>
      </c>
      <c r="C91" s="87" t="s">
        <v>437</v>
      </c>
      <c r="D91" s="88" t="s">
        <v>114</v>
      </c>
      <c r="E91" s="88" t="s">
        <v>26</v>
      </c>
      <c r="F91" s="87" t="s">
        <v>327</v>
      </c>
      <c r="G91" s="88" t="s">
        <v>267</v>
      </c>
      <c r="H91" s="87" t="s">
        <v>423</v>
      </c>
      <c r="I91" s="87" t="s">
        <v>125</v>
      </c>
      <c r="J91" s="97"/>
      <c r="K91" s="90">
        <v>5.1599999999961694</v>
      </c>
      <c r="L91" s="88" t="s">
        <v>127</v>
      </c>
      <c r="M91" s="89">
        <v>1.3300000000000001E-2</v>
      </c>
      <c r="N91" s="89">
        <v>3.9199999999982332E-2</v>
      </c>
      <c r="O91" s="90">
        <v>138167.33830600002</v>
      </c>
      <c r="P91" s="98">
        <v>97.5</v>
      </c>
      <c r="Q91" s="90">
        <v>1.0216744430000002</v>
      </c>
      <c r="R91" s="90">
        <v>135.73482959700002</v>
      </c>
      <c r="S91" s="91">
        <v>1.1635144278400001E-4</v>
      </c>
      <c r="T91" s="91">
        <f t="shared" si="2"/>
        <v>1.1765004615507403E-2</v>
      </c>
      <c r="U91" s="91">
        <f>R91/'סכום נכסי הקרן'!$C$42</f>
        <v>1.4626035364598412E-3</v>
      </c>
    </row>
    <row r="92" spans="2:21">
      <c r="B92" s="86" t="s">
        <v>438</v>
      </c>
      <c r="C92" s="87" t="s">
        <v>439</v>
      </c>
      <c r="D92" s="88" t="s">
        <v>114</v>
      </c>
      <c r="E92" s="88" t="s">
        <v>26</v>
      </c>
      <c r="F92" s="87" t="s">
        <v>327</v>
      </c>
      <c r="G92" s="88" t="s">
        <v>267</v>
      </c>
      <c r="H92" s="87" t="s">
        <v>419</v>
      </c>
      <c r="I92" s="87" t="s">
        <v>263</v>
      </c>
      <c r="J92" s="97"/>
      <c r="K92" s="90">
        <v>5.750000000017832</v>
      </c>
      <c r="L92" s="88" t="s">
        <v>127</v>
      </c>
      <c r="M92" s="89">
        <v>1.8700000000000001E-2</v>
      </c>
      <c r="N92" s="89">
        <v>4.0400000000199714E-2</v>
      </c>
      <c r="O92" s="90">
        <v>73617.023652000018</v>
      </c>
      <c r="P92" s="98">
        <v>95.22</v>
      </c>
      <c r="Q92" s="90"/>
      <c r="R92" s="90">
        <v>70.098129965000012</v>
      </c>
      <c r="S92" s="91">
        <v>1.3166001094170763E-4</v>
      </c>
      <c r="T92" s="91">
        <f t="shared" si="2"/>
        <v>6.0758526387459386E-3</v>
      </c>
      <c r="U92" s="91">
        <f>R92/'סכום נכסי הקרן'!$C$42</f>
        <v>7.5533872249614986E-4</v>
      </c>
    </row>
    <row r="93" spans="2:21">
      <c r="B93" s="86" t="s">
        <v>440</v>
      </c>
      <c r="C93" s="87" t="s">
        <v>441</v>
      </c>
      <c r="D93" s="88" t="s">
        <v>114</v>
      </c>
      <c r="E93" s="88" t="s">
        <v>26</v>
      </c>
      <c r="F93" s="87" t="s">
        <v>442</v>
      </c>
      <c r="G93" s="88" t="s">
        <v>250</v>
      </c>
      <c r="H93" s="87" t="s">
        <v>423</v>
      </c>
      <c r="I93" s="87" t="s">
        <v>125</v>
      </c>
      <c r="J93" s="97"/>
      <c r="K93" s="90">
        <v>4.3899999999943216</v>
      </c>
      <c r="L93" s="88" t="s">
        <v>127</v>
      </c>
      <c r="M93" s="89">
        <v>1.09E-2</v>
      </c>
      <c r="N93" s="89">
        <v>3.699999999997601E-2</v>
      </c>
      <c r="O93" s="90">
        <v>2.589979</v>
      </c>
      <c r="P93" s="98">
        <v>4827766</v>
      </c>
      <c r="Q93" s="90"/>
      <c r="R93" s="90">
        <v>125.03813968900003</v>
      </c>
      <c r="S93" s="91">
        <v>1.4262784294289334E-4</v>
      </c>
      <c r="T93" s="91">
        <f t="shared" si="2"/>
        <v>1.0837854181739498E-2</v>
      </c>
      <c r="U93" s="91">
        <f>R93/'סכום נכסי הקרן'!$C$42</f>
        <v>1.347341915442557E-3</v>
      </c>
    </row>
    <row r="94" spans="2:21">
      <c r="B94" s="86" t="s">
        <v>443</v>
      </c>
      <c r="C94" s="87" t="s">
        <v>444</v>
      </c>
      <c r="D94" s="88" t="s">
        <v>114</v>
      </c>
      <c r="E94" s="88" t="s">
        <v>26</v>
      </c>
      <c r="F94" s="87" t="s">
        <v>442</v>
      </c>
      <c r="G94" s="88" t="s">
        <v>250</v>
      </c>
      <c r="H94" s="87" t="s">
        <v>423</v>
      </c>
      <c r="I94" s="87" t="s">
        <v>125</v>
      </c>
      <c r="J94" s="97"/>
      <c r="K94" s="90">
        <v>5.0300000000127412</v>
      </c>
      <c r="L94" s="88" t="s">
        <v>127</v>
      </c>
      <c r="M94" s="89">
        <v>2.9900000000000003E-2</v>
      </c>
      <c r="N94" s="89">
        <v>3.4000000000090999E-2</v>
      </c>
      <c r="O94" s="90">
        <v>2.1254720000000002</v>
      </c>
      <c r="P94" s="98">
        <v>5169986</v>
      </c>
      <c r="Q94" s="90"/>
      <c r="R94" s="90">
        <v>109.88660642000001</v>
      </c>
      <c r="S94" s="91">
        <v>1.3284200000000001E-4</v>
      </c>
      <c r="T94" s="91">
        <f t="shared" si="2"/>
        <v>9.5245740209211494E-3</v>
      </c>
      <c r="U94" s="91">
        <f>R94/'סכום נכסי הקרן'!$C$42</f>
        <v>1.1840773634640856E-3</v>
      </c>
    </row>
    <row r="95" spans="2:21">
      <c r="B95" s="86" t="s">
        <v>445</v>
      </c>
      <c r="C95" s="87" t="s">
        <v>446</v>
      </c>
      <c r="D95" s="88" t="s">
        <v>114</v>
      </c>
      <c r="E95" s="88" t="s">
        <v>26</v>
      </c>
      <c r="F95" s="87" t="s">
        <v>442</v>
      </c>
      <c r="G95" s="88" t="s">
        <v>250</v>
      </c>
      <c r="H95" s="87" t="s">
        <v>423</v>
      </c>
      <c r="I95" s="87" t="s">
        <v>125</v>
      </c>
      <c r="J95" s="97"/>
      <c r="K95" s="90">
        <v>2.6700000000036179</v>
      </c>
      <c r="L95" s="88" t="s">
        <v>127</v>
      </c>
      <c r="M95" s="89">
        <v>2.3199999999999998E-2</v>
      </c>
      <c r="N95" s="89">
        <v>3.5899999999770914E-2</v>
      </c>
      <c r="O95" s="90">
        <v>0.30583300000000002</v>
      </c>
      <c r="P95" s="98">
        <v>5423550</v>
      </c>
      <c r="Q95" s="90"/>
      <c r="R95" s="90">
        <v>16.586978582</v>
      </c>
      <c r="S95" s="91">
        <v>5.0972166666666673E-5</v>
      </c>
      <c r="T95" s="91">
        <f t="shared" si="2"/>
        <v>1.4376993742427442E-3</v>
      </c>
      <c r="U95" s="91">
        <f>R95/'סכום נכסי הקרן'!$C$42</f>
        <v>1.7873211765355942E-4</v>
      </c>
    </row>
    <row r="96" spans="2:21">
      <c r="B96" s="86" t="s">
        <v>447</v>
      </c>
      <c r="C96" s="87" t="s">
        <v>448</v>
      </c>
      <c r="D96" s="88" t="s">
        <v>114</v>
      </c>
      <c r="E96" s="88" t="s">
        <v>26</v>
      </c>
      <c r="F96" s="87" t="s">
        <v>449</v>
      </c>
      <c r="G96" s="88" t="s">
        <v>250</v>
      </c>
      <c r="H96" s="87" t="s">
        <v>423</v>
      </c>
      <c r="I96" s="87" t="s">
        <v>125</v>
      </c>
      <c r="J96" s="97"/>
      <c r="K96" s="90">
        <v>2.0400000000035075</v>
      </c>
      <c r="L96" s="88" t="s">
        <v>127</v>
      </c>
      <c r="M96" s="89">
        <v>1.46E-2</v>
      </c>
      <c r="N96" s="89">
        <v>3.4600000000133545E-2</v>
      </c>
      <c r="O96" s="90">
        <v>2.7524929999999999</v>
      </c>
      <c r="P96" s="98">
        <v>5387000</v>
      </c>
      <c r="Q96" s="90"/>
      <c r="R96" s="90">
        <v>148.27678603700002</v>
      </c>
      <c r="S96" s="91">
        <v>1.033489655690309E-4</v>
      </c>
      <c r="T96" s="91">
        <f t="shared" si="2"/>
        <v>1.2852096085266423E-2</v>
      </c>
      <c r="U96" s="91">
        <f>R96/'סכום נכסי הקרן'!$C$42</f>
        <v>1.5977487302007022E-3</v>
      </c>
    </row>
    <row r="97" spans="2:21">
      <c r="B97" s="86" t="s">
        <v>450</v>
      </c>
      <c r="C97" s="87" t="s">
        <v>451</v>
      </c>
      <c r="D97" s="88" t="s">
        <v>114</v>
      </c>
      <c r="E97" s="88" t="s">
        <v>26</v>
      </c>
      <c r="F97" s="87" t="s">
        <v>449</v>
      </c>
      <c r="G97" s="88" t="s">
        <v>250</v>
      </c>
      <c r="H97" s="87" t="s">
        <v>423</v>
      </c>
      <c r="I97" s="87" t="s">
        <v>125</v>
      </c>
      <c r="J97" s="97"/>
      <c r="K97" s="90">
        <v>2.6799999999972957</v>
      </c>
      <c r="L97" s="88" t="s">
        <v>127</v>
      </c>
      <c r="M97" s="89">
        <v>2.4199999999999999E-2</v>
      </c>
      <c r="N97" s="89">
        <v>3.7999999999975421E-2</v>
      </c>
      <c r="O97" s="90">
        <v>3.0103390000000005</v>
      </c>
      <c r="P97" s="98">
        <v>5405050</v>
      </c>
      <c r="Q97" s="90"/>
      <c r="R97" s="90">
        <v>162.71033348300003</v>
      </c>
      <c r="S97" s="91">
        <v>9.940361246863032E-5</v>
      </c>
      <c r="T97" s="91">
        <f t="shared" si="2"/>
        <v>1.4103143829051177E-2</v>
      </c>
      <c r="U97" s="91">
        <f>R97/'סכום נכסי הקרן'!$C$42</f>
        <v>1.7532766636048126E-3</v>
      </c>
    </row>
    <row r="98" spans="2:21">
      <c r="B98" s="86" t="s">
        <v>452</v>
      </c>
      <c r="C98" s="87" t="s">
        <v>453</v>
      </c>
      <c r="D98" s="88" t="s">
        <v>114</v>
      </c>
      <c r="E98" s="88" t="s">
        <v>26</v>
      </c>
      <c r="F98" s="87" t="s">
        <v>449</v>
      </c>
      <c r="G98" s="88" t="s">
        <v>250</v>
      </c>
      <c r="H98" s="87" t="s">
        <v>423</v>
      </c>
      <c r="I98" s="87" t="s">
        <v>125</v>
      </c>
      <c r="J98" s="97"/>
      <c r="K98" s="90">
        <v>4.070000000013648</v>
      </c>
      <c r="L98" s="88" t="s">
        <v>127</v>
      </c>
      <c r="M98" s="89">
        <v>2E-3</v>
      </c>
      <c r="N98" s="89">
        <v>3.7000000000070594E-2</v>
      </c>
      <c r="O98" s="90">
        <v>1.7972460000000001</v>
      </c>
      <c r="P98" s="98">
        <v>4728999</v>
      </c>
      <c r="Q98" s="90"/>
      <c r="R98" s="90">
        <v>84.991742812000012</v>
      </c>
      <c r="S98" s="91">
        <v>1.5680038387715932E-4</v>
      </c>
      <c r="T98" s="91">
        <f t="shared" si="2"/>
        <v>7.3667771892594498E-3</v>
      </c>
      <c r="U98" s="91">
        <f>R98/'סכום נכסי הקרן'!$C$42</f>
        <v>9.1582406649637089E-4</v>
      </c>
    </row>
    <row r="99" spans="2:21">
      <c r="B99" s="86" t="s">
        <v>454</v>
      </c>
      <c r="C99" s="87" t="s">
        <v>455</v>
      </c>
      <c r="D99" s="88" t="s">
        <v>114</v>
      </c>
      <c r="E99" s="88" t="s">
        <v>26</v>
      </c>
      <c r="F99" s="87" t="s">
        <v>449</v>
      </c>
      <c r="G99" s="88" t="s">
        <v>250</v>
      </c>
      <c r="H99" s="87" t="s">
        <v>423</v>
      </c>
      <c r="I99" s="87" t="s">
        <v>125</v>
      </c>
      <c r="J99" s="97"/>
      <c r="K99" s="90">
        <v>4.7299999999936393</v>
      </c>
      <c r="L99" s="88" t="s">
        <v>127</v>
      </c>
      <c r="M99" s="89">
        <v>3.1699999999999999E-2</v>
      </c>
      <c r="N99" s="89">
        <v>3.5099999999963091E-2</v>
      </c>
      <c r="O99" s="90">
        <v>2.4389820000000006</v>
      </c>
      <c r="P99" s="98">
        <v>5221114</v>
      </c>
      <c r="Q99" s="90"/>
      <c r="R99" s="90">
        <v>127.34205419700002</v>
      </c>
      <c r="S99" s="91">
        <v>1.4440390763765544E-4</v>
      </c>
      <c r="T99" s="91">
        <f t="shared" si="2"/>
        <v>1.1037549167181564E-2</v>
      </c>
      <c r="U99" s="91">
        <f>R99/'סכום נכסי הקרן'!$C$42</f>
        <v>1.3721676253735061E-3</v>
      </c>
    </row>
    <row r="100" spans="2:21">
      <c r="B100" s="86" t="s">
        <v>456</v>
      </c>
      <c r="C100" s="87" t="s">
        <v>457</v>
      </c>
      <c r="D100" s="88" t="s">
        <v>114</v>
      </c>
      <c r="E100" s="88" t="s">
        <v>26</v>
      </c>
      <c r="F100" s="87" t="s">
        <v>458</v>
      </c>
      <c r="G100" s="88" t="s">
        <v>342</v>
      </c>
      <c r="H100" s="87" t="s">
        <v>419</v>
      </c>
      <c r="I100" s="87" t="s">
        <v>263</v>
      </c>
      <c r="J100" s="97"/>
      <c r="K100" s="90">
        <v>0.65999999999830994</v>
      </c>
      <c r="L100" s="88" t="s">
        <v>127</v>
      </c>
      <c r="M100" s="89">
        <v>3.85E-2</v>
      </c>
      <c r="N100" s="89">
        <v>2.4900000000185916E-2</v>
      </c>
      <c r="O100" s="90">
        <v>20152.415223000004</v>
      </c>
      <c r="P100" s="98">
        <v>117.44</v>
      </c>
      <c r="Q100" s="90"/>
      <c r="R100" s="90">
        <v>23.666997444</v>
      </c>
      <c r="S100" s="91">
        <v>8.0609660892000008E-5</v>
      </c>
      <c r="T100" s="91">
        <f t="shared" si="2"/>
        <v>2.051369828883006E-3</v>
      </c>
      <c r="U100" s="91">
        <f>R100/'סכום נכסי הקרן'!$C$42</f>
        <v>2.5502248952427673E-4</v>
      </c>
    </row>
    <row r="101" spans="2:21">
      <c r="B101" s="86" t="s">
        <v>459</v>
      </c>
      <c r="C101" s="87" t="s">
        <v>460</v>
      </c>
      <c r="D101" s="88" t="s">
        <v>114</v>
      </c>
      <c r="E101" s="88" t="s">
        <v>26</v>
      </c>
      <c r="F101" s="87" t="s">
        <v>345</v>
      </c>
      <c r="G101" s="88" t="s">
        <v>267</v>
      </c>
      <c r="H101" s="87" t="s">
        <v>423</v>
      </c>
      <c r="I101" s="87" t="s">
        <v>125</v>
      </c>
      <c r="J101" s="97"/>
      <c r="K101" s="90">
        <v>4.1300000000068486</v>
      </c>
      <c r="L101" s="88" t="s">
        <v>127</v>
      </c>
      <c r="M101" s="89">
        <v>2.4E-2</v>
      </c>
      <c r="N101" s="89">
        <v>3.140000000009617E-2</v>
      </c>
      <c r="O101" s="90">
        <v>62687.870857000009</v>
      </c>
      <c r="P101" s="98">
        <v>109.47</v>
      </c>
      <c r="Q101" s="90"/>
      <c r="R101" s="90">
        <v>68.624411181000013</v>
      </c>
      <c r="S101" s="91">
        <v>5.8165464788541811E-5</v>
      </c>
      <c r="T101" s="91">
        <f t="shared" si="2"/>
        <v>5.948116019138445E-3</v>
      </c>
      <c r="U101" s="91">
        <f>R101/'סכום נכסי הקרן'!$C$42</f>
        <v>7.3945874304190569E-4</v>
      </c>
    </row>
    <row r="102" spans="2:21">
      <c r="B102" s="86" t="s">
        <v>461</v>
      </c>
      <c r="C102" s="87" t="s">
        <v>462</v>
      </c>
      <c r="D102" s="88" t="s">
        <v>114</v>
      </c>
      <c r="E102" s="88" t="s">
        <v>26</v>
      </c>
      <c r="F102" s="87" t="s">
        <v>345</v>
      </c>
      <c r="G102" s="88" t="s">
        <v>267</v>
      </c>
      <c r="H102" s="87" t="s">
        <v>423</v>
      </c>
      <c r="I102" s="87" t="s">
        <v>125</v>
      </c>
      <c r="J102" s="97"/>
      <c r="K102" s="90">
        <v>0.25000000122017152</v>
      </c>
      <c r="L102" s="88" t="s">
        <v>127</v>
      </c>
      <c r="M102" s="89">
        <v>3.4799999999999998E-2</v>
      </c>
      <c r="N102" s="89">
        <v>4.1500000041485831E-2</v>
      </c>
      <c r="O102" s="90">
        <v>367.44838700000008</v>
      </c>
      <c r="P102" s="98">
        <v>111.52</v>
      </c>
      <c r="Q102" s="90"/>
      <c r="R102" s="90">
        <v>0.40977846200000007</v>
      </c>
      <c r="S102" s="91">
        <v>2.8218854198595735E-6</v>
      </c>
      <c r="T102" s="91">
        <f t="shared" si="2"/>
        <v>3.5518116544436869E-5</v>
      </c>
      <c r="U102" s="91">
        <f>R102/'סכום נכסי הקרן'!$C$42</f>
        <v>4.4155463226773845E-6</v>
      </c>
    </row>
    <row r="103" spans="2:21">
      <c r="B103" s="86" t="s">
        <v>463</v>
      </c>
      <c r="C103" s="87" t="s">
        <v>464</v>
      </c>
      <c r="D103" s="88" t="s">
        <v>114</v>
      </c>
      <c r="E103" s="88" t="s">
        <v>26</v>
      </c>
      <c r="F103" s="87" t="s">
        <v>345</v>
      </c>
      <c r="G103" s="88" t="s">
        <v>267</v>
      </c>
      <c r="H103" s="87" t="s">
        <v>423</v>
      </c>
      <c r="I103" s="87" t="s">
        <v>125</v>
      </c>
      <c r="J103" s="97"/>
      <c r="K103" s="90">
        <v>6.2800000000667673</v>
      </c>
      <c r="L103" s="88" t="s">
        <v>127</v>
      </c>
      <c r="M103" s="89">
        <v>1.4999999999999999E-2</v>
      </c>
      <c r="N103" s="89">
        <v>3.310000000044603E-2</v>
      </c>
      <c r="O103" s="90">
        <v>37769.308186000009</v>
      </c>
      <c r="P103" s="98">
        <v>95.95</v>
      </c>
      <c r="Q103" s="90">
        <v>0.30433028500000003</v>
      </c>
      <c r="R103" s="90">
        <v>36.543981527000014</v>
      </c>
      <c r="S103" s="91">
        <v>1.4428107471314207E-4</v>
      </c>
      <c r="T103" s="91">
        <f t="shared" si="2"/>
        <v>3.1675002842724669E-3</v>
      </c>
      <c r="U103" s="91">
        <f>R103/'סכום נכסי הקרן'!$C$42</f>
        <v>3.937777560586753E-4</v>
      </c>
    </row>
    <row r="104" spans="2:21">
      <c r="B104" s="86" t="s">
        <v>465</v>
      </c>
      <c r="C104" s="87" t="s">
        <v>466</v>
      </c>
      <c r="D104" s="88" t="s">
        <v>114</v>
      </c>
      <c r="E104" s="88" t="s">
        <v>26</v>
      </c>
      <c r="F104" s="87" t="s">
        <v>467</v>
      </c>
      <c r="G104" s="88" t="s">
        <v>342</v>
      </c>
      <c r="H104" s="87" t="s">
        <v>423</v>
      </c>
      <c r="I104" s="87" t="s">
        <v>125</v>
      </c>
      <c r="J104" s="97"/>
      <c r="K104" s="90">
        <v>1.7999999999930401</v>
      </c>
      <c r="L104" s="88" t="s">
        <v>127</v>
      </c>
      <c r="M104" s="89">
        <v>2.4799999999999999E-2</v>
      </c>
      <c r="N104" s="89">
        <v>2.8599999999846873E-2</v>
      </c>
      <c r="O104" s="90">
        <v>25830.943743000003</v>
      </c>
      <c r="P104" s="98">
        <v>111.24</v>
      </c>
      <c r="Q104" s="90"/>
      <c r="R104" s="90">
        <v>28.734342954000002</v>
      </c>
      <c r="S104" s="91">
        <v>6.0995949979112784E-5</v>
      </c>
      <c r="T104" s="91">
        <f t="shared" si="2"/>
        <v>2.4905890292203554E-3</v>
      </c>
      <c r="U104" s="91">
        <f>R104/'סכום נכסי הקרן'!$C$42</f>
        <v>3.096254052636995E-4</v>
      </c>
    </row>
    <row r="105" spans="2:21">
      <c r="B105" s="86" t="s">
        <v>468</v>
      </c>
      <c r="C105" s="87" t="s">
        <v>469</v>
      </c>
      <c r="D105" s="88" t="s">
        <v>114</v>
      </c>
      <c r="E105" s="88" t="s">
        <v>26</v>
      </c>
      <c r="F105" s="87" t="s">
        <v>470</v>
      </c>
      <c r="G105" s="88" t="s">
        <v>267</v>
      </c>
      <c r="H105" s="87" t="s">
        <v>419</v>
      </c>
      <c r="I105" s="87" t="s">
        <v>263</v>
      </c>
      <c r="J105" s="97"/>
      <c r="K105" s="90">
        <v>2.2399999999969706</v>
      </c>
      <c r="L105" s="88" t="s">
        <v>127</v>
      </c>
      <c r="M105" s="89">
        <v>1.3999999999999999E-2</v>
      </c>
      <c r="N105" s="89">
        <v>3.1599999999979804E-2</v>
      </c>
      <c r="O105" s="90">
        <v>36545.640878000006</v>
      </c>
      <c r="P105" s="98">
        <v>107.61</v>
      </c>
      <c r="Q105" s="90">
        <v>0.29009419200000008</v>
      </c>
      <c r="R105" s="90">
        <v>39.616858263000012</v>
      </c>
      <c r="S105" s="91">
        <v>4.1127212331757829E-5</v>
      </c>
      <c r="T105" s="91">
        <f t="shared" si="2"/>
        <v>3.4338461373542638E-3</v>
      </c>
      <c r="U105" s="91">
        <f>R105/'סכום נכסי הקרן'!$C$42</f>
        <v>4.2688937814213578E-4</v>
      </c>
    </row>
    <row r="106" spans="2:21">
      <c r="B106" s="86" t="s">
        <v>471</v>
      </c>
      <c r="C106" s="87" t="s">
        <v>472</v>
      </c>
      <c r="D106" s="88" t="s">
        <v>114</v>
      </c>
      <c r="E106" s="88" t="s">
        <v>26</v>
      </c>
      <c r="F106" s="87" t="s">
        <v>254</v>
      </c>
      <c r="G106" s="88" t="s">
        <v>250</v>
      </c>
      <c r="H106" s="87" t="s">
        <v>423</v>
      </c>
      <c r="I106" s="87" t="s">
        <v>125</v>
      </c>
      <c r="J106" s="97"/>
      <c r="K106" s="90">
        <v>2.6800000000054487</v>
      </c>
      <c r="L106" s="88" t="s">
        <v>127</v>
      </c>
      <c r="M106" s="89">
        <v>1.89E-2</v>
      </c>
      <c r="N106" s="89">
        <v>3.2700000000043895E-2</v>
      </c>
      <c r="O106" s="90">
        <v>1.2246100000000002</v>
      </c>
      <c r="P106" s="98">
        <v>5395000</v>
      </c>
      <c r="Q106" s="90"/>
      <c r="R106" s="90">
        <v>66.067692473000008</v>
      </c>
      <c r="S106" s="91">
        <v>1.5307625000000001E-4</v>
      </c>
      <c r="T106" s="91">
        <f t="shared" si="2"/>
        <v>5.7265088790294412E-3</v>
      </c>
      <c r="U106" s="91">
        <f>R106/'סכום נכסי הקרן'!$C$42</f>
        <v>7.1190895471449998E-4</v>
      </c>
    </row>
    <row r="107" spans="2:21">
      <c r="B107" s="86" t="s">
        <v>473</v>
      </c>
      <c r="C107" s="87" t="s">
        <v>474</v>
      </c>
      <c r="D107" s="88" t="s">
        <v>114</v>
      </c>
      <c r="E107" s="88" t="s">
        <v>26</v>
      </c>
      <c r="F107" s="87" t="s">
        <v>254</v>
      </c>
      <c r="G107" s="88" t="s">
        <v>250</v>
      </c>
      <c r="H107" s="87" t="s">
        <v>423</v>
      </c>
      <c r="I107" s="87" t="s">
        <v>125</v>
      </c>
      <c r="J107" s="97"/>
      <c r="K107" s="90">
        <v>4.3800000000206438</v>
      </c>
      <c r="L107" s="88" t="s">
        <v>127</v>
      </c>
      <c r="M107" s="89">
        <v>3.3099999999999997E-2</v>
      </c>
      <c r="N107" s="89">
        <v>3.5300000000222077E-2</v>
      </c>
      <c r="O107" s="90">
        <v>1.8548290000000003</v>
      </c>
      <c r="P107" s="98">
        <v>5170870</v>
      </c>
      <c r="Q107" s="90"/>
      <c r="R107" s="90">
        <v>95.910813379000018</v>
      </c>
      <c r="S107" s="91">
        <v>1.3221391403521278E-4</v>
      </c>
      <c r="T107" s="91">
        <f t="shared" ref="T107:T138" si="3">IFERROR(R107/$R$11,0)</f>
        <v>8.3132027750815688E-3</v>
      </c>
      <c r="U107" s="91">
        <f>R107/'סכום נכסי הקרן'!$C$42</f>
        <v>1.033481938639909E-3</v>
      </c>
    </row>
    <row r="108" spans="2:21">
      <c r="B108" s="86" t="s">
        <v>475</v>
      </c>
      <c r="C108" s="87" t="s">
        <v>476</v>
      </c>
      <c r="D108" s="88" t="s">
        <v>114</v>
      </c>
      <c r="E108" s="88" t="s">
        <v>26</v>
      </c>
      <c r="F108" s="87" t="s">
        <v>254</v>
      </c>
      <c r="G108" s="88" t="s">
        <v>250</v>
      </c>
      <c r="H108" s="87" t="s">
        <v>423</v>
      </c>
      <c r="I108" s="87" t="s">
        <v>125</v>
      </c>
      <c r="J108" s="97"/>
      <c r="K108" s="90">
        <v>5.9999999996823303E-2</v>
      </c>
      <c r="L108" s="88" t="s">
        <v>127</v>
      </c>
      <c r="M108" s="89">
        <v>1.8200000000000001E-2</v>
      </c>
      <c r="N108" s="89">
        <v>8.799999999933579E-2</v>
      </c>
      <c r="O108" s="90">
        <v>1.2322880000000003</v>
      </c>
      <c r="P108" s="98">
        <v>5620000</v>
      </c>
      <c r="Q108" s="90"/>
      <c r="R108" s="90">
        <v>69.254565037000006</v>
      </c>
      <c r="S108" s="91">
        <v>8.6713672507212741E-5</v>
      </c>
      <c r="T108" s="91">
        <f t="shared" si="3"/>
        <v>6.0027354786119742E-3</v>
      </c>
      <c r="U108" s="91">
        <f>R108/'סכום נכסי הקרן'!$C$42</f>
        <v>7.4624893286301386E-4</v>
      </c>
    </row>
    <row r="109" spans="2:21">
      <c r="B109" s="86" t="s">
        <v>477</v>
      </c>
      <c r="C109" s="87" t="s">
        <v>478</v>
      </c>
      <c r="D109" s="88" t="s">
        <v>114</v>
      </c>
      <c r="E109" s="88" t="s">
        <v>26</v>
      </c>
      <c r="F109" s="87" t="s">
        <v>254</v>
      </c>
      <c r="G109" s="88" t="s">
        <v>250</v>
      </c>
      <c r="H109" s="87" t="s">
        <v>423</v>
      </c>
      <c r="I109" s="87" t="s">
        <v>125</v>
      </c>
      <c r="J109" s="97"/>
      <c r="K109" s="90">
        <v>1.220000000000556</v>
      </c>
      <c r="L109" s="88" t="s">
        <v>127</v>
      </c>
      <c r="M109" s="89">
        <v>1.89E-2</v>
      </c>
      <c r="N109" s="89">
        <v>3.5699999999871133E-2</v>
      </c>
      <c r="O109" s="90">
        <v>1.9783140000000003</v>
      </c>
      <c r="P109" s="98">
        <v>5452500</v>
      </c>
      <c r="Q109" s="90"/>
      <c r="R109" s="90">
        <v>107.86758182700004</v>
      </c>
      <c r="S109" s="91">
        <v>9.0756674924304998E-5</v>
      </c>
      <c r="T109" s="91">
        <f t="shared" si="3"/>
        <v>9.349572263995581E-3</v>
      </c>
      <c r="U109" s="91">
        <f>R109/'סכום נכסי הקרן'!$C$42</f>
        <v>1.1623214698685451E-3</v>
      </c>
    </row>
    <row r="110" spans="2:21">
      <c r="B110" s="86" t="s">
        <v>479</v>
      </c>
      <c r="C110" s="87" t="s">
        <v>480</v>
      </c>
      <c r="D110" s="88" t="s">
        <v>114</v>
      </c>
      <c r="E110" s="88" t="s">
        <v>26</v>
      </c>
      <c r="F110" s="87" t="s">
        <v>481</v>
      </c>
      <c r="G110" s="88" t="s">
        <v>267</v>
      </c>
      <c r="H110" s="87" t="s">
        <v>423</v>
      </c>
      <c r="I110" s="87" t="s">
        <v>125</v>
      </c>
      <c r="J110" s="97"/>
      <c r="K110" s="90">
        <v>0.77999999998461067</v>
      </c>
      <c r="L110" s="88" t="s">
        <v>127</v>
      </c>
      <c r="M110" s="89">
        <v>2.75E-2</v>
      </c>
      <c r="N110" s="89">
        <v>3.1699999998230248E-2</v>
      </c>
      <c r="O110" s="90">
        <v>5757.1314979999997</v>
      </c>
      <c r="P110" s="98">
        <v>112.87</v>
      </c>
      <c r="Q110" s="90"/>
      <c r="R110" s="90">
        <v>6.4980745950000012</v>
      </c>
      <c r="S110" s="91">
        <v>2.0822771776682149E-5</v>
      </c>
      <c r="T110" s="91">
        <f t="shared" si="3"/>
        <v>5.6322962815857902E-4</v>
      </c>
      <c r="U110" s="91">
        <f>R110/'סכום נכסי הקרן'!$C$42</f>
        <v>7.0019661947082971E-5</v>
      </c>
    </row>
    <row r="111" spans="2:21">
      <c r="B111" s="86" t="s">
        <v>482</v>
      </c>
      <c r="C111" s="87" t="s">
        <v>483</v>
      </c>
      <c r="D111" s="88" t="s">
        <v>114</v>
      </c>
      <c r="E111" s="88" t="s">
        <v>26</v>
      </c>
      <c r="F111" s="87" t="s">
        <v>481</v>
      </c>
      <c r="G111" s="88" t="s">
        <v>267</v>
      </c>
      <c r="H111" s="87" t="s">
        <v>423</v>
      </c>
      <c r="I111" s="87" t="s">
        <v>125</v>
      </c>
      <c r="J111" s="97"/>
      <c r="K111" s="90">
        <v>3.8400000000068841</v>
      </c>
      <c r="L111" s="88" t="s">
        <v>127</v>
      </c>
      <c r="M111" s="89">
        <v>1.9599999999999999E-2</v>
      </c>
      <c r="N111" s="89">
        <v>3.1200000000163493E-2</v>
      </c>
      <c r="O111" s="90">
        <v>42958.615332000001</v>
      </c>
      <c r="P111" s="98">
        <v>108.21</v>
      </c>
      <c r="Q111" s="90"/>
      <c r="R111" s="90">
        <v>46.485520977000007</v>
      </c>
      <c r="S111" s="91">
        <v>4.0872423368403213E-5</v>
      </c>
      <c r="T111" s="91">
        <f t="shared" si="3"/>
        <v>4.0291970047219095E-3</v>
      </c>
      <c r="U111" s="91">
        <f>R111/'סכום נכסי הקרן'!$C$42</f>
        <v>5.0090229292659792E-4</v>
      </c>
    </row>
    <row r="112" spans="2:21">
      <c r="B112" s="86" t="s">
        <v>484</v>
      </c>
      <c r="C112" s="87" t="s">
        <v>485</v>
      </c>
      <c r="D112" s="88" t="s">
        <v>114</v>
      </c>
      <c r="E112" s="88" t="s">
        <v>26</v>
      </c>
      <c r="F112" s="87" t="s">
        <v>481</v>
      </c>
      <c r="G112" s="88" t="s">
        <v>267</v>
      </c>
      <c r="H112" s="87" t="s">
        <v>423</v>
      </c>
      <c r="I112" s="87" t="s">
        <v>125</v>
      </c>
      <c r="J112" s="97"/>
      <c r="K112" s="90">
        <v>6.070000000026595</v>
      </c>
      <c r="L112" s="88" t="s">
        <v>127</v>
      </c>
      <c r="M112" s="89">
        <v>1.5800000000000002E-2</v>
      </c>
      <c r="N112" s="89">
        <v>3.2800000000157162E-2</v>
      </c>
      <c r="O112" s="90">
        <v>98611.866908000025</v>
      </c>
      <c r="P112" s="98">
        <v>100.66</v>
      </c>
      <c r="Q112" s="90"/>
      <c r="R112" s="90">
        <v>99.26270464800001</v>
      </c>
      <c r="S112" s="91">
        <v>8.3052076349853608E-5</v>
      </c>
      <c r="T112" s="91">
        <f t="shared" si="3"/>
        <v>8.6037325997960316E-3</v>
      </c>
      <c r="U112" s="91">
        <f>R112/'סכום נכסי הקרן'!$C$42</f>
        <v>1.0696000671882254E-3</v>
      </c>
    </row>
    <row r="113" spans="2:21">
      <c r="B113" s="86" t="s">
        <v>486</v>
      </c>
      <c r="C113" s="87" t="s">
        <v>487</v>
      </c>
      <c r="D113" s="88" t="s">
        <v>114</v>
      </c>
      <c r="E113" s="88" t="s">
        <v>26</v>
      </c>
      <c r="F113" s="87" t="s">
        <v>488</v>
      </c>
      <c r="G113" s="88" t="s">
        <v>342</v>
      </c>
      <c r="H113" s="87" t="s">
        <v>423</v>
      </c>
      <c r="I113" s="87" t="s">
        <v>125</v>
      </c>
      <c r="J113" s="97"/>
      <c r="K113" s="90">
        <v>2.9800000001001798</v>
      </c>
      <c r="L113" s="88" t="s">
        <v>127</v>
      </c>
      <c r="M113" s="89">
        <v>2.2499999999999999E-2</v>
      </c>
      <c r="N113" s="89">
        <v>2.4800000000676534E-2</v>
      </c>
      <c r="O113" s="90">
        <v>13595.484574000002</v>
      </c>
      <c r="P113" s="98">
        <v>113.07</v>
      </c>
      <c r="Q113" s="90"/>
      <c r="R113" s="90">
        <v>15.372413827000003</v>
      </c>
      <c r="S113" s="91">
        <v>3.3231357580164867E-5</v>
      </c>
      <c r="T113" s="91">
        <f t="shared" si="3"/>
        <v>1.3324252895377863E-3</v>
      </c>
      <c r="U113" s="91">
        <f>R113/'סכום נכסי הקרן'!$C$42</f>
        <v>1.6564463884508607E-4</v>
      </c>
    </row>
    <row r="114" spans="2:21">
      <c r="B114" s="86" t="s">
        <v>489</v>
      </c>
      <c r="C114" s="87" t="s">
        <v>490</v>
      </c>
      <c r="D114" s="88" t="s">
        <v>114</v>
      </c>
      <c r="E114" s="88" t="s">
        <v>26</v>
      </c>
      <c r="F114" s="87" t="s">
        <v>400</v>
      </c>
      <c r="G114" s="88" t="s">
        <v>267</v>
      </c>
      <c r="H114" s="87" t="s">
        <v>419</v>
      </c>
      <c r="I114" s="87" t="s">
        <v>263</v>
      </c>
      <c r="J114" s="97"/>
      <c r="K114" s="90">
        <v>2.1699999999995825</v>
      </c>
      <c r="L114" s="88" t="s">
        <v>127</v>
      </c>
      <c r="M114" s="89">
        <v>2.1499999999999998E-2</v>
      </c>
      <c r="N114" s="89">
        <v>3.4799999999983296E-2</v>
      </c>
      <c r="O114" s="90">
        <v>108315.611324</v>
      </c>
      <c r="P114" s="98">
        <v>110.54</v>
      </c>
      <c r="Q114" s="90"/>
      <c r="R114" s="90">
        <v>119.73207636500001</v>
      </c>
      <c r="S114" s="91">
        <v>5.522645974872166E-5</v>
      </c>
      <c r="T114" s="91">
        <f t="shared" si="3"/>
        <v>1.037794378377916E-2</v>
      </c>
      <c r="U114" s="91">
        <f>R114/'סכום נכסי הקרן'!$C$42</f>
        <v>1.2901667084201304E-3</v>
      </c>
    </row>
    <row r="115" spans="2:21">
      <c r="B115" s="86" t="s">
        <v>491</v>
      </c>
      <c r="C115" s="87" t="s">
        <v>492</v>
      </c>
      <c r="D115" s="88" t="s">
        <v>114</v>
      </c>
      <c r="E115" s="88" t="s">
        <v>26</v>
      </c>
      <c r="F115" s="87" t="s">
        <v>400</v>
      </c>
      <c r="G115" s="88" t="s">
        <v>267</v>
      </c>
      <c r="H115" s="87" t="s">
        <v>419</v>
      </c>
      <c r="I115" s="87" t="s">
        <v>263</v>
      </c>
      <c r="J115" s="97"/>
      <c r="K115" s="90">
        <v>7.1899999999625201</v>
      </c>
      <c r="L115" s="88" t="s">
        <v>127</v>
      </c>
      <c r="M115" s="89">
        <v>1.15E-2</v>
      </c>
      <c r="N115" s="89">
        <v>3.769999999983982E-2</v>
      </c>
      <c r="O115" s="90">
        <v>69445.955100000021</v>
      </c>
      <c r="P115" s="98">
        <v>92.59</v>
      </c>
      <c r="Q115" s="90"/>
      <c r="R115" s="90">
        <v>64.300006738999997</v>
      </c>
      <c r="S115" s="91">
        <v>1.5104759369289001E-4</v>
      </c>
      <c r="T115" s="91">
        <f t="shared" si="3"/>
        <v>5.5732922663072459E-3</v>
      </c>
      <c r="U115" s="91">
        <f>R115/'סכום נכסי הקרן'!$C$42</f>
        <v>6.9286134981033339E-4</v>
      </c>
    </row>
    <row r="116" spans="2:21">
      <c r="B116" s="86" t="s">
        <v>493</v>
      </c>
      <c r="C116" s="87" t="s">
        <v>494</v>
      </c>
      <c r="D116" s="88" t="s">
        <v>114</v>
      </c>
      <c r="E116" s="88" t="s">
        <v>26</v>
      </c>
      <c r="F116" s="87" t="s">
        <v>495</v>
      </c>
      <c r="G116" s="88" t="s">
        <v>123</v>
      </c>
      <c r="H116" s="87" t="s">
        <v>496</v>
      </c>
      <c r="I116" s="87" t="s">
        <v>263</v>
      </c>
      <c r="J116" s="97"/>
      <c r="K116" s="90">
        <v>1.6299999999524228</v>
      </c>
      <c r="L116" s="88" t="s">
        <v>127</v>
      </c>
      <c r="M116" s="89">
        <v>1.8500000000000003E-2</v>
      </c>
      <c r="N116" s="89">
        <v>3.9899999999870241E-2</v>
      </c>
      <c r="O116" s="90">
        <v>6520.0897650000006</v>
      </c>
      <c r="P116" s="98">
        <v>106.38</v>
      </c>
      <c r="Q116" s="90"/>
      <c r="R116" s="90">
        <v>6.936071591000001</v>
      </c>
      <c r="S116" s="91">
        <v>8.4158392590739309E-6</v>
      </c>
      <c r="T116" s="91">
        <f t="shared" si="3"/>
        <v>6.0119362527573654E-4</v>
      </c>
      <c r="U116" s="91">
        <f>R116/'סכום נכסי הקרן'!$C$42</f>
        <v>7.4739275602696566E-5</v>
      </c>
    </row>
    <row r="117" spans="2:21">
      <c r="B117" s="86" t="s">
        <v>497</v>
      </c>
      <c r="C117" s="87" t="s">
        <v>498</v>
      </c>
      <c r="D117" s="88" t="s">
        <v>114</v>
      </c>
      <c r="E117" s="88" t="s">
        <v>26</v>
      </c>
      <c r="F117" s="87" t="s">
        <v>495</v>
      </c>
      <c r="G117" s="88" t="s">
        <v>123</v>
      </c>
      <c r="H117" s="87" t="s">
        <v>496</v>
      </c>
      <c r="I117" s="87" t="s">
        <v>263</v>
      </c>
      <c r="J117" s="97"/>
      <c r="K117" s="90">
        <v>2.2500000000145328</v>
      </c>
      <c r="L117" s="88" t="s">
        <v>127</v>
      </c>
      <c r="M117" s="89">
        <v>3.2000000000000001E-2</v>
      </c>
      <c r="N117" s="89">
        <v>4.3000000000244148E-2</v>
      </c>
      <c r="O117" s="90">
        <v>84858.146172000008</v>
      </c>
      <c r="P117" s="98">
        <v>101.36</v>
      </c>
      <c r="Q117" s="90"/>
      <c r="R117" s="90">
        <v>86.012217163000003</v>
      </c>
      <c r="S117" s="91">
        <v>1.468933289341692E-4</v>
      </c>
      <c r="T117" s="91">
        <f t="shared" si="3"/>
        <v>7.4552282190000667E-3</v>
      </c>
      <c r="U117" s="91">
        <f>R117/'סכום נכסי הקרן'!$C$42</f>
        <v>9.2682013433740011E-4</v>
      </c>
    </row>
    <row r="118" spans="2:21">
      <c r="B118" s="86" t="s">
        <v>499</v>
      </c>
      <c r="C118" s="87" t="s">
        <v>500</v>
      </c>
      <c r="D118" s="88" t="s">
        <v>114</v>
      </c>
      <c r="E118" s="88" t="s">
        <v>26</v>
      </c>
      <c r="F118" s="87" t="s">
        <v>501</v>
      </c>
      <c r="G118" s="88" t="s">
        <v>123</v>
      </c>
      <c r="H118" s="87" t="s">
        <v>496</v>
      </c>
      <c r="I118" s="87" t="s">
        <v>263</v>
      </c>
      <c r="J118" s="97"/>
      <c r="K118" s="90">
        <v>0.49999999997943528</v>
      </c>
      <c r="L118" s="88" t="s">
        <v>127</v>
      </c>
      <c r="M118" s="89">
        <v>3.15E-2</v>
      </c>
      <c r="N118" s="89">
        <v>4.1299999999625719E-2</v>
      </c>
      <c r="O118" s="90">
        <v>21646.650114000004</v>
      </c>
      <c r="P118" s="98">
        <v>110.56</v>
      </c>
      <c r="Q118" s="90">
        <v>0.37873975500000007</v>
      </c>
      <c r="R118" s="90">
        <v>24.313380107000004</v>
      </c>
      <c r="S118" s="91">
        <v>1.5964433933411153E-4</v>
      </c>
      <c r="T118" s="91">
        <f t="shared" si="3"/>
        <v>2.1073959427121355E-3</v>
      </c>
      <c r="U118" s="91">
        <f>R118/'סכום נכסי הקרן'!$C$42</f>
        <v>2.6198755200394433E-4</v>
      </c>
    </row>
    <row r="119" spans="2:21">
      <c r="B119" s="86" t="s">
        <v>502</v>
      </c>
      <c r="C119" s="87" t="s">
        <v>503</v>
      </c>
      <c r="D119" s="88" t="s">
        <v>114</v>
      </c>
      <c r="E119" s="88" t="s">
        <v>26</v>
      </c>
      <c r="F119" s="87" t="s">
        <v>501</v>
      </c>
      <c r="G119" s="88" t="s">
        <v>123</v>
      </c>
      <c r="H119" s="87" t="s">
        <v>496</v>
      </c>
      <c r="I119" s="87" t="s">
        <v>263</v>
      </c>
      <c r="J119" s="97"/>
      <c r="K119" s="90">
        <v>2.8199999999688061</v>
      </c>
      <c r="L119" s="88" t="s">
        <v>127</v>
      </c>
      <c r="M119" s="89">
        <v>0.01</v>
      </c>
      <c r="N119" s="89">
        <v>3.6899999999710338E-2</v>
      </c>
      <c r="O119" s="90">
        <v>49079.613523000007</v>
      </c>
      <c r="P119" s="98">
        <v>100.59</v>
      </c>
      <c r="Q119" s="90"/>
      <c r="R119" s="90">
        <v>49.369183747000015</v>
      </c>
      <c r="S119" s="91">
        <v>1.3290911177397691E-4</v>
      </c>
      <c r="T119" s="91">
        <f t="shared" si="3"/>
        <v>4.2791424748664922E-3</v>
      </c>
      <c r="U119" s="91">
        <f>R119/'סכום נכסי הקרן'!$C$42</f>
        <v>5.3197504984449373E-4</v>
      </c>
    </row>
    <row r="120" spans="2:21">
      <c r="B120" s="86" t="s">
        <v>504</v>
      </c>
      <c r="C120" s="87" t="s">
        <v>505</v>
      </c>
      <c r="D120" s="88" t="s">
        <v>114</v>
      </c>
      <c r="E120" s="88" t="s">
        <v>26</v>
      </c>
      <c r="F120" s="87" t="s">
        <v>501</v>
      </c>
      <c r="G120" s="88" t="s">
        <v>123</v>
      </c>
      <c r="H120" s="87" t="s">
        <v>496</v>
      </c>
      <c r="I120" s="87" t="s">
        <v>263</v>
      </c>
      <c r="J120" s="97"/>
      <c r="K120" s="90">
        <v>3.4100000000211246</v>
      </c>
      <c r="L120" s="88" t="s">
        <v>127</v>
      </c>
      <c r="M120" s="89">
        <v>3.2300000000000002E-2</v>
      </c>
      <c r="N120" s="89">
        <v>4.1600000000297815E-2</v>
      </c>
      <c r="O120" s="90">
        <v>54008.020132000005</v>
      </c>
      <c r="P120" s="98">
        <v>100.15</v>
      </c>
      <c r="Q120" s="90">
        <v>3.6649090970000007</v>
      </c>
      <c r="R120" s="90">
        <v>57.753941258000005</v>
      </c>
      <c r="S120" s="91">
        <v>1.2470729570990808E-4</v>
      </c>
      <c r="T120" s="91">
        <f t="shared" si="3"/>
        <v>5.0059029615426801E-3</v>
      </c>
      <c r="U120" s="91">
        <f>R120/'סכום נכסי הקרן'!$C$42</f>
        <v>6.2232456458848127E-4</v>
      </c>
    </row>
    <row r="121" spans="2:21">
      <c r="B121" s="86" t="s">
        <v>506</v>
      </c>
      <c r="C121" s="87" t="s">
        <v>507</v>
      </c>
      <c r="D121" s="88" t="s">
        <v>114</v>
      </c>
      <c r="E121" s="88" t="s">
        <v>26</v>
      </c>
      <c r="F121" s="87" t="s">
        <v>508</v>
      </c>
      <c r="G121" s="88" t="s">
        <v>509</v>
      </c>
      <c r="H121" s="87" t="s">
        <v>496</v>
      </c>
      <c r="I121" s="87" t="s">
        <v>263</v>
      </c>
      <c r="J121" s="97"/>
      <c r="K121" s="90">
        <v>4.8499999999614731</v>
      </c>
      <c r="L121" s="88" t="s">
        <v>127</v>
      </c>
      <c r="M121" s="89">
        <v>0.03</v>
      </c>
      <c r="N121" s="89">
        <v>4.249999999967894E-2</v>
      </c>
      <c r="O121" s="90">
        <v>32509.162080000002</v>
      </c>
      <c r="P121" s="98">
        <v>95.81</v>
      </c>
      <c r="Q121" s="90"/>
      <c r="R121" s="90">
        <v>31.147029572000008</v>
      </c>
      <c r="S121" s="91">
        <v>1.1612737576086647E-4</v>
      </c>
      <c r="T121" s="91">
        <f t="shared" si="3"/>
        <v>2.6997119881603678E-3</v>
      </c>
      <c r="U121" s="91">
        <f>R121/'סכום נכסי הקרן'!$C$42</f>
        <v>3.3562318336039914E-4</v>
      </c>
    </row>
    <row r="122" spans="2:21">
      <c r="B122" s="86" t="s">
        <v>510</v>
      </c>
      <c r="C122" s="87" t="s">
        <v>511</v>
      </c>
      <c r="D122" s="88" t="s">
        <v>114</v>
      </c>
      <c r="E122" s="88" t="s">
        <v>26</v>
      </c>
      <c r="F122" s="87" t="s">
        <v>512</v>
      </c>
      <c r="G122" s="88" t="s">
        <v>267</v>
      </c>
      <c r="H122" s="87" t="s">
        <v>513</v>
      </c>
      <c r="I122" s="87" t="s">
        <v>125</v>
      </c>
      <c r="J122" s="97"/>
      <c r="K122" s="90">
        <v>1.9900000000042259</v>
      </c>
      <c r="L122" s="88" t="s">
        <v>127</v>
      </c>
      <c r="M122" s="89">
        <v>2.5000000000000001E-2</v>
      </c>
      <c r="N122" s="89">
        <v>3.4999999999647848E-2</v>
      </c>
      <c r="O122" s="90">
        <v>25536.806068999998</v>
      </c>
      <c r="P122" s="98">
        <v>111.2</v>
      </c>
      <c r="Q122" s="90"/>
      <c r="R122" s="90">
        <v>28.396929312000005</v>
      </c>
      <c r="S122" s="91">
        <v>7.1798347830911351E-5</v>
      </c>
      <c r="T122" s="91">
        <f t="shared" si="3"/>
        <v>2.4613432338172802E-3</v>
      </c>
      <c r="U122" s="91">
        <f>R122/'סכום נכסי הקרן'!$C$42</f>
        <v>3.0598962226309305E-4</v>
      </c>
    </row>
    <row r="123" spans="2:21">
      <c r="B123" s="86" t="s">
        <v>514</v>
      </c>
      <c r="C123" s="87" t="s">
        <v>515</v>
      </c>
      <c r="D123" s="88" t="s">
        <v>114</v>
      </c>
      <c r="E123" s="88" t="s">
        <v>26</v>
      </c>
      <c r="F123" s="87" t="s">
        <v>512</v>
      </c>
      <c r="G123" s="88" t="s">
        <v>267</v>
      </c>
      <c r="H123" s="87" t="s">
        <v>513</v>
      </c>
      <c r="I123" s="87" t="s">
        <v>125</v>
      </c>
      <c r="J123" s="97"/>
      <c r="K123" s="90">
        <v>4.9700000000332141</v>
      </c>
      <c r="L123" s="88" t="s">
        <v>127</v>
      </c>
      <c r="M123" s="89">
        <v>1.9E-2</v>
      </c>
      <c r="N123" s="89">
        <v>3.8700000000136764E-2</v>
      </c>
      <c r="O123" s="90">
        <v>30075.317857000002</v>
      </c>
      <c r="P123" s="98">
        <v>102.11</v>
      </c>
      <c r="Q123" s="90"/>
      <c r="R123" s="90">
        <v>30.709906234000005</v>
      </c>
      <c r="S123" s="91">
        <v>1.0007120022089365E-4</v>
      </c>
      <c r="T123" s="91">
        <f t="shared" si="3"/>
        <v>2.6618237165620976E-3</v>
      </c>
      <c r="U123" s="91">
        <f>R123/'סכום נכסי הקרן'!$C$42</f>
        <v>3.3091298376073747E-4</v>
      </c>
    </row>
    <row r="124" spans="2:21">
      <c r="B124" s="86" t="s">
        <v>516</v>
      </c>
      <c r="C124" s="87" t="s">
        <v>517</v>
      </c>
      <c r="D124" s="88" t="s">
        <v>114</v>
      </c>
      <c r="E124" s="88" t="s">
        <v>26</v>
      </c>
      <c r="F124" s="87" t="s">
        <v>512</v>
      </c>
      <c r="G124" s="88" t="s">
        <v>267</v>
      </c>
      <c r="H124" s="87" t="s">
        <v>513</v>
      </c>
      <c r="I124" s="87" t="s">
        <v>125</v>
      </c>
      <c r="J124" s="97"/>
      <c r="K124" s="90">
        <v>6.710000000028395</v>
      </c>
      <c r="L124" s="88" t="s">
        <v>127</v>
      </c>
      <c r="M124" s="89">
        <v>3.9000000000000003E-3</v>
      </c>
      <c r="N124" s="89">
        <v>4.1500000000283949E-2</v>
      </c>
      <c r="O124" s="90">
        <v>31512.176362000002</v>
      </c>
      <c r="P124" s="98">
        <v>83.82</v>
      </c>
      <c r="Q124" s="90"/>
      <c r="R124" s="90">
        <v>26.413505475000001</v>
      </c>
      <c r="S124" s="91">
        <v>1.3409436749787235E-4</v>
      </c>
      <c r="T124" s="91">
        <f t="shared" si="3"/>
        <v>2.289427221795203E-3</v>
      </c>
      <c r="U124" s="91">
        <f>R124/'סכום נכסי הקרן'!$C$42</f>
        <v>2.8461734274642085E-4</v>
      </c>
    </row>
    <row r="125" spans="2:21">
      <c r="B125" s="86" t="s">
        <v>518</v>
      </c>
      <c r="C125" s="87" t="s">
        <v>519</v>
      </c>
      <c r="D125" s="88" t="s">
        <v>114</v>
      </c>
      <c r="E125" s="88" t="s">
        <v>26</v>
      </c>
      <c r="F125" s="87" t="s">
        <v>520</v>
      </c>
      <c r="G125" s="88" t="s">
        <v>509</v>
      </c>
      <c r="H125" s="87" t="s">
        <v>496</v>
      </c>
      <c r="I125" s="87" t="s">
        <v>263</v>
      </c>
      <c r="J125" s="97"/>
      <c r="K125" s="90">
        <v>4.4200000000313961</v>
      </c>
      <c r="L125" s="88" t="s">
        <v>127</v>
      </c>
      <c r="M125" s="89">
        <v>7.4999999999999997E-3</v>
      </c>
      <c r="N125" s="89">
        <v>4.1300000000470953E-2</v>
      </c>
      <c r="O125" s="90">
        <v>18144.493381000004</v>
      </c>
      <c r="P125" s="98">
        <v>94.79</v>
      </c>
      <c r="Q125" s="90"/>
      <c r="R125" s="90">
        <v>17.199165563000001</v>
      </c>
      <c r="S125" s="91">
        <v>3.7123127093617677E-5</v>
      </c>
      <c r="T125" s="91">
        <f t="shared" si="3"/>
        <v>1.4907615299061254E-3</v>
      </c>
      <c r="U125" s="91">
        <f>R125/'סכום נכסי הקרן'!$C$42</f>
        <v>1.8532870635554327E-4</v>
      </c>
    </row>
    <row r="126" spans="2:21">
      <c r="B126" s="86" t="s">
        <v>521</v>
      </c>
      <c r="C126" s="87" t="s">
        <v>522</v>
      </c>
      <c r="D126" s="88" t="s">
        <v>114</v>
      </c>
      <c r="E126" s="88" t="s">
        <v>26</v>
      </c>
      <c r="F126" s="87" t="s">
        <v>520</v>
      </c>
      <c r="G126" s="88" t="s">
        <v>509</v>
      </c>
      <c r="H126" s="87" t="s">
        <v>496</v>
      </c>
      <c r="I126" s="87" t="s">
        <v>263</v>
      </c>
      <c r="J126" s="97"/>
      <c r="K126" s="90">
        <v>5.0899999999929637</v>
      </c>
      <c r="L126" s="88" t="s">
        <v>127</v>
      </c>
      <c r="M126" s="89">
        <v>7.4999999999999997E-3</v>
      </c>
      <c r="N126" s="89">
        <v>4.2899999999907651E-2</v>
      </c>
      <c r="O126" s="90">
        <v>100298.68119200002</v>
      </c>
      <c r="P126" s="98">
        <v>90.28</v>
      </c>
      <c r="Q126" s="90">
        <v>0.40683547500000006</v>
      </c>
      <c r="R126" s="90">
        <v>90.956484696000018</v>
      </c>
      <c r="S126" s="91">
        <v>9.5726861990209596E-5</v>
      </c>
      <c r="T126" s="91">
        <f t="shared" si="3"/>
        <v>7.8837794649754354E-3</v>
      </c>
      <c r="U126" s="91">
        <f>R126/'סכום נכסי הקרן'!$C$42</f>
        <v>9.8009682979161689E-4</v>
      </c>
    </row>
    <row r="127" spans="2:21">
      <c r="B127" s="86" t="s">
        <v>523</v>
      </c>
      <c r="C127" s="87" t="s">
        <v>524</v>
      </c>
      <c r="D127" s="88" t="s">
        <v>114</v>
      </c>
      <c r="E127" s="88" t="s">
        <v>26</v>
      </c>
      <c r="F127" s="87" t="s">
        <v>470</v>
      </c>
      <c r="G127" s="88" t="s">
        <v>267</v>
      </c>
      <c r="H127" s="87" t="s">
        <v>496</v>
      </c>
      <c r="I127" s="87" t="s">
        <v>263</v>
      </c>
      <c r="J127" s="97"/>
      <c r="K127" s="90">
        <v>1.7100000000729672</v>
      </c>
      <c r="L127" s="88" t="s">
        <v>127</v>
      </c>
      <c r="M127" s="89">
        <v>2.0499999999999997E-2</v>
      </c>
      <c r="N127" s="89">
        <v>3.790000000109451E-2</v>
      </c>
      <c r="O127" s="90">
        <v>4978.163211000001</v>
      </c>
      <c r="P127" s="98">
        <v>110.12</v>
      </c>
      <c r="Q127" s="90"/>
      <c r="R127" s="90">
        <v>5.48195356</v>
      </c>
      <c r="S127" s="91">
        <v>1.3454618801902506E-5</v>
      </c>
      <c r="T127" s="91">
        <f t="shared" si="3"/>
        <v>4.7515592812018157E-4</v>
      </c>
      <c r="U127" s="91">
        <f>R127/'סכום נכסי הקרן'!$C$42</f>
        <v>5.9070503034261938E-5</v>
      </c>
    </row>
    <row r="128" spans="2:21">
      <c r="B128" s="86" t="s">
        <v>525</v>
      </c>
      <c r="C128" s="87" t="s">
        <v>526</v>
      </c>
      <c r="D128" s="88" t="s">
        <v>114</v>
      </c>
      <c r="E128" s="88" t="s">
        <v>26</v>
      </c>
      <c r="F128" s="87" t="s">
        <v>470</v>
      </c>
      <c r="G128" s="88" t="s">
        <v>267</v>
      </c>
      <c r="H128" s="87" t="s">
        <v>496</v>
      </c>
      <c r="I128" s="87" t="s">
        <v>263</v>
      </c>
      <c r="J128" s="97"/>
      <c r="K128" s="90">
        <v>2.5499999999621852</v>
      </c>
      <c r="L128" s="88" t="s">
        <v>127</v>
      </c>
      <c r="M128" s="89">
        <v>2.0499999999999997E-2</v>
      </c>
      <c r="N128" s="89">
        <v>3.6899999999352222E-2</v>
      </c>
      <c r="O128" s="90">
        <v>28039.252487000005</v>
      </c>
      <c r="P128" s="98">
        <v>108.46</v>
      </c>
      <c r="Q128" s="90"/>
      <c r="R128" s="90">
        <v>30.411374813000002</v>
      </c>
      <c r="S128" s="91">
        <v>3.1820152360471906E-5</v>
      </c>
      <c r="T128" s="91">
        <f t="shared" si="3"/>
        <v>2.6359480915926856E-3</v>
      </c>
      <c r="U128" s="91">
        <f>R128/'סכום נכסי הקרן'!$C$42</f>
        <v>3.2769617409298042E-4</v>
      </c>
    </row>
    <row r="129" spans="2:21">
      <c r="B129" s="86" t="s">
        <v>527</v>
      </c>
      <c r="C129" s="87" t="s">
        <v>528</v>
      </c>
      <c r="D129" s="88" t="s">
        <v>114</v>
      </c>
      <c r="E129" s="88" t="s">
        <v>26</v>
      </c>
      <c r="F129" s="87" t="s">
        <v>470</v>
      </c>
      <c r="G129" s="88" t="s">
        <v>267</v>
      </c>
      <c r="H129" s="87" t="s">
        <v>496</v>
      </c>
      <c r="I129" s="87" t="s">
        <v>263</v>
      </c>
      <c r="J129" s="97"/>
      <c r="K129" s="90">
        <v>5.2700000000328728</v>
      </c>
      <c r="L129" s="88" t="s">
        <v>127</v>
      </c>
      <c r="M129" s="89">
        <v>8.3999999999999995E-3</v>
      </c>
      <c r="N129" s="89">
        <v>4.2300000000201489E-2</v>
      </c>
      <c r="O129" s="90">
        <v>70735.616361000008</v>
      </c>
      <c r="P129" s="98">
        <v>93.32</v>
      </c>
      <c r="Q129" s="90"/>
      <c r="R129" s="90">
        <v>66.010476829000012</v>
      </c>
      <c r="S129" s="91">
        <v>1.0444549950501224E-4</v>
      </c>
      <c r="T129" s="91">
        <f t="shared" si="3"/>
        <v>5.7215496337293384E-3</v>
      </c>
      <c r="U129" s="91">
        <f>R129/'סכום נכסי הקרן'!$C$42</f>
        <v>7.112924305437791E-4</v>
      </c>
    </row>
    <row r="130" spans="2:21">
      <c r="B130" s="86" t="s">
        <v>529</v>
      </c>
      <c r="C130" s="87" t="s">
        <v>530</v>
      </c>
      <c r="D130" s="88" t="s">
        <v>114</v>
      </c>
      <c r="E130" s="88" t="s">
        <v>26</v>
      </c>
      <c r="F130" s="87" t="s">
        <v>470</v>
      </c>
      <c r="G130" s="88" t="s">
        <v>267</v>
      </c>
      <c r="H130" s="87" t="s">
        <v>496</v>
      </c>
      <c r="I130" s="87" t="s">
        <v>263</v>
      </c>
      <c r="J130" s="97"/>
      <c r="K130" s="90">
        <v>6.249999999942415</v>
      </c>
      <c r="L130" s="88" t="s">
        <v>127</v>
      </c>
      <c r="M130" s="89">
        <v>5.0000000000000001E-3</v>
      </c>
      <c r="N130" s="89">
        <v>4.0299999999792682E-2</v>
      </c>
      <c r="O130" s="90">
        <v>9500.6901780000007</v>
      </c>
      <c r="P130" s="98">
        <v>88.06</v>
      </c>
      <c r="Q130" s="90">
        <v>0.31648253200000009</v>
      </c>
      <c r="R130" s="90">
        <v>8.6827903060000029</v>
      </c>
      <c r="S130" s="91">
        <v>5.5714163254639905E-5</v>
      </c>
      <c r="T130" s="91">
        <f t="shared" si="3"/>
        <v>7.5259289254547184E-4</v>
      </c>
      <c r="U130" s="91">
        <f>R130/'סכום נכסי הקרן'!$C$42</f>
        <v>9.3560951493436821E-5</v>
      </c>
    </row>
    <row r="131" spans="2:21">
      <c r="B131" s="86" t="s">
        <v>531</v>
      </c>
      <c r="C131" s="87" t="s">
        <v>532</v>
      </c>
      <c r="D131" s="88" t="s">
        <v>114</v>
      </c>
      <c r="E131" s="88" t="s">
        <v>26</v>
      </c>
      <c r="F131" s="87" t="s">
        <v>470</v>
      </c>
      <c r="G131" s="88" t="s">
        <v>267</v>
      </c>
      <c r="H131" s="87" t="s">
        <v>496</v>
      </c>
      <c r="I131" s="87" t="s">
        <v>263</v>
      </c>
      <c r="J131" s="97"/>
      <c r="K131" s="90">
        <v>6.1400000001226944</v>
      </c>
      <c r="L131" s="88" t="s">
        <v>127</v>
      </c>
      <c r="M131" s="89">
        <v>9.7000000000000003E-3</v>
      </c>
      <c r="N131" s="89">
        <v>4.4700000000697501E-2</v>
      </c>
      <c r="O131" s="90">
        <v>25796.531805000006</v>
      </c>
      <c r="P131" s="98">
        <v>88.66</v>
      </c>
      <c r="Q131" s="90">
        <v>0.92771381800000019</v>
      </c>
      <c r="R131" s="90">
        <v>23.798918922000006</v>
      </c>
      <c r="S131" s="91">
        <v>6.5338127509038095E-5</v>
      </c>
      <c r="T131" s="91">
        <f t="shared" si="3"/>
        <v>2.0628043059598383E-3</v>
      </c>
      <c r="U131" s="91">
        <f>R131/'סכום נכסי הקרן'!$C$42</f>
        <v>2.5644400249062949E-4</v>
      </c>
    </row>
    <row r="132" spans="2:21">
      <c r="B132" s="86" t="s">
        <v>533</v>
      </c>
      <c r="C132" s="87" t="s">
        <v>534</v>
      </c>
      <c r="D132" s="88" t="s">
        <v>114</v>
      </c>
      <c r="E132" s="88" t="s">
        <v>26</v>
      </c>
      <c r="F132" s="87" t="s">
        <v>535</v>
      </c>
      <c r="G132" s="88" t="s">
        <v>536</v>
      </c>
      <c r="H132" s="87" t="s">
        <v>513</v>
      </c>
      <c r="I132" s="87" t="s">
        <v>125</v>
      </c>
      <c r="J132" s="97"/>
      <c r="K132" s="90">
        <v>1.2899999999819918</v>
      </c>
      <c r="L132" s="88" t="s">
        <v>127</v>
      </c>
      <c r="M132" s="89">
        <v>1.8500000000000003E-2</v>
      </c>
      <c r="N132" s="89">
        <v>3.5699999999756094E-2</v>
      </c>
      <c r="O132" s="90">
        <v>40088.11783100001</v>
      </c>
      <c r="P132" s="98">
        <v>109.43</v>
      </c>
      <c r="Q132" s="90"/>
      <c r="R132" s="90">
        <v>43.868427351000001</v>
      </c>
      <c r="S132" s="91">
        <v>6.7936750662622036E-5</v>
      </c>
      <c r="T132" s="91">
        <f t="shared" si="3"/>
        <v>3.8023567848570325E-3</v>
      </c>
      <c r="U132" s="91">
        <f>R132/'סכום נכסי הקרן'!$C$42</f>
        <v>4.7270193783720141E-4</v>
      </c>
    </row>
    <row r="133" spans="2:21">
      <c r="B133" s="86" t="s">
        <v>537</v>
      </c>
      <c r="C133" s="87" t="s">
        <v>538</v>
      </c>
      <c r="D133" s="88" t="s">
        <v>114</v>
      </c>
      <c r="E133" s="88" t="s">
        <v>26</v>
      </c>
      <c r="F133" s="87" t="s">
        <v>535</v>
      </c>
      <c r="G133" s="88" t="s">
        <v>536</v>
      </c>
      <c r="H133" s="87" t="s">
        <v>513</v>
      </c>
      <c r="I133" s="87" t="s">
        <v>125</v>
      </c>
      <c r="J133" s="97"/>
      <c r="K133" s="90">
        <v>1.1399999999921344</v>
      </c>
      <c r="L133" s="88" t="s">
        <v>127</v>
      </c>
      <c r="M133" s="89">
        <v>0.01</v>
      </c>
      <c r="N133" s="89">
        <v>4.0899999999855802E-2</v>
      </c>
      <c r="O133" s="90">
        <v>64391.762766000007</v>
      </c>
      <c r="P133" s="98">
        <v>106.62</v>
      </c>
      <c r="Q133" s="90"/>
      <c r="R133" s="90">
        <v>68.65449211100001</v>
      </c>
      <c r="S133" s="91">
        <v>8.3616194929796121E-5</v>
      </c>
      <c r="T133" s="91">
        <f t="shared" si="3"/>
        <v>5.9507233254675537E-3</v>
      </c>
      <c r="U133" s="91">
        <f>R133/'סכום נכסי הקרן'!$C$42</f>
        <v>7.3978287852524943E-4</v>
      </c>
    </row>
    <row r="134" spans="2:21">
      <c r="B134" s="86" t="s">
        <v>539</v>
      </c>
      <c r="C134" s="87" t="s">
        <v>540</v>
      </c>
      <c r="D134" s="88" t="s">
        <v>114</v>
      </c>
      <c r="E134" s="88" t="s">
        <v>26</v>
      </c>
      <c r="F134" s="87" t="s">
        <v>535</v>
      </c>
      <c r="G134" s="88" t="s">
        <v>536</v>
      </c>
      <c r="H134" s="87" t="s">
        <v>513</v>
      </c>
      <c r="I134" s="87" t="s">
        <v>125</v>
      </c>
      <c r="J134" s="97"/>
      <c r="K134" s="90">
        <v>3.9100000000045751</v>
      </c>
      <c r="L134" s="88" t="s">
        <v>127</v>
      </c>
      <c r="M134" s="89">
        <v>0.01</v>
      </c>
      <c r="N134" s="89">
        <v>4.7100000000025864E-2</v>
      </c>
      <c r="O134" s="90">
        <v>106708.054237</v>
      </c>
      <c r="P134" s="98">
        <v>94.21</v>
      </c>
      <c r="Q134" s="90"/>
      <c r="R134" s="90">
        <v>100.52964909400001</v>
      </c>
      <c r="S134" s="91">
        <v>9.0120631115198755E-5</v>
      </c>
      <c r="T134" s="91">
        <f t="shared" si="3"/>
        <v>8.713546766867494E-3</v>
      </c>
      <c r="U134" s="91">
        <f>R134/'סכום נכסי הקרן'!$C$42</f>
        <v>1.0832519606095341E-3</v>
      </c>
    </row>
    <row r="135" spans="2:21">
      <c r="B135" s="86" t="s">
        <v>541</v>
      </c>
      <c r="C135" s="87" t="s">
        <v>542</v>
      </c>
      <c r="D135" s="88" t="s">
        <v>114</v>
      </c>
      <c r="E135" s="88" t="s">
        <v>26</v>
      </c>
      <c r="F135" s="87" t="s">
        <v>535</v>
      </c>
      <c r="G135" s="88" t="s">
        <v>536</v>
      </c>
      <c r="H135" s="87" t="s">
        <v>513</v>
      </c>
      <c r="I135" s="87" t="s">
        <v>125</v>
      </c>
      <c r="J135" s="97"/>
      <c r="K135" s="90">
        <v>2.5900000000014129</v>
      </c>
      <c r="L135" s="88" t="s">
        <v>127</v>
      </c>
      <c r="M135" s="89">
        <v>3.5400000000000001E-2</v>
      </c>
      <c r="N135" s="89">
        <v>4.5900000000014124E-2</v>
      </c>
      <c r="O135" s="90">
        <v>103553.64000000001</v>
      </c>
      <c r="P135" s="98">
        <v>100.73</v>
      </c>
      <c r="Q135" s="90">
        <v>1.8941377040000005</v>
      </c>
      <c r="R135" s="90">
        <v>106.203719015</v>
      </c>
      <c r="S135" s="91">
        <v>9.270609931871695E-5</v>
      </c>
      <c r="T135" s="91">
        <f t="shared" si="3"/>
        <v>9.2053546470370513E-3</v>
      </c>
      <c r="U135" s="91">
        <f>R135/'סכום נכסי הקרן'!$C$42</f>
        <v>1.1443926034144405E-3</v>
      </c>
    </row>
    <row r="136" spans="2:21">
      <c r="B136" s="86" t="s">
        <v>543</v>
      </c>
      <c r="C136" s="87" t="s">
        <v>544</v>
      </c>
      <c r="D136" s="88" t="s">
        <v>114</v>
      </c>
      <c r="E136" s="88" t="s">
        <v>26</v>
      </c>
      <c r="F136" s="87" t="s">
        <v>545</v>
      </c>
      <c r="G136" s="88" t="s">
        <v>267</v>
      </c>
      <c r="H136" s="87" t="s">
        <v>513</v>
      </c>
      <c r="I136" s="87" t="s">
        <v>125</v>
      </c>
      <c r="J136" s="97"/>
      <c r="K136" s="90">
        <v>3.4999999999838312</v>
      </c>
      <c r="L136" s="88" t="s">
        <v>127</v>
      </c>
      <c r="M136" s="89">
        <v>2.75E-2</v>
      </c>
      <c r="N136" s="89">
        <v>3.0099999999812433E-2</v>
      </c>
      <c r="O136" s="90">
        <v>55978.633694999997</v>
      </c>
      <c r="P136" s="98">
        <v>110.48</v>
      </c>
      <c r="Q136" s="90"/>
      <c r="R136" s="90">
        <v>61.845192416000003</v>
      </c>
      <c r="S136" s="91">
        <v>1.0959599665419806E-4</v>
      </c>
      <c r="T136" s="91">
        <f t="shared" si="3"/>
        <v>5.3605178301064805E-3</v>
      </c>
      <c r="U136" s="91">
        <f>R136/'סכום נכסי הקרן'!$C$42</f>
        <v>6.664096268381817E-4</v>
      </c>
    </row>
    <row r="137" spans="2:21">
      <c r="B137" s="86" t="s">
        <v>546</v>
      </c>
      <c r="C137" s="87" t="s">
        <v>547</v>
      </c>
      <c r="D137" s="88" t="s">
        <v>114</v>
      </c>
      <c r="E137" s="88" t="s">
        <v>26</v>
      </c>
      <c r="F137" s="87" t="s">
        <v>545</v>
      </c>
      <c r="G137" s="88" t="s">
        <v>267</v>
      </c>
      <c r="H137" s="87" t="s">
        <v>513</v>
      </c>
      <c r="I137" s="87" t="s">
        <v>125</v>
      </c>
      <c r="J137" s="97"/>
      <c r="K137" s="90">
        <v>5.1500000000131747</v>
      </c>
      <c r="L137" s="88" t="s">
        <v>127</v>
      </c>
      <c r="M137" s="89">
        <v>8.5000000000000006E-3</v>
      </c>
      <c r="N137" s="89">
        <v>3.4200000000177255E-2</v>
      </c>
      <c r="O137" s="90">
        <v>43066.354797000007</v>
      </c>
      <c r="P137" s="98">
        <v>96.94</v>
      </c>
      <c r="Q137" s="90"/>
      <c r="R137" s="90">
        <v>41.748522903000001</v>
      </c>
      <c r="S137" s="91">
        <v>6.8543163083509747E-5</v>
      </c>
      <c r="T137" s="91">
        <f t="shared" si="3"/>
        <v>3.6186111265819666E-3</v>
      </c>
      <c r="U137" s="91">
        <f>R137/'סכום נכסי הקרן'!$C$42</f>
        <v>4.4985901865568078E-4</v>
      </c>
    </row>
    <row r="138" spans="2:21">
      <c r="B138" s="86" t="s">
        <v>548</v>
      </c>
      <c r="C138" s="87" t="s">
        <v>549</v>
      </c>
      <c r="D138" s="88" t="s">
        <v>114</v>
      </c>
      <c r="E138" s="88" t="s">
        <v>26</v>
      </c>
      <c r="F138" s="87" t="s">
        <v>545</v>
      </c>
      <c r="G138" s="88" t="s">
        <v>267</v>
      </c>
      <c r="H138" s="87" t="s">
        <v>513</v>
      </c>
      <c r="I138" s="87" t="s">
        <v>125</v>
      </c>
      <c r="J138" s="97"/>
      <c r="K138" s="90">
        <v>6.4799999999505884</v>
      </c>
      <c r="L138" s="88" t="s">
        <v>127</v>
      </c>
      <c r="M138" s="89">
        <v>3.1800000000000002E-2</v>
      </c>
      <c r="N138" s="89">
        <v>3.6399999999798691E-2</v>
      </c>
      <c r="O138" s="90">
        <v>43026.871464000011</v>
      </c>
      <c r="P138" s="98">
        <v>101.6</v>
      </c>
      <c r="Q138" s="90"/>
      <c r="R138" s="90">
        <v>43.715304167000006</v>
      </c>
      <c r="S138" s="91">
        <v>1.248389610136396E-4</v>
      </c>
      <c r="T138" s="91">
        <f t="shared" si="3"/>
        <v>3.7890846205065132E-3</v>
      </c>
      <c r="U138" s="91">
        <f>R138/'סכום נכסי הקרן'!$C$42</f>
        <v>4.7105196699996442E-4</v>
      </c>
    </row>
    <row r="139" spans="2:21">
      <c r="B139" s="86" t="s">
        <v>550</v>
      </c>
      <c r="C139" s="87" t="s">
        <v>551</v>
      </c>
      <c r="D139" s="88" t="s">
        <v>114</v>
      </c>
      <c r="E139" s="88" t="s">
        <v>26</v>
      </c>
      <c r="F139" s="87" t="s">
        <v>552</v>
      </c>
      <c r="G139" s="88" t="s">
        <v>150</v>
      </c>
      <c r="H139" s="87" t="s">
        <v>496</v>
      </c>
      <c r="I139" s="87" t="s">
        <v>263</v>
      </c>
      <c r="J139" s="97"/>
      <c r="K139" s="90">
        <v>0.75999999997404322</v>
      </c>
      <c r="L139" s="88" t="s">
        <v>127</v>
      </c>
      <c r="M139" s="89">
        <v>1.9799999999999998E-2</v>
      </c>
      <c r="N139" s="89">
        <v>3.5199999998669712E-2</v>
      </c>
      <c r="O139" s="90">
        <v>11141.554339000002</v>
      </c>
      <c r="P139" s="98">
        <v>110.65</v>
      </c>
      <c r="Q139" s="90"/>
      <c r="R139" s="90">
        <v>12.328129582000001</v>
      </c>
      <c r="S139" s="91">
        <v>7.332874646595208E-5</v>
      </c>
      <c r="T139" s="91">
        <f t="shared" ref="T139:T166" si="4">IFERROR(R139/$R$11,0)</f>
        <v>1.0685577302703521E-3</v>
      </c>
      <c r="U139" s="91">
        <f>R139/'סכום נכסי הקרן'!$C$42</f>
        <v>1.3284111364859964E-4</v>
      </c>
    </row>
    <row r="140" spans="2:21">
      <c r="B140" s="86" t="s">
        <v>553</v>
      </c>
      <c r="C140" s="87" t="s">
        <v>554</v>
      </c>
      <c r="D140" s="88" t="s">
        <v>114</v>
      </c>
      <c r="E140" s="88" t="s">
        <v>26</v>
      </c>
      <c r="F140" s="87" t="s">
        <v>555</v>
      </c>
      <c r="G140" s="88" t="s">
        <v>278</v>
      </c>
      <c r="H140" s="87" t="s">
        <v>496</v>
      </c>
      <c r="I140" s="87" t="s">
        <v>263</v>
      </c>
      <c r="J140" s="97"/>
      <c r="K140" s="90">
        <v>2.5500000007285406</v>
      </c>
      <c r="L140" s="88" t="s">
        <v>127</v>
      </c>
      <c r="M140" s="89">
        <v>1.9400000000000001E-2</v>
      </c>
      <c r="N140" s="89">
        <v>2.9900000005828323E-2</v>
      </c>
      <c r="O140" s="90">
        <v>998.35034800000028</v>
      </c>
      <c r="P140" s="98">
        <v>109.99</v>
      </c>
      <c r="Q140" s="90"/>
      <c r="R140" s="90">
        <v>1.0980854640000002</v>
      </c>
      <c r="S140" s="91">
        <v>2.7620969908298006E-6</v>
      </c>
      <c r="T140" s="91">
        <f t="shared" si="4"/>
        <v>9.5178080604207149E-5</v>
      </c>
      <c r="U140" s="91">
        <f>R140/'סכום נכסי הקרן'!$C$42</f>
        <v>1.1832362318131521E-5</v>
      </c>
    </row>
    <row r="141" spans="2:21">
      <c r="B141" s="86" t="s">
        <v>556</v>
      </c>
      <c r="C141" s="87" t="s">
        <v>557</v>
      </c>
      <c r="D141" s="88" t="s">
        <v>114</v>
      </c>
      <c r="E141" s="88" t="s">
        <v>26</v>
      </c>
      <c r="F141" s="87" t="s">
        <v>555</v>
      </c>
      <c r="G141" s="88" t="s">
        <v>278</v>
      </c>
      <c r="H141" s="87" t="s">
        <v>496</v>
      </c>
      <c r="I141" s="87" t="s">
        <v>263</v>
      </c>
      <c r="J141" s="97"/>
      <c r="K141" s="90">
        <v>3.5200000000049418</v>
      </c>
      <c r="L141" s="88" t="s">
        <v>127</v>
      </c>
      <c r="M141" s="89">
        <v>1.23E-2</v>
      </c>
      <c r="N141" s="89">
        <v>2.9299999999998633E-2</v>
      </c>
      <c r="O141" s="90">
        <v>68748.177817000018</v>
      </c>
      <c r="P141" s="98">
        <v>105.97</v>
      </c>
      <c r="Q141" s="90"/>
      <c r="R141" s="90">
        <v>72.852441156999987</v>
      </c>
      <c r="S141" s="91">
        <v>5.4061232454464263E-5</v>
      </c>
      <c r="T141" s="91">
        <f t="shared" si="4"/>
        <v>6.3145863814605616E-3</v>
      </c>
      <c r="U141" s="91">
        <f>R141/'סכום נכסי הקרן'!$C$42</f>
        <v>7.8501765827034063E-4</v>
      </c>
    </row>
    <row r="142" spans="2:21">
      <c r="B142" s="86" t="s">
        <v>558</v>
      </c>
      <c r="C142" s="87" t="s">
        <v>559</v>
      </c>
      <c r="D142" s="88" t="s">
        <v>114</v>
      </c>
      <c r="E142" s="88" t="s">
        <v>26</v>
      </c>
      <c r="F142" s="87" t="s">
        <v>560</v>
      </c>
      <c r="G142" s="88" t="s">
        <v>561</v>
      </c>
      <c r="H142" s="87" t="s">
        <v>562</v>
      </c>
      <c r="I142" s="87" t="s">
        <v>125</v>
      </c>
      <c r="J142" s="97"/>
      <c r="K142" s="90">
        <v>2.4099999999982646</v>
      </c>
      <c r="L142" s="88" t="s">
        <v>127</v>
      </c>
      <c r="M142" s="89">
        <v>2.5699999999999997E-2</v>
      </c>
      <c r="N142" s="89">
        <v>4.0800000000074749E-2</v>
      </c>
      <c r="O142" s="90">
        <v>68281.639413000012</v>
      </c>
      <c r="P142" s="98">
        <v>109.71</v>
      </c>
      <c r="Q142" s="90"/>
      <c r="R142" s="90">
        <v>74.911779793000008</v>
      </c>
      <c r="S142" s="91">
        <v>5.324461892763328E-5</v>
      </c>
      <c r="T142" s="91">
        <f t="shared" si="4"/>
        <v>6.4930824139775422E-3</v>
      </c>
      <c r="U142" s="91">
        <f>R142/'סכום נכסי הקרן'!$C$42</f>
        <v>8.0720795372158705E-4</v>
      </c>
    </row>
    <row r="143" spans="2:21">
      <c r="B143" s="86" t="s">
        <v>563</v>
      </c>
      <c r="C143" s="87" t="s">
        <v>564</v>
      </c>
      <c r="D143" s="88" t="s">
        <v>114</v>
      </c>
      <c r="E143" s="88" t="s">
        <v>26</v>
      </c>
      <c r="F143" s="87" t="s">
        <v>560</v>
      </c>
      <c r="G143" s="88" t="s">
        <v>561</v>
      </c>
      <c r="H143" s="87" t="s">
        <v>562</v>
      </c>
      <c r="I143" s="87" t="s">
        <v>125</v>
      </c>
      <c r="J143" s="97"/>
      <c r="K143" s="90">
        <v>4.2700000000235079</v>
      </c>
      <c r="L143" s="88" t="s">
        <v>127</v>
      </c>
      <c r="M143" s="89">
        <v>0.04</v>
      </c>
      <c r="N143" s="89">
        <v>4.2700000000235078E-2</v>
      </c>
      <c r="O143" s="90">
        <v>36693.079214000005</v>
      </c>
      <c r="P143" s="98">
        <v>99.7</v>
      </c>
      <c r="Q143" s="90"/>
      <c r="R143" s="90">
        <v>36.582998882000005</v>
      </c>
      <c r="S143" s="91">
        <v>1.1593060296547651E-4</v>
      </c>
      <c r="T143" s="91">
        <f t="shared" si="4"/>
        <v>3.1708821676330067E-3</v>
      </c>
      <c r="U143" s="91">
        <f>R143/'סכום נכסי הקרן'!$C$42</f>
        <v>3.9419818552085335E-4</v>
      </c>
    </row>
    <row r="144" spans="2:21">
      <c r="B144" s="86" t="s">
        <v>565</v>
      </c>
      <c r="C144" s="87" t="s">
        <v>566</v>
      </c>
      <c r="D144" s="88" t="s">
        <v>114</v>
      </c>
      <c r="E144" s="88" t="s">
        <v>26</v>
      </c>
      <c r="F144" s="87" t="s">
        <v>560</v>
      </c>
      <c r="G144" s="88" t="s">
        <v>561</v>
      </c>
      <c r="H144" s="87" t="s">
        <v>562</v>
      </c>
      <c r="I144" s="87" t="s">
        <v>125</v>
      </c>
      <c r="J144" s="97"/>
      <c r="K144" s="90">
        <v>1.2399999999664366</v>
      </c>
      <c r="L144" s="88" t="s">
        <v>127</v>
      </c>
      <c r="M144" s="89">
        <v>1.2199999999999999E-2</v>
      </c>
      <c r="N144" s="89">
        <v>3.820000000001865E-2</v>
      </c>
      <c r="O144" s="90">
        <v>9914.0003480000014</v>
      </c>
      <c r="P144" s="98">
        <v>108.19</v>
      </c>
      <c r="Q144" s="90"/>
      <c r="R144" s="90">
        <v>10.725956489000001</v>
      </c>
      <c r="S144" s="91">
        <v>2.1552174669565219E-5</v>
      </c>
      <c r="T144" s="91">
        <f t="shared" si="4"/>
        <v>9.2968715526796255E-4</v>
      </c>
      <c r="U144" s="91">
        <f>R144/'סכום נכסי הקרן'!$C$42</f>
        <v>1.1557698152569467E-4</v>
      </c>
    </row>
    <row r="145" spans="2:21">
      <c r="B145" s="86" t="s">
        <v>567</v>
      </c>
      <c r="C145" s="87" t="s">
        <v>568</v>
      </c>
      <c r="D145" s="88" t="s">
        <v>114</v>
      </c>
      <c r="E145" s="88" t="s">
        <v>26</v>
      </c>
      <c r="F145" s="87" t="s">
        <v>560</v>
      </c>
      <c r="G145" s="88" t="s">
        <v>561</v>
      </c>
      <c r="H145" s="87" t="s">
        <v>562</v>
      </c>
      <c r="I145" s="87" t="s">
        <v>125</v>
      </c>
      <c r="J145" s="97"/>
      <c r="K145" s="90">
        <v>5.0899999999817833</v>
      </c>
      <c r="L145" s="88" t="s">
        <v>127</v>
      </c>
      <c r="M145" s="89">
        <v>1.09E-2</v>
      </c>
      <c r="N145" s="89">
        <v>4.380000000004048E-2</v>
      </c>
      <c r="O145" s="90">
        <v>26422.880400000002</v>
      </c>
      <c r="P145" s="98">
        <v>93.49</v>
      </c>
      <c r="Q145" s="90"/>
      <c r="R145" s="90">
        <v>24.702750405000003</v>
      </c>
      <c r="S145" s="91">
        <v>4.7293842089436833E-5</v>
      </c>
      <c r="T145" s="91">
        <f t="shared" si="4"/>
        <v>2.1411451533363533E-3</v>
      </c>
      <c r="U145" s="91">
        <f>R145/'סכום נכסי הקרן'!$C$42</f>
        <v>2.6618319122593371E-4</v>
      </c>
    </row>
    <row r="146" spans="2:21">
      <c r="B146" s="86" t="s">
        <v>569</v>
      </c>
      <c r="C146" s="87" t="s">
        <v>570</v>
      </c>
      <c r="D146" s="88" t="s">
        <v>114</v>
      </c>
      <c r="E146" s="88" t="s">
        <v>26</v>
      </c>
      <c r="F146" s="87" t="s">
        <v>560</v>
      </c>
      <c r="G146" s="88" t="s">
        <v>561</v>
      </c>
      <c r="H146" s="87" t="s">
        <v>562</v>
      </c>
      <c r="I146" s="87" t="s">
        <v>125</v>
      </c>
      <c r="J146" s="97"/>
      <c r="K146" s="90">
        <v>6.0500000000148058</v>
      </c>
      <c r="L146" s="88" t="s">
        <v>127</v>
      </c>
      <c r="M146" s="89">
        <v>1.54E-2</v>
      </c>
      <c r="N146" s="89">
        <v>4.5699999999911166E-2</v>
      </c>
      <c r="O146" s="90">
        <v>29592.792274000003</v>
      </c>
      <c r="P146" s="98">
        <v>90.46</v>
      </c>
      <c r="Q146" s="90">
        <v>0.24647280200000005</v>
      </c>
      <c r="R146" s="90">
        <v>27.016111832000004</v>
      </c>
      <c r="S146" s="91">
        <v>8.4550835068571443E-5</v>
      </c>
      <c r="T146" s="91">
        <f t="shared" si="4"/>
        <v>2.341658963585343E-3</v>
      </c>
      <c r="U146" s="91">
        <f>R146/'סכום נכסי הקרן'!$C$42</f>
        <v>2.9111069593703675E-4</v>
      </c>
    </row>
    <row r="147" spans="2:21">
      <c r="B147" s="86" t="s">
        <v>571</v>
      </c>
      <c r="C147" s="87" t="s">
        <v>572</v>
      </c>
      <c r="D147" s="88" t="s">
        <v>114</v>
      </c>
      <c r="E147" s="88" t="s">
        <v>26</v>
      </c>
      <c r="F147" s="87" t="s">
        <v>573</v>
      </c>
      <c r="G147" s="88" t="s">
        <v>574</v>
      </c>
      <c r="H147" s="87" t="s">
        <v>575</v>
      </c>
      <c r="I147" s="87" t="s">
        <v>263</v>
      </c>
      <c r="J147" s="97"/>
      <c r="K147" s="90">
        <v>4.2199999999877091</v>
      </c>
      <c r="L147" s="88" t="s">
        <v>127</v>
      </c>
      <c r="M147" s="89">
        <v>7.4999999999999997E-3</v>
      </c>
      <c r="N147" s="89">
        <v>4.109999999986267E-2</v>
      </c>
      <c r="O147" s="90">
        <v>139198.33949000004</v>
      </c>
      <c r="P147" s="98">
        <v>94.68</v>
      </c>
      <c r="Q147" s="90"/>
      <c r="R147" s="90">
        <v>131.79299147099999</v>
      </c>
      <c r="S147" s="91">
        <v>9.0449673766487631E-5</v>
      </c>
      <c r="T147" s="91">
        <f t="shared" si="4"/>
        <v>1.142334032872365E-2</v>
      </c>
      <c r="U147" s="91">
        <f>R147/'סכום נכסי הקרן'!$C$42</f>
        <v>1.4201284664991148E-3</v>
      </c>
    </row>
    <row r="148" spans="2:21">
      <c r="B148" s="86" t="s">
        <v>576</v>
      </c>
      <c r="C148" s="87" t="s">
        <v>577</v>
      </c>
      <c r="D148" s="88" t="s">
        <v>114</v>
      </c>
      <c r="E148" s="88" t="s">
        <v>26</v>
      </c>
      <c r="F148" s="87" t="s">
        <v>573</v>
      </c>
      <c r="G148" s="88" t="s">
        <v>574</v>
      </c>
      <c r="H148" s="87" t="s">
        <v>575</v>
      </c>
      <c r="I148" s="87" t="s">
        <v>263</v>
      </c>
      <c r="J148" s="97"/>
      <c r="K148" s="90">
        <v>6.2599999999423126</v>
      </c>
      <c r="L148" s="88" t="s">
        <v>127</v>
      </c>
      <c r="M148" s="89">
        <v>4.0800000000000003E-2</v>
      </c>
      <c r="N148" s="89">
        <v>4.3699999999464334E-2</v>
      </c>
      <c r="O148" s="90">
        <v>36707.427072000006</v>
      </c>
      <c r="P148" s="98">
        <v>99.17</v>
      </c>
      <c r="Q148" s="90"/>
      <c r="R148" s="90">
        <v>36.402755735000007</v>
      </c>
      <c r="S148" s="91">
        <v>1.0487836306285716E-4</v>
      </c>
      <c r="T148" s="91">
        <f t="shared" si="4"/>
        <v>3.1552593428748766E-3</v>
      </c>
      <c r="U148" s="91">
        <f>R148/'סכום נכסי הקרן'!$C$42</f>
        <v>3.9225598494486595E-4</v>
      </c>
    </row>
    <row r="149" spans="2:21">
      <c r="B149" s="86" t="s">
        <v>578</v>
      </c>
      <c r="C149" s="87" t="s">
        <v>579</v>
      </c>
      <c r="D149" s="88" t="s">
        <v>114</v>
      </c>
      <c r="E149" s="88" t="s">
        <v>26</v>
      </c>
      <c r="F149" s="87" t="s">
        <v>580</v>
      </c>
      <c r="G149" s="88" t="s">
        <v>561</v>
      </c>
      <c r="H149" s="87" t="s">
        <v>562</v>
      </c>
      <c r="I149" s="87" t="s">
        <v>125</v>
      </c>
      <c r="J149" s="97"/>
      <c r="K149" s="90">
        <v>3.3200000000563143</v>
      </c>
      <c r="L149" s="88" t="s">
        <v>127</v>
      </c>
      <c r="M149" s="89">
        <v>1.3300000000000001E-2</v>
      </c>
      <c r="N149" s="89">
        <v>3.6400000000574188E-2</v>
      </c>
      <c r="O149" s="90">
        <v>34804.712448000006</v>
      </c>
      <c r="P149" s="98">
        <v>103.34</v>
      </c>
      <c r="Q149" s="90">
        <v>0.25787647600000008</v>
      </c>
      <c r="R149" s="90">
        <v>36.22506635300001</v>
      </c>
      <c r="S149" s="91">
        <v>1.0611192819512197E-4</v>
      </c>
      <c r="T149" s="91">
        <f t="shared" si="4"/>
        <v>3.1398578692401181E-3</v>
      </c>
      <c r="U149" s="91">
        <f>R149/'סכום נכסי הקרן'!$C$42</f>
        <v>3.9034130232968027E-4</v>
      </c>
    </row>
    <row r="150" spans="2:21">
      <c r="B150" s="86" t="s">
        <v>581</v>
      </c>
      <c r="C150" s="87" t="s">
        <v>582</v>
      </c>
      <c r="D150" s="88" t="s">
        <v>114</v>
      </c>
      <c r="E150" s="88" t="s">
        <v>26</v>
      </c>
      <c r="F150" s="87" t="s">
        <v>583</v>
      </c>
      <c r="G150" s="88" t="s">
        <v>267</v>
      </c>
      <c r="H150" s="87" t="s">
        <v>575</v>
      </c>
      <c r="I150" s="87" t="s">
        <v>263</v>
      </c>
      <c r="J150" s="97"/>
      <c r="K150" s="90">
        <v>3.5199999999621476</v>
      </c>
      <c r="L150" s="88" t="s">
        <v>127</v>
      </c>
      <c r="M150" s="89">
        <v>1.8000000000000002E-2</v>
      </c>
      <c r="N150" s="89">
        <v>3.3199999998675185E-2</v>
      </c>
      <c r="O150" s="90">
        <v>3946.2294820000011</v>
      </c>
      <c r="P150" s="98">
        <v>106.61</v>
      </c>
      <c r="Q150" s="90">
        <v>1.9943502000000002E-2</v>
      </c>
      <c r="R150" s="90">
        <v>4.2270187580000007</v>
      </c>
      <c r="S150" s="91">
        <v>4.7090030603195879E-6</v>
      </c>
      <c r="T150" s="91">
        <f t="shared" si="4"/>
        <v>3.6638271359943947E-4</v>
      </c>
      <c r="U150" s="91">
        <f>R150/'סכום נכסי הקרן'!$C$42</f>
        <v>4.554801890191882E-5</v>
      </c>
    </row>
    <row r="151" spans="2:21">
      <c r="B151" s="86" t="s">
        <v>584</v>
      </c>
      <c r="C151" s="87" t="s">
        <v>585</v>
      </c>
      <c r="D151" s="88" t="s">
        <v>114</v>
      </c>
      <c r="E151" s="88" t="s">
        <v>26</v>
      </c>
      <c r="F151" s="87" t="s">
        <v>586</v>
      </c>
      <c r="G151" s="88" t="s">
        <v>267</v>
      </c>
      <c r="H151" s="87" t="s">
        <v>575</v>
      </c>
      <c r="I151" s="87" t="s">
        <v>263</v>
      </c>
      <c r="J151" s="97"/>
      <c r="K151" s="90">
        <v>4.7399999999988873</v>
      </c>
      <c r="L151" s="88" t="s">
        <v>127</v>
      </c>
      <c r="M151" s="89">
        <v>3.6200000000000003E-2</v>
      </c>
      <c r="N151" s="89">
        <v>4.5099999999964765E-2</v>
      </c>
      <c r="O151" s="90">
        <v>108294.071605</v>
      </c>
      <c r="P151" s="98">
        <v>99.56</v>
      </c>
      <c r="Q151" s="90"/>
      <c r="R151" s="90">
        <v>107.817572838</v>
      </c>
      <c r="S151" s="91">
        <v>6.093522916735115E-5</v>
      </c>
      <c r="T151" s="91">
        <f t="shared" si="4"/>
        <v>9.3452376655130173E-3</v>
      </c>
      <c r="U151" s="91">
        <f>R151/'סכום נכסי הקרן'!$C$42</f>
        <v>1.161782600630757E-3</v>
      </c>
    </row>
    <row r="152" spans="2:21">
      <c r="B152" s="86" t="s">
        <v>587</v>
      </c>
      <c r="C152" s="87" t="s">
        <v>588</v>
      </c>
      <c r="D152" s="88" t="s">
        <v>114</v>
      </c>
      <c r="E152" s="88" t="s">
        <v>26</v>
      </c>
      <c r="F152" s="87" t="s">
        <v>589</v>
      </c>
      <c r="G152" s="88" t="s">
        <v>278</v>
      </c>
      <c r="H152" s="87" t="s">
        <v>590</v>
      </c>
      <c r="I152" s="87" t="s">
        <v>263</v>
      </c>
      <c r="J152" s="97"/>
      <c r="K152" s="90">
        <v>3.5700000000222958</v>
      </c>
      <c r="L152" s="88" t="s">
        <v>127</v>
      </c>
      <c r="M152" s="89">
        <v>2.75E-2</v>
      </c>
      <c r="N152" s="89">
        <v>3.9600000000254799E-2</v>
      </c>
      <c r="O152" s="90">
        <v>71632.641250000001</v>
      </c>
      <c r="P152" s="98">
        <v>106.24</v>
      </c>
      <c r="Q152" s="90">
        <v>2.3880632590000004</v>
      </c>
      <c r="R152" s="90">
        <v>78.490581325000022</v>
      </c>
      <c r="S152" s="91">
        <v>8.1907031612490254E-5</v>
      </c>
      <c r="T152" s="91">
        <f t="shared" si="4"/>
        <v>6.8032800004553442E-3</v>
      </c>
      <c r="U152" s="91">
        <f>R152/'סכום נכסי הקרן'!$C$42</f>
        <v>8.4577114190646254E-4</v>
      </c>
    </row>
    <row r="153" spans="2:21">
      <c r="B153" s="86" t="s">
        <v>591</v>
      </c>
      <c r="C153" s="87" t="s">
        <v>592</v>
      </c>
      <c r="D153" s="88" t="s">
        <v>114</v>
      </c>
      <c r="E153" s="88" t="s">
        <v>26</v>
      </c>
      <c r="F153" s="87" t="s">
        <v>580</v>
      </c>
      <c r="G153" s="88" t="s">
        <v>561</v>
      </c>
      <c r="H153" s="87" t="s">
        <v>593</v>
      </c>
      <c r="I153" s="87" t="s">
        <v>125</v>
      </c>
      <c r="J153" s="97"/>
      <c r="K153" s="90">
        <v>2.3999999999815858</v>
      </c>
      <c r="L153" s="88" t="s">
        <v>127</v>
      </c>
      <c r="M153" s="89">
        <v>0.04</v>
      </c>
      <c r="N153" s="89">
        <v>7.3699999999355503E-2</v>
      </c>
      <c r="O153" s="90">
        <v>52252.567669000004</v>
      </c>
      <c r="P153" s="98">
        <v>103.93</v>
      </c>
      <c r="Q153" s="90"/>
      <c r="R153" s="90">
        <v>54.306095350000014</v>
      </c>
      <c r="S153" s="91">
        <v>2.0131968322600293E-5</v>
      </c>
      <c r="T153" s="91">
        <f t="shared" si="4"/>
        <v>4.7070561354066514E-3</v>
      </c>
      <c r="U153" s="91">
        <f>R153/'סכום נכסי הקרן'!$C$42</f>
        <v>5.8517248186084486E-4</v>
      </c>
    </row>
    <row r="154" spans="2:21">
      <c r="B154" s="86" t="s">
        <v>594</v>
      </c>
      <c r="C154" s="87" t="s">
        <v>595</v>
      </c>
      <c r="D154" s="88" t="s">
        <v>114</v>
      </c>
      <c r="E154" s="88" t="s">
        <v>26</v>
      </c>
      <c r="F154" s="87" t="s">
        <v>580</v>
      </c>
      <c r="G154" s="88" t="s">
        <v>561</v>
      </c>
      <c r="H154" s="87" t="s">
        <v>593</v>
      </c>
      <c r="I154" s="87" t="s">
        <v>125</v>
      </c>
      <c r="J154" s="97"/>
      <c r="K154" s="90">
        <v>3.0800000000023524</v>
      </c>
      <c r="L154" s="88" t="s">
        <v>127</v>
      </c>
      <c r="M154" s="89">
        <v>3.2799999999999996E-2</v>
      </c>
      <c r="N154" s="89">
        <v>7.6600000000243126E-2</v>
      </c>
      <c r="O154" s="90">
        <v>51061.249135000005</v>
      </c>
      <c r="P154" s="98">
        <v>99.89</v>
      </c>
      <c r="Q154" s="90"/>
      <c r="R154" s="90">
        <v>51.005084086000011</v>
      </c>
      <c r="S154" s="91">
        <v>3.6363987686156004E-5</v>
      </c>
      <c r="T154" s="91">
        <f t="shared" si="4"/>
        <v>4.4209364056946223E-3</v>
      </c>
      <c r="U154" s="91">
        <f>R154/'סכום נכסי הקרן'!$C$42</f>
        <v>5.4960260813753572E-4</v>
      </c>
    </row>
    <row r="155" spans="2:21">
      <c r="B155" s="86" t="s">
        <v>596</v>
      </c>
      <c r="C155" s="87" t="s">
        <v>597</v>
      </c>
      <c r="D155" s="88" t="s">
        <v>114</v>
      </c>
      <c r="E155" s="88" t="s">
        <v>26</v>
      </c>
      <c r="F155" s="87" t="s">
        <v>580</v>
      </c>
      <c r="G155" s="88" t="s">
        <v>561</v>
      </c>
      <c r="H155" s="87" t="s">
        <v>593</v>
      </c>
      <c r="I155" s="87" t="s">
        <v>125</v>
      </c>
      <c r="J155" s="97"/>
      <c r="K155" s="90">
        <v>4.9400000000009285</v>
      </c>
      <c r="L155" s="88" t="s">
        <v>127</v>
      </c>
      <c r="M155" s="89">
        <v>1.7899999999999999E-2</v>
      </c>
      <c r="N155" s="89">
        <v>7.1499999999744782E-2</v>
      </c>
      <c r="O155" s="90">
        <v>19445.864555000004</v>
      </c>
      <c r="P155" s="98">
        <v>85.02</v>
      </c>
      <c r="Q155" s="90">
        <v>5.0165943650000004</v>
      </c>
      <c r="R155" s="90">
        <v>21.549468417000003</v>
      </c>
      <c r="S155" s="91">
        <v>2.8898578690097293E-5</v>
      </c>
      <c r="T155" s="91">
        <f t="shared" si="4"/>
        <v>1.8678300635177538E-3</v>
      </c>
      <c r="U155" s="91">
        <f>R155/'סכום נכסי הקרן'!$C$42</f>
        <v>2.3220516656714081E-4</v>
      </c>
    </row>
    <row r="156" spans="2:21">
      <c r="B156" s="86" t="s">
        <v>598</v>
      </c>
      <c r="C156" s="87" t="s">
        <v>599</v>
      </c>
      <c r="D156" s="88" t="s">
        <v>114</v>
      </c>
      <c r="E156" s="88" t="s">
        <v>26</v>
      </c>
      <c r="F156" s="87" t="s">
        <v>583</v>
      </c>
      <c r="G156" s="88" t="s">
        <v>267</v>
      </c>
      <c r="H156" s="87" t="s">
        <v>590</v>
      </c>
      <c r="I156" s="87" t="s">
        <v>263</v>
      </c>
      <c r="J156" s="97"/>
      <c r="K156" s="90">
        <v>3.0200000000311307</v>
      </c>
      <c r="L156" s="88" t="s">
        <v>127</v>
      </c>
      <c r="M156" s="89">
        <v>3.6499999999999998E-2</v>
      </c>
      <c r="N156" s="89">
        <v>4.7700000000311299E-2</v>
      </c>
      <c r="O156" s="90">
        <v>21627.159008000002</v>
      </c>
      <c r="P156" s="98">
        <v>101</v>
      </c>
      <c r="Q156" s="90"/>
      <c r="R156" s="90">
        <v>21.843429916000005</v>
      </c>
      <c r="S156" s="91">
        <v>1.2127061539324206E-4</v>
      </c>
      <c r="T156" s="91">
        <f t="shared" si="4"/>
        <v>1.8933095841594692E-3</v>
      </c>
      <c r="U156" s="91">
        <f>R156/'סכום נכסי הקרן'!$C$42</f>
        <v>2.3537273328009848E-4</v>
      </c>
    </row>
    <row r="157" spans="2:21">
      <c r="B157" s="86" t="s">
        <v>600</v>
      </c>
      <c r="C157" s="87" t="s">
        <v>601</v>
      </c>
      <c r="D157" s="88" t="s">
        <v>114</v>
      </c>
      <c r="E157" s="88" t="s">
        <v>26</v>
      </c>
      <c r="F157" s="87" t="s">
        <v>583</v>
      </c>
      <c r="G157" s="88" t="s">
        <v>267</v>
      </c>
      <c r="H157" s="87" t="s">
        <v>590</v>
      </c>
      <c r="I157" s="87" t="s">
        <v>263</v>
      </c>
      <c r="J157" s="97"/>
      <c r="K157" s="90">
        <v>2.7700000000106915</v>
      </c>
      <c r="L157" s="88" t="s">
        <v>127</v>
      </c>
      <c r="M157" s="89">
        <v>3.3000000000000002E-2</v>
      </c>
      <c r="N157" s="89">
        <v>4.7800000000090034E-2</v>
      </c>
      <c r="O157" s="90">
        <v>66011.915322999994</v>
      </c>
      <c r="P157" s="98">
        <v>107.69</v>
      </c>
      <c r="Q157" s="90"/>
      <c r="R157" s="90">
        <v>71.088229011999999</v>
      </c>
      <c r="S157" s="91">
        <v>1.045494815012496E-4</v>
      </c>
      <c r="T157" s="91">
        <f t="shared" si="4"/>
        <v>6.1616708468827082E-3</v>
      </c>
      <c r="U157" s="91">
        <f>R157/'סכום נכסי הקרן'!$C$42</f>
        <v>7.6600748284223947E-4</v>
      </c>
    </row>
    <row r="158" spans="2:21">
      <c r="B158" s="86" t="s">
        <v>602</v>
      </c>
      <c r="C158" s="87" t="s">
        <v>603</v>
      </c>
      <c r="D158" s="88" t="s">
        <v>114</v>
      </c>
      <c r="E158" s="88" t="s">
        <v>26</v>
      </c>
      <c r="F158" s="87" t="s">
        <v>604</v>
      </c>
      <c r="G158" s="88" t="s">
        <v>267</v>
      </c>
      <c r="H158" s="87" t="s">
        <v>590</v>
      </c>
      <c r="I158" s="87" t="s">
        <v>263</v>
      </c>
      <c r="J158" s="97"/>
      <c r="K158" s="90">
        <v>2.2499999999814562</v>
      </c>
      <c r="L158" s="88" t="s">
        <v>127</v>
      </c>
      <c r="M158" s="89">
        <v>1E-3</v>
      </c>
      <c r="N158" s="89">
        <v>3.3299999999873903E-2</v>
      </c>
      <c r="O158" s="90">
        <v>65047.720032000012</v>
      </c>
      <c r="P158" s="98">
        <v>103.63</v>
      </c>
      <c r="Q158" s="90"/>
      <c r="R158" s="90">
        <v>67.408950145000006</v>
      </c>
      <c r="S158" s="91">
        <v>1.1486238991365155E-4</v>
      </c>
      <c r="T158" s="91">
        <f t="shared" si="4"/>
        <v>5.8427642480346964E-3</v>
      </c>
      <c r="U158" s="91">
        <f>R158/'סכום נכסי הקרן'!$C$42</f>
        <v>7.2636160640453045E-4</v>
      </c>
    </row>
    <row r="159" spans="2:21">
      <c r="B159" s="86" t="s">
        <v>605</v>
      </c>
      <c r="C159" s="87" t="s">
        <v>606</v>
      </c>
      <c r="D159" s="88" t="s">
        <v>114</v>
      </c>
      <c r="E159" s="88" t="s">
        <v>26</v>
      </c>
      <c r="F159" s="87" t="s">
        <v>604</v>
      </c>
      <c r="G159" s="88" t="s">
        <v>267</v>
      </c>
      <c r="H159" s="87" t="s">
        <v>590</v>
      </c>
      <c r="I159" s="87" t="s">
        <v>263</v>
      </c>
      <c r="J159" s="97"/>
      <c r="K159" s="90">
        <v>4.9699999999632984</v>
      </c>
      <c r="L159" s="88" t="s">
        <v>127</v>
      </c>
      <c r="M159" s="89">
        <v>3.0000000000000001E-3</v>
      </c>
      <c r="N159" s="89">
        <v>4.0199999999751386E-2</v>
      </c>
      <c r="O159" s="90">
        <v>36682.711156000005</v>
      </c>
      <c r="P159" s="98">
        <v>91.94</v>
      </c>
      <c r="Q159" s="90">
        <v>6.0638259000000007E-2</v>
      </c>
      <c r="R159" s="90">
        <v>33.786722992000009</v>
      </c>
      <c r="S159" s="91">
        <v>9.0064452596895614E-5</v>
      </c>
      <c r="T159" s="91">
        <f t="shared" si="4"/>
        <v>2.9285110765154389E-3</v>
      </c>
      <c r="U159" s="91">
        <f>R159/'סכום נכסי הקרן'!$C$42</f>
        <v>3.640670613445883E-4</v>
      </c>
    </row>
    <row r="160" spans="2:21">
      <c r="B160" s="86" t="s">
        <v>607</v>
      </c>
      <c r="C160" s="87" t="s">
        <v>608</v>
      </c>
      <c r="D160" s="88" t="s">
        <v>114</v>
      </c>
      <c r="E160" s="88" t="s">
        <v>26</v>
      </c>
      <c r="F160" s="87" t="s">
        <v>604</v>
      </c>
      <c r="G160" s="88" t="s">
        <v>267</v>
      </c>
      <c r="H160" s="87" t="s">
        <v>590</v>
      </c>
      <c r="I160" s="87" t="s">
        <v>263</v>
      </c>
      <c r="J160" s="97"/>
      <c r="K160" s="90">
        <v>3.4899999999942692</v>
      </c>
      <c r="L160" s="88" t="s">
        <v>127</v>
      </c>
      <c r="M160" s="89">
        <v>3.0000000000000001E-3</v>
      </c>
      <c r="N160" s="89">
        <v>3.959999999996839E-2</v>
      </c>
      <c r="O160" s="90">
        <v>53278.681823999999</v>
      </c>
      <c r="P160" s="98">
        <v>94.81</v>
      </c>
      <c r="Q160" s="90">
        <v>8.5859744000000002E-2</v>
      </c>
      <c r="R160" s="90">
        <v>50.599378021</v>
      </c>
      <c r="S160" s="91">
        <v>1.0475556788045616E-4</v>
      </c>
      <c r="T160" s="91">
        <f t="shared" si="4"/>
        <v>4.3857712698084535E-3</v>
      </c>
      <c r="U160" s="91">
        <f>R160/'סכום נכסי הקרן'!$C$42</f>
        <v>5.452309437151174E-4</v>
      </c>
    </row>
    <row r="161" spans="2:21">
      <c r="B161" s="86" t="s">
        <v>609</v>
      </c>
      <c r="C161" s="87" t="s">
        <v>610</v>
      </c>
      <c r="D161" s="88" t="s">
        <v>114</v>
      </c>
      <c r="E161" s="88" t="s">
        <v>26</v>
      </c>
      <c r="F161" s="87" t="s">
        <v>604</v>
      </c>
      <c r="G161" s="88" t="s">
        <v>267</v>
      </c>
      <c r="H161" s="87" t="s">
        <v>590</v>
      </c>
      <c r="I161" s="87" t="s">
        <v>263</v>
      </c>
      <c r="J161" s="97"/>
      <c r="K161" s="90">
        <v>2.9899999999716544</v>
      </c>
      <c r="L161" s="88" t="s">
        <v>127</v>
      </c>
      <c r="M161" s="89">
        <v>3.0000000000000001E-3</v>
      </c>
      <c r="N161" s="89">
        <v>3.9599999999391094E-2</v>
      </c>
      <c r="O161" s="90">
        <v>20507.629248000005</v>
      </c>
      <c r="P161" s="98">
        <v>92.74</v>
      </c>
      <c r="Q161" s="90">
        <v>3.1759681000000005E-2</v>
      </c>
      <c r="R161" s="90">
        <v>19.050535146000001</v>
      </c>
      <c r="S161" s="91">
        <v>7.6030212612612631E-5</v>
      </c>
      <c r="T161" s="91">
        <f t="shared" si="4"/>
        <v>1.6512315563074142E-3</v>
      </c>
      <c r="U161" s="91">
        <f>R161/'סכום נכסי הקרן'!$C$42</f>
        <v>2.0527804218503938E-4</v>
      </c>
    </row>
    <row r="162" spans="2:21">
      <c r="B162" s="86" t="s">
        <v>611</v>
      </c>
      <c r="C162" s="87" t="s">
        <v>612</v>
      </c>
      <c r="D162" s="88" t="s">
        <v>114</v>
      </c>
      <c r="E162" s="88" t="s">
        <v>26</v>
      </c>
      <c r="F162" s="87" t="s">
        <v>613</v>
      </c>
      <c r="G162" s="88" t="s">
        <v>614</v>
      </c>
      <c r="H162" s="87" t="s">
        <v>593</v>
      </c>
      <c r="I162" s="87" t="s">
        <v>125</v>
      </c>
      <c r="J162" s="97"/>
      <c r="K162" s="90">
        <v>4.0399999999847669</v>
      </c>
      <c r="L162" s="88" t="s">
        <v>127</v>
      </c>
      <c r="M162" s="89">
        <v>3.2500000000000001E-2</v>
      </c>
      <c r="N162" s="89">
        <v>4.7399999999847668E-2</v>
      </c>
      <c r="O162" s="90">
        <v>26285.154727000001</v>
      </c>
      <c r="P162" s="98">
        <v>99.9</v>
      </c>
      <c r="Q162" s="90"/>
      <c r="R162" s="90">
        <v>26.258868210000003</v>
      </c>
      <c r="S162" s="91">
        <v>1.0109674895000001E-4</v>
      </c>
      <c r="T162" s="91">
        <f t="shared" si="4"/>
        <v>2.2760238223740229E-3</v>
      </c>
      <c r="U162" s="91">
        <f>R162/'סכום נכסי הקרן'!$C$42</f>
        <v>2.8295105700878824E-4</v>
      </c>
    </row>
    <row r="163" spans="2:21">
      <c r="B163" s="86" t="s">
        <v>619</v>
      </c>
      <c r="C163" s="87" t="s">
        <v>620</v>
      </c>
      <c r="D163" s="88" t="s">
        <v>114</v>
      </c>
      <c r="E163" s="88" t="s">
        <v>26</v>
      </c>
      <c r="F163" s="87" t="s">
        <v>621</v>
      </c>
      <c r="G163" s="88" t="s">
        <v>267</v>
      </c>
      <c r="H163" s="87" t="s">
        <v>618</v>
      </c>
      <c r="I163" s="87"/>
      <c r="J163" s="97"/>
      <c r="K163" s="90">
        <v>3.2500000000273817</v>
      </c>
      <c r="L163" s="88" t="s">
        <v>127</v>
      </c>
      <c r="M163" s="89">
        <v>1.9E-2</v>
      </c>
      <c r="N163" s="89">
        <v>3.5500000000273813E-2</v>
      </c>
      <c r="O163" s="90">
        <v>52645.334400000007</v>
      </c>
      <c r="P163" s="98">
        <v>101.4</v>
      </c>
      <c r="Q163" s="90">
        <v>1.3986989890000001</v>
      </c>
      <c r="R163" s="90">
        <v>54.781068070000011</v>
      </c>
      <c r="S163" s="91">
        <v>9.9779067202981957E-5</v>
      </c>
      <c r="T163" s="91">
        <f t="shared" si="4"/>
        <v>4.7482250546857421E-3</v>
      </c>
      <c r="U163" s="91">
        <f>R163/'סכום נכסי הקרן'!$C$42</f>
        <v>5.9029052549088826E-4</v>
      </c>
    </row>
    <row r="164" spans="2:21">
      <c r="B164" s="86" t="s">
        <v>622</v>
      </c>
      <c r="C164" s="87" t="s">
        <v>623</v>
      </c>
      <c r="D164" s="88" t="s">
        <v>114</v>
      </c>
      <c r="E164" s="88" t="s">
        <v>26</v>
      </c>
      <c r="F164" s="87" t="s">
        <v>624</v>
      </c>
      <c r="G164" s="88" t="s">
        <v>278</v>
      </c>
      <c r="H164" s="87" t="s">
        <v>618</v>
      </c>
      <c r="I164" s="87"/>
      <c r="J164" s="97"/>
      <c r="K164" s="90">
        <v>2.3600000000467656</v>
      </c>
      <c r="L164" s="88" t="s">
        <v>127</v>
      </c>
      <c r="M164" s="89">
        <v>1.6399999999999998E-2</v>
      </c>
      <c r="N164" s="89">
        <v>3.6500000000389714E-2</v>
      </c>
      <c r="O164" s="90">
        <v>23133.336673000005</v>
      </c>
      <c r="P164" s="98">
        <v>106.4</v>
      </c>
      <c r="Q164" s="90">
        <v>1.0460143580000001</v>
      </c>
      <c r="R164" s="90">
        <v>25.659884580000007</v>
      </c>
      <c r="S164" s="91">
        <v>9.4503127663288374E-5</v>
      </c>
      <c r="T164" s="91">
        <f t="shared" si="4"/>
        <v>2.2241060854712238E-3</v>
      </c>
      <c r="U164" s="91">
        <f>R164/'סכום נכסי הקרן'!$C$42</f>
        <v>2.7649674032293364E-4</v>
      </c>
    </row>
    <row r="165" spans="2:21">
      <c r="B165" s="86" t="s">
        <v>625</v>
      </c>
      <c r="C165" s="87" t="s">
        <v>626</v>
      </c>
      <c r="D165" s="88" t="s">
        <v>114</v>
      </c>
      <c r="E165" s="88" t="s">
        <v>26</v>
      </c>
      <c r="F165" s="87" t="s">
        <v>627</v>
      </c>
      <c r="G165" s="88" t="s">
        <v>628</v>
      </c>
      <c r="H165" s="87" t="s">
        <v>618</v>
      </c>
      <c r="I165" s="87"/>
      <c r="J165" s="97"/>
      <c r="K165" s="90">
        <v>3.0099999999895326</v>
      </c>
      <c r="L165" s="88" t="s">
        <v>127</v>
      </c>
      <c r="M165" s="89">
        <v>1.4800000000000001E-2</v>
      </c>
      <c r="N165" s="89">
        <v>4.7299999999861973E-2</v>
      </c>
      <c r="O165" s="90">
        <v>108381.177079</v>
      </c>
      <c r="P165" s="98">
        <v>99.6</v>
      </c>
      <c r="Q165" s="90"/>
      <c r="R165" s="90">
        <v>107.94765011300001</v>
      </c>
      <c r="S165" s="91">
        <v>1.2453247924031186E-4</v>
      </c>
      <c r="T165" s="91">
        <f t="shared" si="4"/>
        <v>9.3565122937369696E-3</v>
      </c>
      <c r="U165" s="91">
        <f>R165/'סכום נכסי הקרן'!$C$42</f>
        <v>1.1631842414844195E-3</v>
      </c>
    </row>
    <row r="166" spans="2:21">
      <c r="B166" s="86" t="s">
        <v>629</v>
      </c>
      <c r="C166" s="87" t="s">
        <v>630</v>
      </c>
      <c r="D166" s="88" t="s">
        <v>114</v>
      </c>
      <c r="E166" s="88" t="s">
        <v>26</v>
      </c>
      <c r="F166" s="87" t="s">
        <v>631</v>
      </c>
      <c r="G166" s="88" t="s">
        <v>509</v>
      </c>
      <c r="H166" s="87" t="s">
        <v>618</v>
      </c>
      <c r="I166" s="87"/>
      <c r="J166" s="97"/>
      <c r="K166" s="90">
        <v>0</v>
      </c>
      <c r="L166" s="88" t="s">
        <v>127</v>
      </c>
      <c r="M166" s="89">
        <v>4.9000000000000002E-2</v>
      </c>
      <c r="N166" s="89">
        <v>0</v>
      </c>
      <c r="O166" s="90">
        <v>17947.717594000002</v>
      </c>
      <c r="P166" s="98">
        <v>22.6</v>
      </c>
      <c r="Q166" s="90"/>
      <c r="R166" s="90">
        <v>4.0561848620000003</v>
      </c>
      <c r="S166" s="91">
        <v>3.9519771281119564E-5</v>
      </c>
      <c r="T166" s="91">
        <f t="shared" si="4"/>
        <v>3.5157544872208674E-4</v>
      </c>
      <c r="U166" s="91">
        <f>R166/'סכום נכסי הקרן'!$C$42</f>
        <v>4.3707207216527086E-5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98"/>
      <c r="Q167" s="87"/>
      <c r="R167" s="87"/>
      <c r="S167" s="87"/>
      <c r="T167" s="91"/>
      <c r="U167" s="87"/>
    </row>
    <row r="168" spans="2:21">
      <c r="B168" s="85" t="s">
        <v>45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3.9942402264900685</v>
      </c>
      <c r="L168" s="81"/>
      <c r="M168" s="82"/>
      <c r="N168" s="82">
        <v>5.9627585020078151E-2</v>
      </c>
      <c r="O168" s="83"/>
      <c r="P168" s="100"/>
      <c r="Q168" s="83">
        <v>8.0899332110000017</v>
      </c>
      <c r="R168" s="83">
        <v>1844.1189975070004</v>
      </c>
      <c r="S168" s="84"/>
      <c r="T168" s="84">
        <f t="shared" ref="T168:T202" si="5">IFERROR(R168/$R$11,0)</f>
        <v>0.15984157184733566</v>
      </c>
      <c r="U168" s="84">
        <f>R168/'סכום נכסי הקרן'!$C$42</f>
        <v>1.9871207525839995E-2</v>
      </c>
    </row>
    <row r="169" spans="2:21">
      <c r="B169" s="86" t="s">
        <v>632</v>
      </c>
      <c r="C169" s="87" t="s">
        <v>633</v>
      </c>
      <c r="D169" s="88" t="s">
        <v>114</v>
      </c>
      <c r="E169" s="88" t="s">
        <v>26</v>
      </c>
      <c r="F169" s="87" t="s">
        <v>449</v>
      </c>
      <c r="G169" s="88" t="s">
        <v>250</v>
      </c>
      <c r="H169" s="87" t="s">
        <v>251</v>
      </c>
      <c r="I169" s="87" t="s">
        <v>125</v>
      </c>
      <c r="J169" s="97"/>
      <c r="K169" s="90">
        <v>3.3099999397283359</v>
      </c>
      <c r="L169" s="88" t="s">
        <v>127</v>
      </c>
      <c r="M169" s="89">
        <v>2.6800000000000001E-2</v>
      </c>
      <c r="N169" s="89">
        <v>4.990099009900989E-2</v>
      </c>
      <c r="O169" s="90">
        <v>1.8110000000000001E-3</v>
      </c>
      <c r="P169" s="98">
        <v>94.81</v>
      </c>
      <c r="Q169" s="90"/>
      <c r="R169" s="90">
        <v>1.7170000000000002E-6</v>
      </c>
      <c r="S169" s="91">
        <v>6.9398891017064499E-13</v>
      </c>
      <c r="T169" s="91">
        <f t="shared" si="5"/>
        <v>1.4882335642813287E-10</v>
      </c>
      <c r="U169" s="91">
        <f>R169/'סכום נכסי הקרן'!$C$42</f>
        <v>1.850144343612932E-11</v>
      </c>
    </row>
    <row r="170" spans="2:21">
      <c r="B170" s="86" t="s">
        <v>634</v>
      </c>
      <c r="C170" s="87" t="s">
        <v>635</v>
      </c>
      <c r="D170" s="88" t="s">
        <v>114</v>
      </c>
      <c r="E170" s="88" t="s">
        <v>26</v>
      </c>
      <c r="F170" s="87" t="s">
        <v>270</v>
      </c>
      <c r="G170" s="88" t="s">
        <v>250</v>
      </c>
      <c r="H170" s="87" t="s">
        <v>251</v>
      </c>
      <c r="I170" s="87" t="s">
        <v>125</v>
      </c>
      <c r="J170" s="97"/>
      <c r="K170" s="90">
        <v>3.73</v>
      </c>
      <c r="L170" s="88" t="s">
        <v>127</v>
      </c>
      <c r="M170" s="89">
        <v>2.5000000000000001E-2</v>
      </c>
      <c r="N170" s="89">
        <v>4.9763779527559053E-2</v>
      </c>
      <c r="O170" s="90">
        <v>4.0100000000000004E-4</v>
      </c>
      <c r="P170" s="98">
        <v>93.11</v>
      </c>
      <c r="Q170" s="90"/>
      <c r="R170" s="90">
        <v>3.8100000000000004E-7</v>
      </c>
      <c r="S170" s="91">
        <v>1.3515297091845108E-13</v>
      </c>
      <c r="T170" s="91">
        <f t="shared" si="5"/>
        <v>3.3023703435712649E-11</v>
      </c>
      <c r="U170" s="91">
        <f>R170/'סכום נכסי הקרן'!$C$42</f>
        <v>4.1054455149477412E-12</v>
      </c>
    </row>
    <row r="171" spans="2:21">
      <c r="B171" s="86" t="s">
        <v>636</v>
      </c>
      <c r="C171" s="87" t="s">
        <v>637</v>
      </c>
      <c r="D171" s="88" t="s">
        <v>114</v>
      </c>
      <c r="E171" s="88" t="s">
        <v>26</v>
      </c>
      <c r="F171" s="87" t="s">
        <v>638</v>
      </c>
      <c r="G171" s="88" t="s">
        <v>639</v>
      </c>
      <c r="H171" s="87" t="s">
        <v>262</v>
      </c>
      <c r="I171" s="87" t="s">
        <v>263</v>
      </c>
      <c r="J171" s="97"/>
      <c r="K171" s="90">
        <v>0.16999986097041689</v>
      </c>
      <c r="L171" s="88" t="s">
        <v>127</v>
      </c>
      <c r="M171" s="89">
        <v>5.7000000000000002E-2</v>
      </c>
      <c r="N171" s="89">
        <v>1.0800500312695431E-2</v>
      </c>
      <c r="O171" s="90">
        <v>4.6770000000000006E-3</v>
      </c>
      <c r="P171" s="98">
        <v>102.66</v>
      </c>
      <c r="Q171" s="90"/>
      <c r="R171" s="90">
        <v>4.7970000000000008E-6</v>
      </c>
      <c r="S171" s="91">
        <v>3.0281561807581208E-11</v>
      </c>
      <c r="T171" s="91">
        <f t="shared" si="5"/>
        <v>4.1578662829688609E-10</v>
      </c>
      <c r="U171" s="91">
        <f>R171/'סכום נכסי הקרן'!$C$42</f>
        <v>5.168982187717668E-11</v>
      </c>
    </row>
    <row r="172" spans="2:21">
      <c r="B172" s="86" t="s">
        <v>640</v>
      </c>
      <c r="C172" s="87" t="s">
        <v>641</v>
      </c>
      <c r="D172" s="88" t="s">
        <v>114</v>
      </c>
      <c r="E172" s="88" t="s">
        <v>26</v>
      </c>
      <c r="F172" s="87" t="s">
        <v>642</v>
      </c>
      <c r="G172" s="88" t="s">
        <v>418</v>
      </c>
      <c r="H172" s="87" t="s">
        <v>320</v>
      </c>
      <c r="I172" s="87" t="s">
        <v>263</v>
      </c>
      <c r="J172" s="97"/>
      <c r="K172" s="90">
        <v>8.1699932942462041</v>
      </c>
      <c r="L172" s="88" t="s">
        <v>127</v>
      </c>
      <c r="M172" s="89">
        <v>2.4E-2</v>
      </c>
      <c r="N172" s="89">
        <v>5.3788235294117637E-2</v>
      </c>
      <c r="O172" s="90">
        <v>2.6720000000000003E-3</v>
      </c>
      <c r="P172" s="98">
        <v>79.239999999999995</v>
      </c>
      <c r="Q172" s="90"/>
      <c r="R172" s="90">
        <v>2.1250000000000004E-6</v>
      </c>
      <c r="S172" s="91">
        <v>3.5577209601692373E-12</v>
      </c>
      <c r="T172" s="91">
        <f t="shared" si="5"/>
        <v>1.8418732231204564E-10</v>
      </c>
      <c r="U172" s="91">
        <f>R172/'סכום נכסי הקרן'!$C$42</f>
        <v>2.2897826034813517E-11</v>
      </c>
    </row>
    <row r="173" spans="2:21">
      <c r="B173" s="86" t="s">
        <v>643</v>
      </c>
      <c r="C173" s="87" t="s">
        <v>644</v>
      </c>
      <c r="D173" s="88" t="s">
        <v>114</v>
      </c>
      <c r="E173" s="88" t="s">
        <v>26</v>
      </c>
      <c r="F173" s="87" t="s">
        <v>311</v>
      </c>
      <c r="G173" s="88" t="s">
        <v>267</v>
      </c>
      <c r="H173" s="87" t="s">
        <v>312</v>
      </c>
      <c r="I173" s="87" t="s">
        <v>125</v>
      </c>
      <c r="J173" s="97"/>
      <c r="K173" s="90">
        <v>1.21</v>
      </c>
      <c r="L173" s="88" t="s">
        <v>127</v>
      </c>
      <c r="M173" s="89">
        <v>3.39E-2</v>
      </c>
      <c r="N173" s="89">
        <v>5.6496674057649666E-2</v>
      </c>
      <c r="O173" s="90">
        <v>9.0200000000000013E-4</v>
      </c>
      <c r="P173" s="98">
        <v>99.8</v>
      </c>
      <c r="Q173" s="90"/>
      <c r="R173" s="90">
        <v>9.0200000000000011E-7</v>
      </c>
      <c r="S173" s="91">
        <v>1.3852888528447585E-12</v>
      </c>
      <c r="T173" s="91">
        <f t="shared" si="5"/>
        <v>7.8182101047277727E-11</v>
      </c>
      <c r="U173" s="91">
        <f>R173/'סכום נכסי הקרן'!$C$42</f>
        <v>9.7194536863067256E-12</v>
      </c>
    </row>
    <row r="174" spans="2:21">
      <c r="B174" s="86" t="s">
        <v>645</v>
      </c>
      <c r="C174" s="87" t="s">
        <v>646</v>
      </c>
      <c r="D174" s="88" t="s">
        <v>114</v>
      </c>
      <c r="E174" s="88" t="s">
        <v>26</v>
      </c>
      <c r="F174" s="87" t="s">
        <v>311</v>
      </c>
      <c r="G174" s="88" t="s">
        <v>267</v>
      </c>
      <c r="H174" s="87" t="s">
        <v>312</v>
      </c>
      <c r="I174" s="87" t="s">
        <v>125</v>
      </c>
      <c r="J174" s="97"/>
      <c r="K174" s="90">
        <v>6.1000030551920448</v>
      </c>
      <c r="L174" s="88" t="s">
        <v>127</v>
      </c>
      <c r="M174" s="89">
        <v>2.4399999999999998E-2</v>
      </c>
      <c r="N174" s="89">
        <v>5.5602302922940661E-2</v>
      </c>
      <c r="O174" s="90">
        <v>2.6720000000000003E-3</v>
      </c>
      <c r="P174" s="98">
        <v>84.62</v>
      </c>
      <c r="Q174" s="90"/>
      <c r="R174" s="90">
        <v>2.2580000000000007E-6</v>
      </c>
      <c r="S174" s="91">
        <v>2.4323236883931192E-12</v>
      </c>
      <c r="T174" s="91">
        <f t="shared" si="5"/>
        <v>1.9571528177910545E-10</v>
      </c>
      <c r="U174" s="91">
        <f>R174/'סכום נכסי הקרן'!$C$42</f>
        <v>2.4330960558404202E-11</v>
      </c>
    </row>
    <row r="175" spans="2:21">
      <c r="B175" s="86" t="s">
        <v>647</v>
      </c>
      <c r="C175" s="87" t="s">
        <v>648</v>
      </c>
      <c r="D175" s="88" t="s">
        <v>114</v>
      </c>
      <c r="E175" s="88" t="s">
        <v>26</v>
      </c>
      <c r="F175" s="87" t="s">
        <v>334</v>
      </c>
      <c r="G175" s="88" t="s">
        <v>267</v>
      </c>
      <c r="H175" s="87" t="s">
        <v>320</v>
      </c>
      <c r="I175" s="87" t="s">
        <v>263</v>
      </c>
      <c r="J175" s="97"/>
      <c r="K175" s="90">
        <v>5.790000000000064</v>
      </c>
      <c r="L175" s="88" t="s">
        <v>127</v>
      </c>
      <c r="M175" s="89">
        <v>2.5499999999999998E-2</v>
      </c>
      <c r="N175" s="89">
        <v>5.5500000000228845E-2</v>
      </c>
      <c r="O175" s="90">
        <v>97777.468635000012</v>
      </c>
      <c r="P175" s="98">
        <v>84.91</v>
      </c>
      <c r="Q175" s="90"/>
      <c r="R175" s="90">
        <v>83.022851882000012</v>
      </c>
      <c r="S175" s="91">
        <v>7.1743574286569668E-5</v>
      </c>
      <c r="T175" s="91">
        <f t="shared" si="5"/>
        <v>7.19612083710831E-3</v>
      </c>
      <c r="U175" s="91">
        <f>R175/'סכום נכסי הקרן'!$C$42</f>
        <v>8.946083855567652E-4</v>
      </c>
    </row>
    <row r="176" spans="2:21">
      <c r="B176" s="86" t="s">
        <v>649</v>
      </c>
      <c r="C176" s="87" t="s">
        <v>650</v>
      </c>
      <c r="D176" s="88" t="s">
        <v>114</v>
      </c>
      <c r="E176" s="88" t="s">
        <v>26</v>
      </c>
      <c r="F176" s="87" t="s">
        <v>651</v>
      </c>
      <c r="G176" s="88" t="s">
        <v>342</v>
      </c>
      <c r="H176" s="87" t="s">
        <v>312</v>
      </c>
      <c r="I176" s="87" t="s">
        <v>125</v>
      </c>
      <c r="J176" s="97"/>
      <c r="K176" s="90">
        <v>5.3699999999956036</v>
      </c>
      <c r="L176" s="88" t="s">
        <v>127</v>
      </c>
      <c r="M176" s="89">
        <v>1.95E-2</v>
      </c>
      <c r="N176" s="89">
        <v>5.299999997146948E-2</v>
      </c>
      <c r="O176" s="90">
        <v>835.12439100000006</v>
      </c>
      <c r="P176" s="98">
        <v>83.94</v>
      </c>
      <c r="Q176" s="90"/>
      <c r="R176" s="90">
        <v>0.70100337999999995</v>
      </c>
      <c r="S176" s="91">
        <v>7.325118551489176E-7</v>
      </c>
      <c r="T176" s="91">
        <f t="shared" si="5"/>
        <v>6.0760440232420411E-5</v>
      </c>
      <c r="U176" s="91">
        <f>R176/'סכום נכסי הקרן'!$C$42</f>
        <v>7.5536251506147146E-6</v>
      </c>
    </row>
    <row r="177" spans="2:21">
      <c r="B177" s="86" t="s">
        <v>652</v>
      </c>
      <c r="C177" s="87" t="s">
        <v>653</v>
      </c>
      <c r="D177" s="88" t="s">
        <v>114</v>
      </c>
      <c r="E177" s="88" t="s">
        <v>26</v>
      </c>
      <c r="F177" s="87" t="s">
        <v>654</v>
      </c>
      <c r="G177" s="88" t="s">
        <v>267</v>
      </c>
      <c r="H177" s="87" t="s">
        <v>320</v>
      </c>
      <c r="I177" s="87" t="s">
        <v>263</v>
      </c>
      <c r="J177" s="97"/>
      <c r="K177" s="90">
        <v>1.0600000000002177</v>
      </c>
      <c r="L177" s="88" t="s">
        <v>127</v>
      </c>
      <c r="M177" s="89">
        <v>2.5499999999999998E-2</v>
      </c>
      <c r="N177" s="89">
        <v>5.2600000000104272E-2</v>
      </c>
      <c r="O177" s="90">
        <v>15671.369619000003</v>
      </c>
      <c r="P177" s="98">
        <v>97.92</v>
      </c>
      <c r="Q177" s="90"/>
      <c r="R177" s="90">
        <v>15.345405134000002</v>
      </c>
      <c r="S177" s="91">
        <v>7.784153711927045E-5</v>
      </c>
      <c r="T177" s="91">
        <f t="shared" si="5"/>
        <v>1.3300842736117542E-3</v>
      </c>
      <c r="U177" s="91">
        <f>R177/'סכום נכסי הקרן'!$C$42</f>
        <v>1.6535360809038409E-4</v>
      </c>
    </row>
    <row r="178" spans="2:21">
      <c r="B178" s="86" t="s">
        <v>655</v>
      </c>
      <c r="C178" s="87" t="s">
        <v>656</v>
      </c>
      <c r="D178" s="88" t="s">
        <v>114</v>
      </c>
      <c r="E178" s="88" t="s">
        <v>26</v>
      </c>
      <c r="F178" s="87" t="s">
        <v>657</v>
      </c>
      <c r="G178" s="88" t="s">
        <v>121</v>
      </c>
      <c r="H178" s="87" t="s">
        <v>320</v>
      </c>
      <c r="I178" s="87" t="s">
        <v>263</v>
      </c>
      <c r="J178" s="97"/>
      <c r="K178" s="90">
        <v>3.7900000525078639</v>
      </c>
      <c r="L178" s="88" t="s">
        <v>127</v>
      </c>
      <c r="M178" s="89">
        <v>2.2400000000000003E-2</v>
      </c>
      <c r="N178" s="89">
        <v>5.459665144596651E-2</v>
      </c>
      <c r="O178" s="90">
        <v>2.1910000000000002E-3</v>
      </c>
      <c r="P178" s="98">
        <v>89.71</v>
      </c>
      <c r="Q178" s="90"/>
      <c r="R178" s="90">
        <v>1.9710000000000003E-6</v>
      </c>
      <c r="S178" s="91">
        <v>3.4126030186350556E-12</v>
      </c>
      <c r="T178" s="91">
        <f t="shared" si="5"/>
        <v>1.7083915871860798E-10</v>
      </c>
      <c r="U178" s="91">
        <f>R178/'סכום נכסי הקרן'!$C$42</f>
        <v>2.1238407112761148E-11</v>
      </c>
    </row>
    <row r="179" spans="2:21">
      <c r="B179" s="86" t="s">
        <v>658</v>
      </c>
      <c r="C179" s="87" t="s">
        <v>659</v>
      </c>
      <c r="D179" s="88" t="s">
        <v>114</v>
      </c>
      <c r="E179" s="88" t="s">
        <v>26</v>
      </c>
      <c r="F179" s="87" t="s">
        <v>660</v>
      </c>
      <c r="G179" s="88" t="s">
        <v>661</v>
      </c>
      <c r="H179" s="87" t="s">
        <v>320</v>
      </c>
      <c r="I179" s="87" t="s">
        <v>263</v>
      </c>
      <c r="J179" s="97"/>
      <c r="K179" s="90">
        <v>4.0799992739655391</v>
      </c>
      <c r="L179" s="88" t="s">
        <v>127</v>
      </c>
      <c r="M179" s="89">
        <v>3.5200000000000002E-2</v>
      </c>
      <c r="N179" s="89">
        <v>5.1792559188275085E-2</v>
      </c>
      <c r="O179" s="90">
        <v>3.7680000000000009E-3</v>
      </c>
      <c r="P179" s="98">
        <v>94.11</v>
      </c>
      <c r="Q179" s="90"/>
      <c r="R179" s="90">
        <v>3.548000000000001E-6</v>
      </c>
      <c r="S179" s="91">
        <v>4.7905726412532393E-12</v>
      </c>
      <c r="T179" s="91">
        <f t="shared" si="5"/>
        <v>3.0752782097088849E-10</v>
      </c>
      <c r="U179" s="91">
        <f>R179/'סכום נכסי הקרן'!$C$42</f>
        <v>3.8231287892479232E-11</v>
      </c>
    </row>
    <row r="180" spans="2:21">
      <c r="B180" s="86" t="s">
        <v>662</v>
      </c>
      <c r="C180" s="87" t="s">
        <v>663</v>
      </c>
      <c r="D180" s="88" t="s">
        <v>114</v>
      </c>
      <c r="E180" s="88" t="s">
        <v>26</v>
      </c>
      <c r="F180" s="87" t="s">
        <v>412</v>
      </c>
      <c r="G180" s="88" t="s">
        <v>123</v>
      </c>
      <c r="H180" s="87" t="s">
        <v>320</v>
      </c>
      <c r="I180" s="87" t="s">
        <v>263</v>
      </c>
      <c r="J180" s="97"/>
      <c r="K180" s="90">
        <v>1.4300000000026079</v>
      </c>
      <c r="L180" s="88" t="s">
        <v>127</v>
      </c>
      <c r="M180" s="89">
        <v>2.7000000000000003E-2</v>
      </c>
      <c r="N180" s="89">
        <v>5.7200000055025554E-2</v>
      </c>
      <c r="O180" s="90">
        <v>560.22896700000013</v>
      </c>
      <c r="P180" s="98">
        <v>96.02</v>
      </c>
      <c r="Q180" s="90"/>
      <c r="R180" s="90">
        <v>0.53793185700000001</v>
      </c>
      <c r="S180" s="91">
        <v>3.2566525693416053E-6</v>
      </c>
      <c r="T180" s="91">
        <f t="shared" si="5"/>
        <v>4.662598980102411E-5</v>
      </c>
      <c r="U180" s="91">
        <f>R180/'סכום נכסי הקרן'!$C$42</f>
        <v>5.7964565083153788E-6</v>
      </c>
    </row>
    <row r="181" spans="2:21">
      <c r="B181" s="86" t="s">
        <v>664</v>
      </c>
      <c r="C181" s="87" t="s">
        <v>665</v>
      </c>
      <c r="D181" s="88" t="s">
        <v>114</v>
      </c>
      <c r="E181" s="88" t="s">
        <v>26</v>
      </c>
      <c r="F181" s="87" t="s">
        <v>412</v>
      </c>
      <c r="G181" s="88" t="s">
        <v>123</v>
      </c>
      <c r="H181" s="87" t="s">
        <v>320</v>
      </c>
      <c r="I181" s="87" t="s">
        <v>263</v>
      </c>
      <c r="J181" s="97"/>
      <c r="K181" s="90">
        <v>3.7000000000001343</v>
      </c>
      <c r="L181" s="88" t="s">
        <v>127</v>
      </c>
      <c r="M181" s="89">
        <v>4.5599999999999995E-2</v>
      </c>
      <c r="N181" s="89">
        <v>5.6700000000886354E-2</v>
      </c>
      <c r="O181" s="90">
        <v>23967.440393000004</v>
      </c>
      <c r="P181" s="98">
        <v>96.5</v>
      </c>
      <c r="Q181" s="90"/>
      <c r="R181" s="90">
        <v>23.128579185000003</v>
      </c>
      <c r="S181" s="91">
        <v>8.7925708294472115E-5</v>
      </c>
      <c r="T181" s="91">
        <f t="shared" si="5"/>
        <v>2.0047016795140069E-3</v>
      </c>
      <c r="U181" s="91">
        <f>R181/'סכום נכסי הקרן'!$C$42</f>
        <v>2.4922079181672425E-4</v>
      </c>
    </row>
    <row r="182" spans="2:21">
      <c r="B182" s="86" t="s">
        <v>666</v>
      </c>
      <c r="C182" s="87" t="s">
        <v>667</v>
      </c>
      <c r="D182" s="88" t="s">
        <v>114</v>
      </c>
      <c r="E182" s="88" t="s">
        <v>26</v>
      </c>
      <c r="F182" s="87" t="s">
        <v>422</v>
      </c>
      <c r="G182" s="88" t="s">
        <v>150</v>
      </c>
      <c r="H182" s="87" t="s">
        <v>423</v>
      </c>
      <c r="I182" s="87" t="s">
        <v>125</v>
      </c>
      <c r="J182" s="97"/>
      <c r="K182" s="90">
        <v>8.5900000000000496</v>
      </c>
      <c r="L182" s="88" t="s">
        <v>127</v>
      </c>
      <c r="M182" s="89">
        <v>2.7900000000000001E-2</v>
      </c>
      <c r="N182" s="89">
        <v>5.4899999999893874E-2</v>
      </c>
      <c r="O182" s="90">
        <v>23383.080000000005</v>
      </c>
      <c r="P182" s="98">
        <v>80.599999999999994</v>
      </c>
      <c r="Q182" s="90"/>
      <c r="R182" s="90">
        <v>18.846762480000006</v>
      </c>
      <c r="S182" s="91">
        <v>5.4374197749046614E-5</v>
      </c>
      <c r="T182" s="91">
        <f t="shared" si="5"/>
        <v>1.6335692778552137E-3</v>
      </c>
      <c r="U182" s="91">
        <f>R182/'סכום נכסי הקרן'!$C$42</f>
        <v>2.030823005112897E-4</v>
      </c>
    </row>
    <row r="183" spans="2:21">
      <c r="B183" s="86" t="s">
        <v>668</v>
      </c>
      <c r="C183" s="87" t="s">
        <v>669</v>
      </c>
      <c r="D183" s="88" t="s">
        <v>114</v>
      </c>
      <c r="E183" s="88" t="s">
        <v>26</v>
      </c>
      <c r="F183" s="87" t="s">
        <v>422</v>
      </c>
      <c r="G183" s="88" t="s">
        <v>150</v>
      </c>
      <c r="H183" s="87" t="s">
        <v>423</v>
      </c>
      <c r="I183" s="87" t="s">
        <v>125</v>
      </c>
      <c r="J183" s="97"/>
      <c r="K183" s="90">
        <v>1.1299995112101542</v>
      </c>
      <c r="L183" s="88" t="s">
        <v>127</v>
      </c>
      <c r="M183" s="89">
        <v>3.6499999999999998E-2</v>
      </c>
      <c r="N183" s="89">
        <v>5.3209580838323341E-2</v>
      </c>
      <c r="O183" s="90">
        <v>1.6770000000000005E-3</v>
      </c>
      <c r="P183" s="98">
        <v>99.41</v>
      </c>
      <c r="Q183" s="90"/>
      <c r="R183" s="90">
        <v>1.6700000000000005E-6</v>
      </c>
      <c r="S183" s="91">
        <v>1.0497840833581448E-12</v>
      </c>
      <c r="T183" s="91">
        <f t="shared" si="5"/>
        <v>1.4474956624052529E-10</v>
      </c>
      <c r="U183" s="91">
        <f>R183/'סכום נכסי הקרן'!$C$42</f>
        <v>1.799499740147698E-11</v>
      </c>
    </row>
    <row r="184" spans="2:21">
      <c r="B184" s="86" t="s">
        <v>670</v>
      </c>
      <c r="C184" s="87" t="s">
        <v>671</v>
      </c>
      <c r="D184" s="88" t="s">
        <v>114</v>
      </c>
      <c r="E184" s="88" t="s">
        <v>26</v>
      </c>
      <c r="F184" s="87" t="s">
        <v>672</v>
      </c>
      <c r="G184" s="88" t="s">
        <v>124</v>
      </c>
      <c r="H184" s="87" t="s">
        <v>423</v>
      </c>
      <c r="I184" s="87" t="s">
        <v>125</v>
      </c>
      <c r="J184" s="97"/>
      <c r="K184" s="90">
        <v>1.5100000000000313</v>
      </c>
      <c r="L184" s="88" t="s">
        <v>127</v>
      </c>
      <c r="M184" s="89">
        <v>6.0999999999999999E-2</v>
      </c>
      <c r="N184" s="89">
        <v>6.0100000000281012E-2</v>
      </c>
      <c r="O184" s="90">
        <v>50106.600000000006</v>
      </c>
      <c r="P184" s="98">
        <v>102.98</v>
      </c>
      <c r="Q184" s="90"/>
      <c r="R184" s="90">
        <v>51.599774455000009</v>
      </c>
      <c r="S184" s="91">
        <v>1.30076062407518E-4</v>
      </c>
      <c r="T184" s="91">
        <f t="shared" si="5"/>
        <v>4.472482018245621E-3</v>
      </c>
      <c r="U184" s="91">
        <f>R184/'סכום נכסי הקרן'!$C$42</f>
        <v>5.5601066301468451E-4</v>
      </c>
    </row>
    <row r="185" spans="2:21">
      <c r="B185" s="86" t="s">
        <v>673</v>
      </c>
      <c r="C185" s="87" t="s">
        <v>674</v>
      </c>
      <c r="D185" s="88" t="s">
        <v>114</v>
      </c>
      <c r="E185" s="88" t="s">
        <v>26</v>
      </c>
      <c r="F185" s="87" t="s">
        <v>458</v>
      </c>
      <c r="G185" s="88" t="s">
        <v>342</v>
      </c>
      <c r="H185" s="87" t="s">
        <v>423</v>
      </c>
      <c r="I185" s="87" t="s">
        <v>125</v>
      </c>
      <c r="J185" s="97"/>
      <c r="K185" s="90">
        <v>7.2000000000001769</v>
      </c>
      <c r="L185" s="88" t="s">
        <v>127</v>
      </c>
      <c r="M185" s="89">
        <v>3.0499999999999999E-2</v>
      </c>
      <c r="N185" s="89">
        <v>5.5600000000669184E-2</v>
      </c>
      <c r="O185" s="90">
        <v>41623.664191000011</v>
      </c>
      <c r="P185" s="98">
        <v>84.73</v>
      </c>
      <c r="Q185" s="90"/>
      <c r="R185" s="90">
        <v>35.267730668999995</v>
      </c>
      <c r="S185" s="91">
        <v>6.0972447173461026E-5</v>
      </c>
      <c r="T185" s="91">
        <f t="shared" si="5"/>
        <v>3.0568794710331849E-3</v>
      </c>
      <c r="U185" s="91">
        <f>R185/'סכום נכסי הקרן'!$C$42</f>
        <v>3.8002558188302075E-4</v>
      </c>
    </row>
    <row r="186" spans="2:21">
      <c r="B186" s="86" t="s">
        <v>675</v>
      </c>
      <c r="C186" s="87" t="s">
        <v>676</v>
      </c>
      <c r="D186" s="88" t="s">
        <v>114</v>
      </c>
      <c r="E186" s="88" t="s">
        <v>26</v>
      </c>
      <c r="F186" s="87" t="s">
        <v>458</v>
      </c>
      <c r="G186" s="88" t="s">
        <v>342</v>
      </c>
      <c r="H186" s="87" t="s">
        <v>423</v>
      </c>
      <c r="I186" s="87" t="s">
        <v>125</v>
      </c>
      <c r="J186" s="97"/>
      <c r="K186" s="90">
        <v>2.6400000000001835</v>
      </c>
      <c r="L186" s="88" t="s">
        <v>127</v>
      </c>
      <c r="M186" s="89">
        <v>2.9100000000000001E-2</v>
      </c>
      <c r="N186" s="89">
        <v>5.280000000059492E-2</v>
      </c>
      <c r="O186" s="90">
        <v>19841.882896000003</v>
      </c>
      <c r="P186" s="98">
        <v>94.88</v>
      </c>
      <c r="Q186" s="90"/>
      <c r="R186" s="90">
        <v>18.825978496000005</v>
      </c>
      <c r="S186" s="91">
        <v>3.3069804826666674E-5</v>
      </c>
      <c r="T186" s="91">
        <f t="shared" si="5"/>
        <v>1.6317677972152436E-3</v>
      </c>
      <c r="U186" s="91">
        <f>R186/'סכום נכסי הקרן'!$C$42</f>
        <v>2.0285834378190506E-4</v>
      </c>
    </row>
    <row r="187" spans="2:21">
      <c r="B187" s="86" t="s">
        <v>677</v>
      </c>
      <c r="C187" s="87" t="s">
        <v>678</v>
      </c>
      <c r="D187" s="88" t="s">
        <v>114</v>
      </c>
      <c r="E187" s="88" t="s">
        <v>26</v>
      </c>
      <c r="F187" s="87" t="s">
        <v>458</v>
      </c>
      <c r="G187" s="88" t="s">
        <v>342</v>
      </c>
      <c r="H187" s="87" t="s">
        <v>423</v>
      </c>
      <c r="I187" s="87" t="s">
        <v>125</v>
      </c>
      <c r="J187" s="97"/>
      <c r="K187" s="90">
        <v>4.7399937072697176</v>
      </c>
      <c r="L187" s="88" t="s">
        <v>127</v>
      </c>
      <c r="M187" s="89">
        <v>3.95E-2</v>
      </c>
      <c r="N187" s="89">
        <v>5.1387373343725645E-2</v>
      </c>
      <c r="O187" s="90">
        <v>1.3360000000000002E-3</v>
      </c>
      <c r="P187" s="98">
        <v>95.79</v>
      </c>
      <c r="Q187" s="90"/>
      <c r="R187" s="90">
        <v>1.2830000000000003E-6</v>
      </c>
      <c r="S187" s="91">
        <v>5.5664353580840583E-12</v>
      </c>
      <c r="T187" s="91">
        <f t="shared" si="5"/>
        <v>1.1120580448299038E-10</v>
      </c>
      <c r="U187" s="91">
        <f>R187/'סכום נכסי הקרן'!$C$42</f>
        <v>1.3824899201254468E-11</v>
      </c>
    </row>
    <row r="188" spans="2:21">
      <c r="B188" s="86" t="s">
        <v>679</v>
      </c>
      <c r="C188" s="87" t="s">
        <v>680</v>
      </c>
      <c r="D188" s="88" t="s">
        <v>114</v>
      </c>
      <c r="E188" s="88" t="s">
        <v>26</v>
      </c>
      <c r="F188" s="87" t="s">
        <v>458</v>
      </c>
      <c r="G188" s="88" t="s">
        <v>342</v>
      </c>
      <c r="H188" s="87" t="s">
        <v>423</v>
      </c>
      <c r="I188" s="87" t="s">
        <v>125</v>
      </c>
      <c r="J188" s="97"/>
      <c r="K188" s="90">
        <v>6.4400000000001727</v>
      </c>
      <c r="L188" s="88" t="s">
        <v>127</v>
      </c>
      <c r="M188" s="89">
        <v>3.0499999999999999E-2</v>
      </c>
      <c r="N188" s="89">
        <v>5.5199999999760448E-2</v>
      </c>
      <c r="O188" s="90">
        <v>55960.848705000004</v>
      </c>
      <c r="P188" s="98">
        <v>86.53</v>
      </c>
      <c r="Q188" s="90"/>
      <c r="R188" s="90">
        <v>48.422922383000007</v>
      </c>
      <c r="S188" s="91">
        <v>7.6777386281395285E-5</v>
      </c>
      <c r="T188" s="91">
        <f t="shared" si="5"/>
        <v>4.1971239587053127E-3</v>
      </c>
      <c r="U188" s="91">
        <f>R188/'סכום נכסי הקרן'!$C$42</f>
        <v>5.2177866015209952E-4</v>
      </c>
    </row>
    <row r="189" spans="2:21">
      <c r="B189" s="86" t="s">
        <v>681</v>
      </c>
      <c r="C189" s="87" t="s">
        <v>682</v>
      </c>
      <c r="D189" s="88" t="s">
        <v>114</v>
      </c>
      <c r="E189" s="88" t="s">
        <v>26</v>
      </c>
      <c r="F189" s="87" t="s">
        <v>458</v>
      </c>
      <c r="G189" s="88" t="s">
        <v>342</v>
      </c>
      <c r="H189" s="87" t="s">
        <v>423</v>
      </c>
      <c r="I189" s="87" t="s">
        <v>125</v>
      </c>
      <c r="J189" s="97"/>
      <c r="K189" s="90">
        <v>8.0599999999999898</v>
      </c>
      <c r="L189" s="88" t="s">
        <v>127</v>
      </c>
      <c r="M189" s="89">
        <v>2.63E-2</v>
      </c>
      <c r="N189" s="89">
        <v>5.6199999999983319E-2</v>
      </c>
      <c r="O189" s="90">
        <v>60127.920000000013</v>
      </c>
      <c r="P189" s="98">
        <v>79.77</v>
      </c>
      <c r="Q189" s="90"/>
      <c r="R189" s="90">
        <v>47.96404178400001</v>
      </c>
      <c r="S189" s="91">
        <v>8.6678122279051819E-5</v>
      </c>
      <c r="T189" s="91">
        <f t="shared" si="5"/>
        <v>4.1573498463331922E-3</v>
      </c>
      <c r="U189" s="91">
        <f>R189/'סכום נכסי הקרן'!$C$42</f>
        <v>5.1683401632779229E-4</v>
      </c>
    </row>
    <row r="190" spans="2:21">
      <c r="B190" s="86" t="s">
        <v>683</v>
      </c>
      <c r="C190" s="87" t="s">
        <v>684</v>
      </c>
      <c r="D190" s="88" t="s">
        <v>114</v>
      </c>
      <c r="E190" s="88" t="s">
        <v>26</v>
      </c>
      <c r="F190" s="87" t="s">
        <v>685</v>
      </c>
      <c r="G190" s="88" t="s">
        <v>342</v>
      </c>
      <c r="H190" s="87" t="s">
        <v>419</v>
      </c>
      <c r="I190" s="87" t="s">
        <v>263</v>
      </c>
      <c r="J190" s="97"/>
      <c r="K190" s="90">
        <v>3.9799999999997357</v>
      </c>
      <c r="L190" s="88" t="s">
        <v>127</v>
      </c>
      <c r="M190" s="89">
        <v>4.7E-2</v>
      </c>
      <c r="N190" s="89">
        <v>5.3200000000246023E-2</v>
      </c>
      <c r="O190" s="90">
        <v>30732.048000000003</v>
      </c>
      <c r="P190" s="98">
        <v>100.52</v>
      </c>
      <c r="Q190" s="90"/>
      <c r="R190" s="90">
        <v>30.891855832000008</v>
      </c>
      <c r="S190" s="91">
        <v>3.4180900900900905E-5</v>
      </c>
      <c r="T190" s="91">
        <f t="shared" si="5"/>
        <v>2.67759445032745E-3</v>
      </c>
      <c r="U190" s="91">
        <f>R190/'סכום נכסי הקרן'!$C$42</f>
        <v>3.3287357210996489E-4</v>
      </c>
    </row>
    <row r="191" spans="2:21">
      <c r="B191" s="86" t="s">
        <v>686</v>
      </c>
      <c r="C191" s="87" t="s">
        <v>687</v>
      </c>
      <c r="D191" s="88" t="s">
        <v>114</v>
      </c>
      <c r="E191" s="88" t="s">
        <v>26</v>
      </c>
      <c r="F191" s="87" t="s">
        <v>467</v>
      </c>
      <c r="G191" s="88" t="s">
        <v>342</v>
      </c>
      <c r="H191" s="87" t="s">
        <v>423</v>
      </c>
      <c r="I191" s="87" t="s">
        <v>125</v>
      </c>
      <c r="J191" s="97"/>
      <c r="K191" s="90">
        <v>5.9700000000000308</v>
      </c>
      <c r="L191" s="88" t="s">
        <v>127</v>
      </c>
      <c r="M191" s="89">
        <v>2.64E-2</v>
      </c>
      <c r="N191" s="89">
        <v>5.4299999999814066E-2</v>
      </c>
      <c r="O191" s="90">
        <v>102566.62546900002</v>
      </c>
      <c r="P191" s="98">
        <v>85.2</v>
      </c>
      <c r="Q191" s="90">
        <v>1.3538794569999999</v>
      </c>
      <c r="R191" s="90">
        <v>88.740644355000015</v>
      </c>
      <c r="S191" s="91">
        <v>6.2686935982980035E-5</v>
      </c>
      <c r="T191" s="91">
        <f t="shared" si="5"/>
        <v>7.6917184301143523E-3</v>
      </c>
      <c r="U191" s="91">
        <f>R191/'סכום נכסי הקרן'!$C$42</f>
        <v>9.5622015842731589E-4</v>
      </c>
    </row>
    <row r="192" spans="2:21">
      <c r="B192" s="86" t="s">
        <v>688</v>
      </c>
      <c r="C192" s="87" t="s">
        <v>689</v>
      </c>
      <c r="D192" s="88" t="s">
        <v>114</v>
      </c>
      <c r="E192" s="88" t="s">
        <v>26</v>
      </c>
      <c r="F192" s="87" t="s">
        <v>467</v>
      </c>
      <c r="G192" s="88" t="s">
        <v>342</v>
      </c>
      <c r="H192" s="87" t="s">
        <v>423</v>
      </c>
      <c r="I192" s="87" t="s">
        <v>125</v>
      </c>
      <c r="J192" s="97"/>
      <c r="K192" s="90">
        <v>0.83000017163224182</v>
      </c>
      <c r="L192" s="88" t="s">
        <v>127</v>
      </c>
      <c r="M192" s="89">
        <v>3.9199999999999999E-2</v>
      </c>
      <c r="N192" s="89">
        <v>5.7694859038142615E-2</v>
      </c>
      <c r="O192" s="90">
        <v>2.4320000000000006E-3</v>
      </c>
      <c r="P192" s="98">
        <v>99.2</v>
      </c>
      <c r="Q192" s="90"/>
      <c r="R192" s="90">
        <v>2.4120000000000004E-6</v>
      </c>
      <c r="S192" s="91">
        <v>2.5337186697143529E-12</v>
      </c>
      <c r="T192" s="91">
        <f t="shared" si="5"/>
        <v>2.0906344537254309E-10</v>
      </c>
      <c r="U192" s="91">
        <f>R192/'סכום נכסי הקרן'!$C$42</f>
        <v>2.5990379480456567E-11</v>
      </c>
    </row>
    <row r="193" spans="2:21">
      <c r="B193" s="86" t="s">
        <v>690</v>
      </c>
      <c r="C193" s="87" t="s">
        <v>691</v>
      </c>
      <c r="D193" s="88" t="s">
        <v>114</v>
      </c>
      <c r="E193" s="88" t="s">
        <v>26</v>
      </c>
      <c r="F193" s="87" t="s">
        <v>467</v>
      </c>
      <c r="G193" s="88" t="s">
        <v>342</v>
      </c>
      <c r="H193" s="87" t="s">
        <v>423</v>
      </c>
      <c r="I193" s="87" t="s">
        <v>125</v>
      </c>
      <c r="J193" s="97"/>
      <c r="K193" s="90">
        <v>7.590000000000094</v>
      </c>
      <c r="L193" s="88" t="s">
        <v>127</v>
      </c>
      <c r="M193" s="89">
        <v>2.5000000000000001E-2</v>
      </c>
      <c r="N193" s="89">
        <v>5.7000000000087203E-2</v>
      </c>
      <c r="O193" s="90">
        <v>57070.282987000013</v>
      </c>
      <c r="P193" s="98">
        <v>79.12</v>
      </c>
      <c r="Q193" s="90">
        <v>0.7133785410000002</v>
      </c>
      <c r="R193" s="90">
        <v>45.867386438000011</v>
      </c>
      <c r="S193" s="91">
        <v>4.2792636029414709E-5</v>
      </c>
      <c r="T193" s="91">
        <f t="shared" si="5"/>
        <v>3.9756193362197921E-3</v>
      </c>
      <c r="U193" s="91">
        <f>R193/'סכום נכסי הקרן'!$C$42</f>
        <v>4.9424161662535947E-4</v>
      </c>
    </row>
    <row r="194" spans="2:21">
      <c r="B194" s="86" t="s">
        <v>692</v>
      </c>
      <c r="C194" s="87" t="s">
        <v>693</v>
      </c>
      <c r="D194" s="88" t="s">
        <v>114</v>
      </c>
      <c r="E194" s="88" t="s">
        <v>26</v>
      </c>
      <c r="F194" s="87" t="s">
        <v>694</v>
      </c>
      <c r="G194" s="88" t="s">
        <v>342</v>
      </c>
      <c r="H194" s="87" t="s">
        <v>423</v>
      </c>
      <c r="I194" s="87" t="s">
        <v>125</v>
      </c>
      <c r="J194" s="97"/>
      <c r="K194" s="90">
        <v>5.2000000000000126</v>
      </c>
      <c r="L194" s="88" t="s">
        <v>127</v>
      </c>
      <c r="M194" s="89">
        <v>3.4300000000000004E-2</v>
      </c>
      <c r="N194" s="89">
        <v>5.3099999999878363E-2</v>
      </c>
      <c r="O194" s="90">
        <v>41138.06175600001</v>
      </c>
      <c r="P194" s="98">
        <v>91.92</v>
      </c>
      <c r="Q194" s="90"/>
      <c r="R194" s="90">
        <v>37.814106365999997</v>
      </c>
      <c r="S194" s="91">
        <v>1.3537600946426223E-4</v>
      </c>
      <c r="T194" s="91">
        <f t="shared" si="5"/>
        <v>3.2775901163183139E-3</v>
      </c>
      <c r="U194" s="91">
        <f>R194/'סכום נכסי הקרן'!$C$42</f>
        <v>4.0746391963793042E-4</v>
      </c>
    </row>
    <row r="195" spans="2:21">
      <c r="B195" s="86" t="s">
        <v>695</v>
      </c>
      <c r="C195" s="87" t="s">
        <v>696</v>
      </c>
      <c r="D195" s="88" t="s">
        <v>114</v>
      </c>
      <c r="E195" s="88" t="s">
        <v>26</v>
      </c>
      <c r="F195" s="87" t="s">
        <v>694</v>
      </c>
      <c r="G195" s="88" t="s">
        <v>342</v>
      </c>
      <c r="H195" s="87" t="s">
        <v>423</v>
      </c>
      <c r="I195" s="87" t="s">
        <v>125</v>
      </c>
      <c r="J195" s="97"/>
      <c r="K195" s="90">
        <v>6.4600000000000213</v>
      </c>
      <c r="L195" s="88" t="s">
        <v>127</v>
      </c>
      <c r="M195" s="89">
        <v>2.98E-2</v>
      </c>
      <c r="N195" s="89">
        <v>5.4800000000213116E-2</v>
      </c>
      <c r="O195" s="90">
        <v>32628.749832000005</v>
      </c>
      <c r="P195" s="98">
        <v>86.29</v>
      </c>
      <c r="Q195" s="90"/>
      <c r="R195" s="90">
        <v>28.155348230000005</v>
      </c>
      <c r="S195" s="91">
        <v>8.3121641849987025E-5</v>
      </c>
      <c r="T195" s="91">
        <f t="shared" si="5"/>
        <v>2.4404038584691264E-3</v>
      </c>
      <c r="U195" s="91">
        <f>R195/'סכום נכסי הקרן'!$C$42</f>
        <v>3.0338647798594574E-4</v>
      </c>
    </row>
    <row r="196" spans="2:21">
      <c r="B196" s="86" t="s">
        <v>697</v>
      </c>
      <c r="C196" s="87" t="s">
        <v>698</v>
      </c>
      <c r="D196" s="88" t="s">
        <v>114</v>
      </c>
      <c r="E196" s="88" t="s">
        <v>26</v>
      </c>
      <c r="F196" s="87" t="s">
        <v>488</v>
      </c>
      <c r="G196" s="88" t="s">
        <v>342</v>
      </c>
      <c r="H196" s="87" t="s">
        <v>423</v>
      </c>
      <c r="I196" s="87" t="s">
        <v>125</v>
      </c>
      <c r="J196" s="97"/>
      <c r="K196" s="90">
        <v>1.790000000008829</v>
      </c>
      <c r="L196" s="88" t="s">
        <v>127</v>
      </c>
      <c r="M196" s="89">
        <v>3.61E-2</v>
      </c>
      <c r="N196" s="89">
        <v>5.21000000001536E-2</v>
      </c>
      <c r="O196" s="90">
        <v>84436.816308000009</v>
      </c>
      <c r="P196" s="98">
        <v>97.92</v>
      </c>
      <c r="Q196" s="90"/>
      <c r="R196" s="90">
        <v>82.680527713000018</v>
      </c>
      <c r="S196" s="91">
        <v>1.1001539584104235E-4</v>
      </c>
      <c r="T196" s="91">
        <f t="shared" si="5"/>
        <v>7.1664494149667546E-3</v>
      </c>
      <c r="U196" s="91">
        <f>R196/'סכום נכסי הקרן'!$C$42</f>
        <v>8.9091968943004799E-4</v>
      </c>
    </row>
    <row r="197" spans="2:21">
      <c r="B197" s="86" t="s">
        <v>699</v>
      </c>
      <c r="C197" s="87" t="s">
        <v>700</v>
      </c>
      <c r="D197" s="88" t="s">
        <v>114</v>
      </c>
      <c r="E197" s="88" t="s">
        <v>26</v>
      </c>
      <c r="F197" s="87" t="s">
        <v>488</v>
      </c>
      <c r="G197" s="88" t="s">
        <v>342</v>
      </c>
      <c r="H197" s="87" t="s">
        <v>423</v>
      </c>
      <c r="I197" s="87" t="s">
        <v>125</v>
      </c>
      <c r="J197" s="97"/>
      <c r="K197" s="90">
        <v>2.7999999999775445</v>
      </c>
      <c r="L197" s="88" t="s">
        <v>127</v>
      </c>
      <c r="M197" s="89">
        <v>3.3000000000000002E-2</v>
      </c>
      <c r="N197" s="89">
        <v>4.8799999999565864E-2</v>
      </c>
      <c r="O197" s="90">
        <v>27789.701597000003</v>
      </c>
      <c r="P197" s="98">
        <v>96.15</v>
      </c>
      <c r="Q197" s="90"/>
      <c r="R197" s="90">
        <v>26.719798082000004</v>
      </c>
      <c r="S197" s="91">
        <v>9.0125351787770201E-5</v>
      </c>
      <c r="T197" s="91">
        <f t="shared" si="5"/>
        <v>2.3159755583257E-3</v>
      </c>
      <c r="U197" s="91">
        <f>R197/'סכום נכסי הקרן'!$C$42</f>
        <v>2.8791778266681406E-4</v>
      </c>
    </row>
    <row r="198" spans="2:21">
      <c r="B198" s="86" t="s">
        <v>701</v>
      </c>
      <c r="C198" s="87" t="s">
        <v>702</v>
      </c>
      <c r="D198" s="88" t="s">
        <v>114</v>
      </c>
      <c r="E198" s="88" t="s">
        <v>26</v>
      </c>
      <c r="F198" s="87" t="s">
        <v>488</v>
      </c>
      <c r="G198" s="88" t="s">
        <v>342</v>
      </c>
      <c r="H198" s="87" t="s">
        <v>423</v>
      </c>
      <c r="I198" s="87" t="s">
        <v>125</v>
      </c>
      <c r="J198" s="97"/>
      <c r="K198" s="90">
        <v>5.1399999999573263</v>
      </c>
      <c r="L198" s="88" t="s">
        <v>127</v>
      </c>
      <c r="M198" s="89">
        <v>2.6200000000000001E-2</v>
      </c>
      <c r="N198" s="89">
        <v>5.259999999952835E-2</v>
      </c>
      <c r="O198" s="90">
        <v>60208.657099000004</v>
      </c>
      <c r="P198" s="98">
        <v>88.74</v>
      </c>
      <c r="Q198" s="90"/>
      <c r="R198" s="90">
        <v>53.429160302000014</v>
      </c>
      <c r="S198" s="91">
        <v>4.6552089555043026E-5</v>
      </c>
      <c r="T198" s="91">
        <f t="shared" si="5"/>
        <v>4.6310465738383195E-3</v>
      </c>
      <c r="U198" s="91">
        <f>R198/'סכום נכסי הקרן'!$C$42</f>
        <v>5.7572311425005201E-4</v>
      </c>
    </row>
    <row r="199" spans="2:21">
      <c r="B199" s="86" t="s">
        <v>703</v>
      </c>
      <c r="C199" s="87" t="s">
        <v>704</v>
      </c>
      <c r="D199" s="88" t="s">
        <v>114</v>
      </c>
      <c r="E199" s="88" t="s">
        <v>26</v>
      </c>
      <c r="F199" s="87" t="s">
        <v>705</v>
      </c>
      <c r="G199" s="88" t="s">
        <v>122</v>
      </c>
      <c r="H199" s="87" t="s">
        <v>419</v>
      </c>
      <c r="I199" s="87" t="s">
        <v>263</v>
      </c>
      <c r="J199" s="97"/>
      <c r="K199" s="90">
        <v>2.5299999999870906</v>
      </c>
      <c r="L199" s="88" t="s">
        <v>127</v>
      </c>
      <c r="M199" s="89">
        <v>2.3E-2</v>
      </c>
      <c r="N199" s="89">
        <v>5.7900000000129077E-2</v>
      </c>
      <c r="O199" s="90">
        <v>21055.29941</v>
      </c>
      <c r="P199" s="98">
        <v>91.98</v>
      </c>
      <c r="Q199" s="90"/>
      <c r="R199" s="90">
        <v>19.366663925000005</v>
      </c>
      <c r="S199" s="91">
        <v>2.50774193540242E-5</v>
      </c>
      <c r="T199" s="91">
        <f t="shared" si="5"/>
        <v>1.6786324566884904E-3</v>
      </c>
      <c r="U199" s="91">
        <f>R199/'סכום נכסי הקרן'!$C$42</f>
        <v>2.0868447126087E-4</v>
      </c>
    </row>
    <row r="200" spans="2:21">
      <c r="B200" s="86" t="s">
        <v>706</v>
      </c>
      <c r="C200" s="87" t="s">
        <v>707</v>
      </c>
      <c r="D200" s="88" t="s">
        <v>114</v>
      </c>
      <c r="E200" s="88" t="s">
        <v>26</v>
      </c>
      <c r="F200" s="87" t="s">
        <v>705</v>
      </c>
      <c r="G200" s="88" t="s">
        <v>122</v>
      </c>
      <c r="H200" s="87" t="s">
        <v>419</v>
      </c>
      <c r="I200" s="87" t="s">
        <v>263</v>
      </c>
      <c r="J200" s="97"/>
      <c r="K200" s="90">
        <v>1.6199999999878509</v>
      </c>
      <c r="L200" s="88" t="s">
        <v>127</v>
      </c>
      <c r="M200" s="89">
        <v>2.75E-2</v>
      </c>
      <c r="N200" s="89">
        <v>5.8299999999075321E-2</v>
      </c>
      <c r="O200" s="90">
        <v>15510.758016000002</v>
      </c>
      <c r="P200" s="98">
        <v>95.52</v>
      </c>
      <c r="Q200" s="90"/>
      <c r="R200" s="90">
        <v>14.815875539000002</v>
      </c>
      <c r="S200" s="91">
        <v>5.7449872050831244E-5</v>
      </c>
      <c r="T200" s="91">
        <f t="shared" si="5"/>
        <v>1.2841865615232685E-3</v>
      </c>
      <c r="U200" s="91">
        <f>R200/'סכום נכסי הקרן'!$C$42</f>
        <v>1.5964768971551575E-4</v>
      </c>
    </row>
    <row r="201" spans="2:21">
      <c r="B201" s="86" t="s">
        <v>708</v>
      </c>
      <c r="C201" s="87" t="s">
        <v>709</v>
      </c>
      <c r="D201" s="88" t="s">
        <v>114</v>
      </c>
      <c r="E201" s="88" t="s">
        <v>26</v>
      </c>
      <c r="F201" s="87" t="s">
        <v>705</v>
      </c>
      <c r="G201" s="88" t="s">
        <v>122</v>
      </c>
      <c r="H201" s="87" t="s">
        <v>419</v>
      </c>
      <c r="I201" s="87" t="s">
        <v>263</v>
      </c>
      <c r="J201" s="97"/>
      <c r="K201" s="90">
        <v>0.4200000001874713</v>
      </c>
      <c r="L201" s="88" t="s">
        <v>127</v>
      </c>
      <c r="M201" s="89">
        <v>2.4E-2</v>
      </c>
      <c r="N201" s="89">
        <v>6.0900000008010123E-2</v>
      </c>
      <c r="O201" s="90">
        <v>2377.9396820000006</v>
      </c>
      <c r="P201" s="98">
        <v>98.7</v>
      </c>
      <c r="Q201" s="90"/>
      <c r="R201" s="90">
        <v>2.3470264680000006</v>
      </c>
      <c r="S201" s="91">
        <v>3.3914927025434282E-5</v>
      </c>
      <c r="T201" s="91">
        <f t="shared" si="5"/>
        <v>2.0343177437007911E-4</v>
      </c>
      <c r="U201" s="91">
        <f>R201/'סכום נכסי הקרן'!$C$42</f>
        <v>2.5290260594525563E-5</v>
      </c>
    </row>
    <row r="202" spans="2:21">
      <c r="B202" s="86" t="s">
        <v>710</v>
      </c>
      <c r="C202" s="87" t="s">
        <v>711</v>
      </c>
      <c r="D202" s="88" t="s">
        <v>114</v>
      </c>
      <c r="E202" s="88" t="s">
        <v>26</v>
      </c>
      <c r="F202" s="87" t="s">
        <v>705</v>
      </c>
      <c r="G202" s="88" t="s">
        <v>122</v>
      </c>
      <c r="H202" s="87" t="s">
        <v>419</v>
      </c>
      <c r="I202" s="87" t="s">
        <v>263</v>
      </c>
      <c r="J202" s="97"/>
      <c r="K202" s="90">
        <v>2.4800000000099853</v>
      </c>
      <c r="L202" s="88" t="s">
        <v>127</v>
      </c>
      <c r="M202" s="89">
        <v>2.1499999999999998E-2</v>
      </c>
      <c r="N202" s="89">
        <v>5.7600000000574178E-2</v>
      </c>
      <c r="O202" s="90">
        <v>16483.015854000001</v>
      </c>
      <c r="P202" s="98">
        <v>91.65</v>
      </c>
      <c r="Q202" s="90">
        <v>0.9159345710000002</v>
      </c>
      <c r="R202" s="90">
        <v>16.022618608000005</v>
      </c>
      <c r="S202" s="91">
        <v>1.9918449736806093E-5</v>
      </c>
      <c r="T202" s="91">
        <f t="shared" si="5"/>
        <v>1.3887826907457302E-3</v>
      </c>
      <c r="U202" s="91">
        <f>R202/'סכום נכסי הקרן'!$C$42</f>
        <v>1.7265088635677646E-4</v>
      </c>
    </row>
    <row r="203" spans="2:21">
      <c r="B203" s="86" t="s">
        <v>712</v>
      </c>
      <c r="C203" s="87" t="s">
        <v>713</v>
      </c>
      <c r="D203" s="88" t="s">
        <v>114</v>
      </c>
      <c r="E203" s="88" t="s">
        <v>26</v>
      </c>
      <c r="F203" s="87" t="s">
        <v>495</v>
      </c>
      <c r="G203" s="88" t="s">
        <v>123</v>
      </c>
      <c r="H203" s="87" t="s">
        <v>496</v>
      </c>
      <c r="I203" s="87" t="s">
        <v>263</v>
      </c>
      <c r="J203" s="97"/>
      <c r="K203" s="90">
        <v>1.5699999984754711</v>
      </c>
      <c r="L203" s="88" t="s">
        <v>127</v>
      </c>
      <c r="M203" s="89">
        <v>3.2500000000000001E-2</v>
      </c>
      <c r="N203" s="89">
        <v>6.6699999900750054E-2</v>
      </c>
      <c r="O203" s="90">
        <v>336.02798100000007</v>
      </c>
      <c r="P203" s="98">
        <v>95.65</v>
      </c>
      <c r="Q203" s="90"/>
      <c r="R203" s="90">
        <v>0.32141075700000005</v>
      </c>
      <c r="S203" s="91">
        <v>9.2647337350588092E-7</v>
      </c>
      <c r="T203" s="91">
        <f t="shared" ref="T203:T256" si="6">IFERROR(R203/$R$11,0)</f>
        <v>2.7858723150172976E-5</v>
      </c>
      <c r="U203" s="91">
        <f>R203/'סכום נכסי הקרן'!$C$42</f>
        <v>3.4633447527076334E-6</v>
      </c>
    </row>
    <row r="204" spans="2:21">
      <c r="B204" s="86" t="s">
        <v>714</v>
      </c>
      <c r="C204" s="87" t="s">
        <v>715</v>
      </c>
      <c r="D204" s="88" t="s">
        <v>114</v>
      </c>
      <c r="E204" s="88" t="s">
        <v>26</v>
      </c>
      <c r="F204" s="87" t="s">
        <v>495</v>
      </c>
      <c r="G204" s="88" t="s">
        <v>123</v>
      </c>
      <c r="H204" s="87" t="s">
        <v>496</v>
      </c>
      <c r="I204" s="87" t="s">
        <v>263</v>
      </c>
      <c r="J204" s="97"/>
      <c r="K204" s="90">
        <v>2.2599999999986773</v>
      </c>
      <c r="L204" s="88" t="s">
        <v>127</v>
      </c>
      <c r="M204" s="89">
        <v>5.7000000000000002E-2</v>
      </c>
      <c r="N204" s="89">
        <v>6.8799999999827999E-2</v>
      </c>
      <c r="O204" s="90">
        <v>92661.876797000019</v>
      </c>
      <c r="P204" s="98">
        <v>97.89</v>
      </c>
      <c r="Q204" s="90"/>
      <c r="R204" s="90">
        <v>90.706708112000001</v>
      </c>
      <c r="S204" s="91">
        <v>1.5693163509340982E-4</v>
      </c>
      <c r="T204" s="91">
        <f t="shared" si="6"/>
        <v>7.8621297331245114E-3</v>
      </c>
      <c r="U204" s="91">
        <f>R204/'סכום נכסי הקרן'!$C$42</f>
        <v>9.7740537531255706E-4</v>
      </c>
    </row>
    <row r="205" spans="2:21">
      <c r="B205" s="86" t="s">
        <v>716</v>
      </c>
      <c r="C205" s="87" t="s">
        <v>717</v>
      </c>
      <c r="D205" s="88" t="s">
        <v>114</v>
      </c>
      <c r="E205" s="88" t="s">
        <v>26</v>
      </c>
      <c r="F205" s="87" t="s">
        <v>501</v>
      </c>
      <c r="G205" s="88" t="s">
        <v>123</v>
      </c>
      <c r="H205" s="87" t="s">
        <v>496</v>
      </c>
      <c r="I205" s="87" t="s">
        <v>263</v>
      </c>
      <c r="J205" s="97"/>
      <c r="K205" s="90">
        <v>1.6500000000241086</v>
      </c>
      <c r="L205" s="88" t="s">
        <v>127</v>
      </c>
      <c r="M205" s="89">
        <v>2.7999999999999997E-2</v>
      </c>
      <c r="N205" s="89">
        <v>6.2300000000208938E-2</v>
      </c>
      <c r="O205" s="90">
        <v>19579.813433000003</v>
      </c>
      <c r="P205" s="98">
        <v>95.33</v>
      </c>
      <c r="Q205" s="90"/>
      <c r="R205" s="90">
        <v>18.665435707000004</v>
      </c>
      <c r="S205" s="91">
        <v>5.6314243794329075E-5</v>
      </c>
      <c r="T205" s="91">
        <f t="shared" si="6"/>
        <v>1.6178525283105762E-3</v>
      </c>
      <c r="U205" s="91">
        <f>R205/'סכום נכסי הקרן'!$C$42</f>
        <v>2.0112842338017997E-4</v>
      </c>
    </row>
    <row r="206" spans="2:21">
      <c r="B206" s="86" t="s">
        <v>718</v>
      </c>
      <c r="C206" s="87" t="s">
        <v>719</v>
      </c>
      <c r="D206" s="88" t="s">
        <v>114</v>
      </c>
      <c r="E206" s="88" t="s">
        <v>26</v>
      </c>
      <c r="F206" s="87" t="s">
        <v>501</v>
      </c>
      <c r="G206" s="88" t="s">
        <v>123</v>
      </c>
      <c r="H206" s="87" t="s">
        <v>496</v>
      </c>
      <c r="I206" s="87" t="s">
        <v>263</v>
      </c>
      <c r="J206" s="97"/>
      <c r="K206" s="90">
        <v>3.430000000002468</v>
      </c>
      <c r="L206" s="88" t="s">
        <v>127</v>
      </c>
      <c r="M206" s="89">
        <v>5.6500000000000002E-2</v>
      </c>
      <c r="N206" s="89">
        <v>6.6099999999843673E-2</v>
      </c>
      <c r="O206" s="90">
        <v>47068.179696000007</v>
      </c>
      <c r="P206" s="98">
        <v>97.13</v>
      </c>
      <c r="Q206" s="90">
        <v>2.9010025790000005</v>
      </c>
      <c r="R206" s="90">
        <v>48.618325516000013</v>
      </c>
      <c r="S206" s="91">
        <v>1.137414905802648E-4</v>
      </c>
      <c r="T206" s="91">
        <f t="shared" si="6"/>
        <v>4.2140607962764453E-3</v>
      </c>
      <c r="U206" s="91">
        <f>R206/'סכום נכסי הקרן'!$C$42</f>
        <v>5.2388421636202504E-4</v>
      </c>
    </row>
    <row r="207" spans="2:21">
      <c r="B207" s="86" t="s">
        <v>720</v>
      </c>
      <c r="C207" s="87" t="s">
        <v>721</v>
      </c>
      <c r="D207" s="88" t="s">
        <v>114</v>
      </c>
      <c r="E207" s="88" t="s">
        <v>26</v>
      </c>
      <c r="F207" s="87" t="s">
        <v>508</v>
      </c>
      <c r="G207" s="88" t="s">
        <v>509</v>
      </c>
      <c r="H207" s="87" t="s">
        <v>496</v>
      </c>
      <c r="I207" s="87" t="s">
        <v>263</v>
      </c>
      <c r="J207" s="97"/>
      <c r="K207" s="90">
        <v>4.540000000030453</v>
      </c>
      <c r="L207" s="88" t="s">
        <v>127</v>
      </c>
      <c r="M207" s="89">
        <v>5.5E-2</v>
      </c>
      <c r="N207" s="89">
        <v>6.7600000000348021E-2</v>
      </c>
      <c r="O207" s="90">
        <v>33404.400000000001</v>
      </c>
      <c r="P207" s="98">
        <v>96.34</v>
      </c>
      <c r="Q207" s="90"/>
      <c r="R207" s="90">
        <v>32.181798913000002</v>
      </c>
      <c r="S207" s="91">
        <v>1.3723568150725735E-4</v>
      </c>
      <c r="T207" s="91">
        <f t="shared" si="6"/>
        <v>2.7894020559859627E-3</v>
      </c>
      <c r="U207" s="91">
        <f>R207/'סכום נכסי הקרן'!$C$42</f>
        <v>3.46773286116341E-4</v>
      </c>
    </row>
    <row r="208" spans="2:21">
      <c r="B208" s="86" t="s">
        <v>722</v>
      </c>
      <c r="C208" s="87" t="s">
        <v>723</v>
      </c>
      <c r="D208" s="88" t="s">
        <v>114</v>
      </c>
      <c r="E208" s="88" t="s">
        <v>26</v>
      </c>
      <c r="F208" s="87" t="s">
        <v>724</v>
      </c>
      <c r="G208" s="88" t="s">
        <v>509</v>
      </c>
      <c r="H208" s="87" t="s">
        <v>513</v>
      </c>
      <c r="I208" s="87" t="s">
        <v>125</v>
      </c>
      <c r="J208" s="97"/>
      <c r="K208" s="90">
        <v>1.67</v>
      </c>
      <c r="L208" s="88" t="s">
        <v>127</v>
      </c>
      <c r="M208" s="89">
        <v>0.04</v>
      </c>
      <c r="N208" s="89">
        <v>5.5669291338582678E-2</v>
      </c>
      <c r="O208" s="90">
        <v>8.9500000000000007E-4</v>
      </c>
      <c r="P208" s="98">
        <v>98.54</v>
      </c>
      <c r="Q208" s="90"/>
      <c r="R208" s="90">
        <v>8.890000000000003E-7</v>
      </c>
      <c r="S208" s="91">
        <v>4.5285162617020345E-12</v>
      </c>
      <c r="T208" s="91">
        <f t="shared" si="6"/>
        <v>7.7055308016662864E-11</v>
      </c>
      <c r="U208" s="91">
        <f>R208/'סכום נכסי הקרן'!$C$42</f>
        <v>9.579372868211398E-12</v>
      </c>
    </row>
    <row r="209" spans="2:21">
      <c r="B209" s="86" t="s">
        <v>725</v>
      </c>
      <c r="C209" s="87" t="s">
        <v>726</v>
      </c>
      <c r="D209" s="88" t="s">
        <v>114</v>
      </c>
      <c r="E209" s="88" t="s">
        <v>26</v>
      </c>
      <c r="F209" s="87" t="s">
        <v>724</v>
      </c>
      <c r="G209" s="88" t="s">
        <v>509</v>
      </c>
      <c r="H209" s="87" t="s">
        <v>496</v>
      </c>
      <c r="I209" s="87" t="s">
        <v>263</v>
      </c>
      <c r="J209" s="97"/>
      <c r="K209" s="90">
        <v>3.3600017088852869</v>
      </c>
      <c r="L209" s="88" t="s">
        <v>127</v>
      </c>
      <c r="M209" s="89">
        <v>0.04</v>
      </c>
      <c r="N209" s="89">
        <v>5.4899150743099784E-2</v>
      </c>
      <c r="O209" s="90">
        <v>1.957E-3</v>
      </c>
      <c r="P209" s="98">
        <v>96.22</v>
      </c>
      <c r="Q209" s="90"/>
      <c r="R209" s="90">
        <v>1.8840000000000005E-6</v>
      </c>
      <c r="S209" s="91">
        <v>2.5275650895184446E-12</v>
      </c>
      <c r="T209" s="91">
        <f t="shared" si="6"/>
        <v>1.6329831305218543E-10</v>
      </c>
      <c r="U209" s="91">
        <f>R209/'סכום נכסי הקרן'!$C$42</f>
        <v>2.0300943176277021E-11</v>
      </c>
    </row>
    <row r="210" spans="2:21">
      <c r="B210" s="86" t="s">
        <v>727</v>
      </c>
      <c r="C210" s="87" t="s">
        <v>728</v>
      </c>
      <c r="D210" s="88" t="s">
        <v>114</v>
      </c>
      <c r="E210" s="88" t="s">
        <v>26</v>
      </c>
      <c r="F210" s="87" t="s">
        <v>729</v>
      </c>
      <c r="G210" s="88" t="s">
        <v>278</v>
      </c>
      <c r="H210" s="87" t="s">
        <v>496</v>
      </c>
      <c r="I210" s="87" t="s">
        <v>263</v>
      </c>
      <c r="J210" s="97"/>
      <c r="K210" s="90">
        <v>0.74000094414218764</v>
      </c>
      <c r="L210" s="88" t="s">
        <v>127</v>
      </c>
      <c r="M210" s="89">
        <v>5.9000000000000004E-2</v>
      </c>
      <c r="N210" s="89">
        <v>5.7510692899914465E-2</v>
      </c>
      <c r="O210" s="90">
        <v>1.1560000000000001E-3</v>
      </c>
      <c r="P210" s="98">
        <v>101.61</v>
      </c>
      <c r="Q210" s="90"/>
      <c r="R210" s="90">
        <v>1.1690000000000002E-6</v>
      </c>
      <c r="S210" s="91">
        <v>4.3933204002240403E-12</v>
      </c>
      <c r="T210" s="91">
        <f t="shared" si="6"/>
        <v>1.0132469636836768E-10</v>
      </c>
      <c r="U210" s="91">
        <f>R210/'סכום נכסי הקרן'!$C$42</f>
        <v>1.2596498181033883E-11</v>
      </c>
    </row>
    <row r="211" spans="2:21">
      <c r="B211" s="86" t="s">
        <v>730</v>
      </c>
      <c r="C211" s="87" t="s">
        <v>731</v>
      </c>
      <c r="D211" s="88" t="s">
        <v>114</v>
      </c>
      <c r="E211" s="88" t="s">
        <v>26</v>
      </c>
      <c r="F211" s="87" t="s">
        <v>729</v>
      </c>
      <c r="G211" s="88" t="s">
        <v>278</v>
      </c>
      <c r="H211" s="87" t="s">
        <v>496</v>
      </c>
      <c r="I211" s="87" t="s">
        <v>263</v>
      </c>
      <c r="J211" s="97"/>
      <c r="K211" s="90">
        <v>3.0899999680202717</v>
      </c>
      <c r="L211" s="88" t="s">
        <v>127</v>
      </c>
      <c r="M211" s="89">
        <v>2.7000000000000003E-2</v>
      </c>
      <c r="N211" s="89">
        <v>5.7700800674251991E-2</v>
      </c>
      <c r="O211" s="90">
        <v>1.3001000000000002E-2</v>
      </c>
      <c r="P211" s="98">
        <v>91.23</v>
      </c>
      <c r="Q211" s="90"/>
      <c r="R211" s="90">
        <v>1.1865000000000004E-5</v>
      </c>
      <c r="S211" s="91">
        <v>1.791470561315859E-11</v>
      </c>
      <c r="T211" s="91">
        <f t="shared" si="6"/>
        <v>1.0284153314034926E-9</v>
      </c>
      <c r="U211" s="91">
        <f>R211/'סכום נכסי הקרן'!$C$42</f>
        <v>1.2785068513085292E-10</v>
      </c>
    </row>
    <row r="212" spans="2:21">
      <c r="B212" s="86" t="s">
        <v>732</v>
      </c>
      <c r="C212" s="87" t="s">
        <v>733</v>
      </c>
      <c r="D212" s="88" t="s">
        <v>114</v>
      </c>
      <c r="E212" s="88" t="s">
        <v>26</v>
      </c>
      <c r="F212" s="87" t="s">
        <v>734</v>
      </c>
      <c r="G212" s="88" t="s">
        <v>574</v>
      </c>
      <c r="H212" s="87" t="s">
        <v>513</v>
      </c>
      <c r="I212" s="87" t="s">
        <v>125</v>
      </c>
      <c r="J212" s="97"/>
      <c r="K212" s="90">
        <v>1.0599999999991556</v>
      </c>
      <c r="L212" s="88" t="s">
        <v>127</v>
      </c>
      <c r="M212" s="89">
        <v>3.0499999999999999E-2</v>
      </c>
      <c r="N212" s="89">
        <v>5.8799999978297504E-2</v>
      </c>
      <c r="O212" s="90">
        <v>1223.5914540000003</v>
      </c>
      <c r="P212" s="98">
        <v>97.91</v>
      </c>
      <c r="Q212" s="90"/>
      <c r="R212" s="90">
        <v>1.1980183950000001</v>
      </c>
      <c r="S212" s="91">
        <v>1.8228957876153662E-5</v>
      </c>
      <c r="T212" s="91">
        <f t="shared" si="6"/>
        <v>1.0383990600264687E-4</v>
      </c>
      <c r="U212" s="91">
        <f>R212/'סכום נכסי הקרן'!$C$42</f>
        <v>1.290918437421953E-5</v>
      </c>
    </row>
    <row r="213" spans="2:21">
      <c r="B213" s="86" t="s">
        <v>735</v>
      </c>
      <c r="C213" s="87" t="s">
        <v>736</v>
      </c>
      <c r="D213" s="88" t="s">
        <v>114</v>
      </c>
      <c r="E213" s="88" t="s">
        <v>26</v>
      </c>
      <c r="F213" s="87" t="s">
        <v>734</v>
      </c>
      <c r="G213" s="88" t="s">
        <v>574</v>
      </c>
      <c r="H213" s="87" t="s">
        <v>513</v>
      </c>
      <c r="I213" s="87" t="s">
        <v>125</v>
      </c>
      <c r="J213" s="97"/>
      <c r="K213" s="90">
        <v>2.6699999999999693</v>
      </c>
      <c r="L213" s="88" t="s">
        <v>127</v>
      </c>
      <c r="M213" s="89">
        <v>2.58E-2</v>
      </c>
      <c r="N213" s="89">
        <v>5.8399999999683885E-2</v>
      </c>
      <c r="O213" s="90">
        <v>17784.149355000005</v>
      </c>
      <c r="P213" s="98">
        <v>92.5</v>
      </c>
      <c r="Q213" s="90"/>
      <c r="R213" s="90">
        <v>16.450338153000004</v>
      </c>
      <c r="S213" s="91">
        <v>5.8783774951658504E-5</v>
      </c>
      <c r="T213" s="91">
        <f t="shared" si="6"/>
        <v>1.4258558755429426E-3</v>
      </c>
      <c r="U213" s="91">
        <f>R213/'סכום נכסי הקרן'!$C$42</f>
        <v>1.7725975587823509E-4</v>
      </c>
    </row>
    <row r="214" spans="2:21">
      <c r="B214" s="86" t="s">
        <v>737</v>
      </c>
      <c r="C214" s="87" t="s">
        <v>738</v>
      </c>
      <c r="D214" s="88" t="s">
        <v>114</v>
      </c>
      <c r="E214" s="88" t="s">
        <v>26</v>
      </c>
      <c r="F214" s="87" t="s">
        <v>734</v>
      </c>
      <c r="G214" s="88" t="s">
        <v>574</v>
      </c>
      <c r="H214" s="87" t="s">
        <v>513</v>
      </c>
      <c r="I214" s="87" t="s">
        <v>125</v>
      </c>
      <c r="J214" s="97"/>
      <c r="K214" s="90">
        <v>4.1400000000000086</v>
      </c>
      <c r="L214" s="88" t="s">
        <v>127</v>
      </c>
      <c r="M214" s="89">
        <v>0.04</v>
      </c>
      <c r="N214" s="89">
        <v>5.9799999999967976E-2</v>
      </c>
      <c r="O214" s="90">
        <v>53447.040000000008</v>
      </c>
      <c r="P214" s="98">
        <v>93.48</v>
      </c>
      <c r="Q214" s="90"/>
      <c r="R214" s="90">
        <v>49.962292992000009</v>
      </c>
      <c r="S214" s="91">
        <v>1.2210186761094297E-4</v>
      </c>
      <c r="T214" s="91">
        <f t="shared" si="6"/>
        <v>4.3305510413018181E-3</v>
      </c>
      <c r="U214" s="91">
        <f>R214/'סכום נכסי הקרן'!$C$42</f>
        <v>5.3836606740291699E-4</v>
      </c>
    </row>
    <row r="215" spans="2:21">
      <c r="B215" s="86" t="s">
        <v>739</v>
      </c>
      <c r="C215" s="87" t="s">
        <v>740</v>
      </c>
      <c r="D215" s="88" t="s">
        <v>114</v>
      </c>
      <c r="E215" s="88" t="s">
        <v>26</v>
      </c>
      <c r="F215" s="87" t="s">
        <v>741</v>
      </c>
      <c r="G215" s="88" t="s">
        <v>123</v>
      </c>
      <c r="H215" s="87" t="s">
        <v>496</v>
      </c>
      <c r="I215" s="87" t="s">
        <v>263</v>
      </c>
      <c r="J215" s="97"/>
      <c r="K215" s="90">
        <v>0.73999999999997979</v>
      </c>
      <c r="L215" s="88" t="s">
        <v>127</v>
      </c>
      <c r="M215" s="89">
        <v>2.9500000000000002E-2</v>
      </c>
      <c r="N215" s="89">
        <v>5.7600000002229326E-2</v>
      </c>
      <c r="O215" s="90">
        <v>6905.1753800000006</v>
      </c>
      <c r="P215" s="98">
        <v>98.74</v>
      </c>
      <c r="Q215" s="90"/>
      <c r="R215" s="90">
        <v>6.8181701730000022</v>
      </c>
      <c r="S215" s="91">
        <v>1.2873240873434948E-4</v>
      </c>
      <c r="T215" s="91">
        <f t="shared" si="6"/>
        <v>5.9097435634481279E-4</v>
      </c>
      <c r="U215" s="91">
        <f>R215/'סכום נכסי הקרן'!$C$42</f>
        <v>7.3468835057462776E-5</v>
      </c>
    </row>
    <row r="216" spans="2:21">
      <c r="B216" s="86" t="s">
        <v>742</v>
      </c>
      <c r="C216" s="87" t="s">
        <v>743</v>
      </c>
      <c r="D216" s="88" t="s">
        <v>114</v>
      </c>
      <c r="E216" s="88" t="s">
        <v>26</v>
      </c>
      <c r="F216" s="87" t="s">
        <v>552</v>
      </c>
      <c r="G216" s="88" t="s">
        <v>150</v>
      </c>
      <c r="H216" s="87" t="s">
        <v>496</v>
      </c>
      <c r="I216" s="87" t="s">
        <v>263</v>
      </c>
      <c r="J216" s="97"/>
      <c r="K216" s="90">
        <v>1.2299990345099716</v>
      </c>
      <c r="L216" s="88" t="s">
        <v>127</v>
      </c>
      <c r="M216" s="89">
        <v>4.1399999999999999E-2</v>
      </c>
      <c r="N216" s="89">
        <v>5.3583941605839423E-2</v>
      </c>
      <c r="O216" s="90">
        <v>1.3830000000000001E-3</v>
      </c>
      <c r="P216" s="98">
        <v>99.57</v>
      </c>
      <c r="Q216" s="90"/>
      <c r="R216" s="90">
        <v>1.3700000000000002E-6</v>
      </c>
      <c r="S216" s="91">
        <v>6.1433143828742203E-12</v>
      </c>
      <c r="T216" s="91">
        <f t="shared" si="6"/>
        <v>1.1874665014941296E-10</v>
      </c>
      <c r="U216" s="91">
        <f>R216/'סכום נכסי הקרן'!$C$42</f>
        <v>1.4762363137738597E-11</v>
      </c>
    </row>
    <row r="217" spans="2:21">
      <c r="B217" s="86" t="s">
        <v>744</v>
      </c>
      <c r="C217" s="87" t="s">
        <v>745</v>
      </c>
      <c r="D217" s="88" t="s">
        <v>114</v>
      </c>
      <c r="E217" s="88" t="s">
        <v>26</v>
      </c>
      <c r="F217" s="87" t="s">
        <v>552</v>
      </c>
      <c r="G217" s="88" t="s">
        <v>150</v>
      </c>
      <c r="H217" s="87" t="s">
        <v>496</v>
      </c>
      <c r="I217" s="87" t="s">
        <v>263</v>
      </c>
      <c r="J217" s="97"/>
      <c r="K217" s="90">
        <v>1.779999999999877</v>
      </c>
      <c r="L217" s="88" t="s">
        <v>127</v>
      </c>
      <c r="M217" s="89">
        <v>3.5499999999999997E-2</v>
      </c>
      <c r="N217" s="89">
        <v>5.9600000001115559E-2</v>
      </c>
      <c r="O217" s="90">
        <v>16667.038702000005</v>
      </c>
      <c r="P217" s="98">
        <v>96.81</v>
      </c>
      <c r="Q217" s="90"/>
      <c r="R217" s="90">
        <v>16.135359420000004</v>
      </c>
      <c r="S217" s="91">
        <v>4.2643198511342128E-5</v>
      </c>
      <c r="T217" s="91">
        <f t="shared" si="6"/>
        <v>1.3985546569939963E-3</v>
      </c>
      <c r="U217" s="91">
        <f>R217/'סכום נכסי הקרן'!$C$42</f>
        <v>1.7386571906275274E-4</v>
      </c>
    </row>
    <row r="218" spans="2:21">
      <c r="B218" s="86" t="s">
        <v>746</v>
      </c>
      <c r="C218" s="87" t="s">
        <v>747</v>
      </c>
      <c r="D218" s="88" t="s">
        <v>114</v>
      </c>
      <c r="E218" s="88" t="s">
        <v>26</v>
      </c>
      <c r="F218" s="87" t="s">
        <v>552</v>
      </c>
      <c r="G218" s="88" t="s">
        <v>150</v>
      </c>
      <c r="H218" s="87" t="s">
        <v>496</v>
      </c>
      <c r="I218" s="87" t="s">
        <v>263</v>
      </c>
      <c r="J218" s="97"/>
      <c r="K218" s="90">
        <v>2.2700000000000204</v>
      </c>
      <c r="L218" s="88" t="s">
        <v>127</v>
      </c>
      <c r="M218" s="89">
        <v>2.5000000000000001E-2</v>
      </c>
      <c r="N218" s="89">
        <v>5.9600000000242119E-2</v>
      </c>
      <c r="O218" s="90">
        <v>71825.553931000002</v>
      </c>
      <c r="P218" s="98">
        <v>94.31</v>
      </c>
      <c r="Q218" s="90"/>
      <c r="R218" s="90">
        <v>67.738678316000005</v>
      </c>
      <c r="S218" s="91">
        <v>6.3535346310124655E-5</v>
      </c>
      <c r="T218" s="91">
        <f t="shared" si="6"/>
        <v>5.8713438945793258E-3</v>
      </c>
      <c r="U218" s="91">
        <f>R218/'סכום נכסי הקרן'!$C$42</f>
        <v>7.2991457501551179E-4</v>
      </c>
    </row>
    <row r="219" spans="2:21">
      <c r="B219" s="86" t="s">
        <v>748</v>
      </c>
      <c r="C219" s="87" t="s">
        <v>749</v>
      </c>
      <c r="D219" s="88" t="s">
        <v>114</v>
      </c>
      <c r="E219" s="88" t="s">
        <v>26</v>
      </c>
      <c r="F219" s="87" t="s">
        <v>552</v>
      </c>
      <c r="G219" s="88" t="s">
        <v>150</v>
      </c>
      <c r="H219" s="87" t="s">
        <v>496</v>
      </c>
      <c r="I219" s="87" t="s">
        <v>263</v>
      </c>
      <c r="J219" s="97"/>
      <c r="K219" s="90">
        <v>4.0600000000000094</v>
      </c>
      <c r="L219" s="88" t="s">
        <v>127</v>
      </c>
      <c r="M219" s="89">
        <v>4.7300000000000002E-2</v>
      </c>
      <c r="N219" s="89">
        <v>6.0199999999140524E-2</v>
      </c>
      <c r="O219" s="90">
        <v>33574.094352000007</v>
      </c>
      <c r="P219" s="98">
        <v>96.34</v>
      </c>
      <c r="Q219" s="90"/>
      <c r="R219" s="90">
        <v>32.345283989000002</v>
      </c>
      <c r="S219" s="91">
        <v>8.5016001802919631E-5</v>
      </c>
      <c r="T219" s="91">
        <f t="shared" si="6"/>
        <v>2.8035723516972198E-3</v>
      </c>
      <c r="U219" s="91">
        <f>R219/'סכום נכסי הקרן'!$C$42</f>
        <v>3.4853491097729925E-4</v>
      </c>
    </row>
    <row r="220" spans="2:21">
      <c r="B220" s="86" t="s">
        <v>750</v>
      </c>
      <c r="C220" s="87" t="s">
        <v>751</v>
      </c>
      <c r="D220" s="88" t="s">
        <v>114</v>
      </c>
      <c r="E220" s="88" t="s">
        <v>26</v>
      </c>
      <c r="F220" s="87" t="s">
        <v>555</v>
      </c>
      <c r="G220" s="88" t="s">
        <v>278</v>
      </c>
      <c r="H220" s="87" t="s">
        <v>496</v>
      </c>
      <c r="I220" s="87" t="s">
        <v>263</v>
      </c>
      <c r="J220" s="97"/>
      <c r="K220" s="90">
        <v>0.65999962695551617</v>
      </c>
      <c r="L220" s="88" t="s">
        <v>127</v>
      </c>
      <c r="M220" s="89">
        <v>6.4000000000000001E-2</v>
      </c>
      <c r="N220" s="89">
        <v>5.8112094395280235E-2</v>
      </c>
      <c r="O220" s="90">
        <v>1.3430000000000002E-3</v>
      </c>
      <c r="P220" s="98">
        <v>100.97</v>
      </c>
      <c r="Q220" s="90"/>
      <c r="R220" s="90">
        <v>1.3560000000000002E-6</v>
      </c>
      <c r="S220" s="91">
        <v>1.9334925607887543E-12</v>
      </c>
      <c r="T220" s="91">
        <f t="shared" si="6"/>
        <v>1.1753318073182771E-10</v>
      </c>
      <c r="U220" s="91">
        <f>R220/'סכום נכסי הקרן'!$C$42</f>
        <v>1.4611506872097472E-11</v>
      </c>
    </row>
    <row r="221" spans="2:21">
      <c r="B221" s="86" t="s">
        <v>752</v>
      </c>
      <c r="C221" s="87" t="s">
        <v>753</v>
      </c>
      <c r="D221" s="88" t="s">
        <v>114</v>
      </c>
      <c r="E221" s="88" t="s">
        <v>26</v>
      </c>
      <c r="F221" s="87" t="s">
        <v>555</v>
      </c>
      <c r="G221" s="88" t="s">
        <v>278</v>
      </c>
      <c r="H221" s="87" t="s">
        <v>496</v>
      </c>
      <c r="I221" s="87" t="s">
        <v>263</v>
      </c>
      <c r="J221" s="97"/>
      <c r="K221" s="90">
        <v>4.6799999999710007</v>
      </c>
      <c r="L221" s="88" t="s">
        <v>127</v>
      </c>
      <c r="M221" s="89">
        <v>2.4300000000000002E-2</v>
      </c>
      <c r="N221" s="89">
        <v>5.4999999999585727E-2</v>
      </c>
      <c r="O221" s="90">
        <v>55067.123336000004</v>
      </c>
      <c r="P221" s="98">
        <v>87.67</v>
      </c>
      <c r="Q221" s="90"/>
      <c r="R221" s="90">
        <v>48.277347030000001</v>
      </c>
      <c r="S221" s="91">
        <v>3.7598360890746034E-5</v>
      </c>
      <c r="T221" s="91">
        <f t="shared" si="6"/>
        <v>4.1845060130753352E-3</v>
      </c>
      <c r="U221" s="91">
        <f>R221/'סכום נכסי הקרן'!$C$42</f>
        <v>5.2021002057188752E-4</v>
      </c>
    </row>
    <row r="222" spans="2:21">
      <c r="B222" s="86" t="s">
        <v>754</v>
      </c>
      <c r="C222" s="87" t="s">
        <v>755</v>
      </c>
      <c r="D222" s="88" t="s">
        <v>114</v>
      </c>
      <c r="E222" s="88" t="s">
        <v>26</v>
      </c>
      <c r="F222" s="87" t="s">
        <v>756</v>
      </c>
      <c r="G222" s="88" t="s">
        <v>150</v>
      </c>
      <c r="H222" s="87" t="s">
        <v>496</v>
      </c>
      <c r="I222" s="87" t="s">
        <v>263</v>
      </c>
      <c r="J222" s="97"/>
      <c r="K222" s="90">
        <v>0.73</v>
      </c>
      <c r="L222" s="88" t="s">
        <v>127</v>
      </c>
      <c r="M222" s="89">
        <v>2.1600000000000001E-2</v>
      </c>
      <c r="N222" s="89">
        <v>5.5920826161790019E-2</v>
      </c>
      <c r="O222" s="90">
        <v>5.8800000000000009E-4</v>
      </c>
      <c r="P222" s="98">
        <v>98.16</v>
      </c>
      <c r="Q222" s="90"/>
      <c r="R222" s="90">
        <v>5.8100000000000013E-7</v>
      </c>
      <c r="S222" s="91">
        <v>4.5972856718445919E-12</v>
      </c>
      <c r="T222" s="91">
        <f t="shared" si="6"/>
        <v>5.0358980829787537E-11</v>
      </c>
      <c r="U222" s="91">
        <f>R222/'סכום נכסי הקרן'!$C$42</f>
        <v>6.2605350241066609E-12</v>
      </c>
    </row>
    <row r="223" spans="2:21">
      <c r="B223" s="86" t="s">
        <v>757</v>
      </c>
      <c r="C223" s="87" t="s">
        <v>758</v>
      </c>
      <c r="D223" s="88" t="s">
        <v>114</v>
      </c>
      <c r="E223" s="88" t="s">
        <v>26</v>
      </c>
      <c r="F223" s="87" t="s">
        <v>756</v>
      </c>
      <c r="G223" s="88" t="s">
        <v>150</v>
      </c>
      <c r="H223" s="87" t="s">
        <v>496</v>
      </c>
      <c r="I223" s="87" t="s">
        <v>263</v>
      </c>
      <c r="J223" s="97"/>
      <c r="K223" s="90">
        <v>2.6999999999999997</v>
      </c>
      <c r="L223" s="88" t="s">
        <v>127</v>
      </c>
      <c r="M223" s="89">
        <v>0.04</v>
      </c>
      <c r="N223" s="89">
        <v>5.3799654576856641E-2</v>
      </c>
      <c r="O223" s="90">
        <v>1.7840000000000002E-3</v>
      </c>
      <c r="P223" s="98">
        <v>97.49</v>
      </c>
      <c r="Q223" s="90"/>
      <c r="R223" s="90">
        <v>1.7370000000000003E-6</v>
      </c>
      <c r="S223" s="91">
        <v>2.620955941378031E-12</v>
      </c>
      <c r="T223" s="91">
        <f t="shared" si="6"/>
        <v>1.5055688416754037E-10</v>
      </c>
      <c r="U223" s="91">
        <f>R223/'סכום נכסי הקרן'!$C$42</f>
        <v>1.8716952387045214E-11</v>
      </c>
    </row>
    <row r="224" spans="2:21">
      <c r="B224" s="86" t="s">
        <v>759</v>
      </c>
      <c r="C224" s="87" t="s">
        <v>760</v>
      </c>
      <c r="D224" s="88" t="s">
        <v>114</v>
      </c>
      <c r="E224" s="88" t="s">
        <v>26</v>
      </c>
      <c r="F224" s="87" t="s">
        <v>761</v>
      </c>
      <c r="G224" s="88" t="s">
        <v>762</v>
      </c>
      <c r="H224" s="87" t="s">
        <v>496</v>
      </c>
      <c r="I224" s="87" t="s">
        <v>263</v>
      </c>
      <c r="J224" s="97"/>
      <c r="K224" s="90">
        <v>1.479998587824102</v>
      </c>
      <c r="L224" s="88" t="s">
        <v>127</v>
      </c>
      <c r="M224" s="89">
        <v>3.3500000000000002E-2</v>
      </c>
      <c r="N224" s="89">
        <v>5.3410108765195134E-2</v>
      </c>
      <c r="O224" s="90">
        <v>1.042E-3</v>
      </c>
      <c r="P224" s="98">
        <v>97.22</v>
      </c>
      <c r="Q224" s="90">
        <v>5.4800000000000009E-7</v>
      </c>
      <c r="R224" s="90">
        <v>1.5630000000000001E-6</v>
      </c>
      <c r="S224" s="91">
        <v>1.1372698538357211E-11</v>
      </c>
      <c r="T224" s="91">
        <f t="shared" si="6"/>
        <v>1.3547519283469521E-10</v>
      </c>
      <c r="U224" s="91">
        <f>R224/'סכום נכסי הקרן'!$C$42</f>
        <v>1.6842024514076952E-11</v>
      </c>
    </row>
    <row r="225" spans="2:21">
      <c r="B225" s="86" t="s">
        <v>763</v>
      </c>
      <c r="C225" s="87" t="s">
        <v>764</v>
      </c>
      <c r="D225" s="88" t="s">
        <v>114</v>
      </c>
      <c r="E225" s="88" t="s">
        <v>26</v>
      </c>
      <c r="F225" s="87" t="s">
        <v>761</v>
      </c>
      <c r="G225" s="88" t="s">
        <v>762</v>
      </c>
      <c r="H225" s="87" t="s">
        <v>496</v>
      </c>
      <c r="I225" s="87" t="s">
        <v>263</v>
      </c>
      <c r="J225" s="97"/>
      <c r="K225" s="90">
        <v>3.4499974841213761</v>
      </c>
      <c r="L225" s="88" t="s">
        <v>127</v>
      </c>
      <c r="M225" s="89">
        <v>2.6200000000000001E-2</v>
      </c>
      <c r="N225" s="89">
        <v>5.5196419691695663E-2</v>
      </c>
      <c r="O225" s="90">
        <v>2.2050000000000004E-3</v>
      </c>
      <c r="P225" s="98">
        <v>91.29</v>
      </c>
      <c r="Q225" s="90"/>
      <c r="R225" s="90">
        <v>2.0110000000000007E-6</v>
      </c>
      <c r="S225" s="91">
        <v>4.404069312908604E-12</v>
      </c>
      <c r="T225" s="91">
        <f t="shared" si="6"/>
        <v>1.7430621419742298E-10</v>
      </c>
      <c r="U225" s="91">
        <f>R225/'סכום נכסי הקרן'!$C$42</f>
        <v>2.1669425014592938E-11</v>
      </c>
    </row>
    <row r="226" spans="2:21">
      <c r="B226" s="86" t="s">
        <v>765</v>
      </c>
      <c r="C226" s="87" t="s">
        <v>766</v>
      </c>
      <c r="D226" s="88" t="s">
        <v>114</v>
      </c>
      <c r="E226" s="88" t="s">
        <v>26</v>
      </c>
      <c r="F226" s="87" t="s">
        <v>761</v>
      </c>
      <c r="G226" s="88" t="s">
        <v>762</v>
      </c>
      <c r="H226" s="87" t="s">
        <v>496</v>
      </c>
      <c r="I226" s="87" t="s">
        <v>263</v>
      </c>
      <c r="J226" s="97"/>
      <c r="K226" s="90">
        <v>5.8400000000000443</v>
      </c>
      <c r="L226" s="88" t="s">
        <v>127</v>
      </c>
      <c r="M226" s="89">
        <v>2.3399999999999997E-2</v>
      </c>
      <c r="N226" s="89">
        <v>5.7299999999728783E-2</v>
      </c>
      <c r="O226" s="90">
        <v>43733.405256000005</v>
      </c>
      <c r="P226" s="98">
        <v>82.62</v>
      </c>
      <c r="Q226" s="90"/>
      <c r="R226" s="90">
        <v>36.132539426000001</v>
      </c>
      <c r="S226" s="91">
        <v>4.1404407342958584E-5</v>
      </c>
      <c r="T226" s="91">
        <f t="shared" si="6"/>
        <v>3.131837969510286E-3</v>
      </c>
      <c r="U226" s="91">
        <f>R226/'סכום נכסי הקרן'!$C$42</f>
        <v>3.8934428328121816E-4</v>
      </c>
    </row>
    <row r="227" spans="2:21">
      <c r="B227" s="86" t="s">
        <v>767</v>
      </c>
      <c r="C227" s="87" t="s">
        <v>768</v>
      </c>
      <c r="D227" s="88" t="s">
        <v>114</v>
      </c>
      <c r="E227" s="88" t="s">
        <v>26</v>
      </c>
      <c r="F227" s="87" t="s">
        <v>769</v>
      </c>
      <c r="G227" s="88" t="s">
        <v>574</v>
      </c>
      <c r="H227" s="87" t="s">
        <v>562</v>
      </c>
      <c r="I227" s="87" t="s">
        <v>125</v>
      </c>
      <c r="J227" s="97"/>
      <c r="K227" s="90">
        <v>1.8400000000000254</v>
      </c>
      <c r="L227" s="88" t="s">
        <v>127</v>
      </c>
      <c r="M227" s="89">
        <v>2.9500000000000002E-2</v>
      </c>
      <c r="N227" s="89">
        <v>6.2800000000693537E-2</v>
      </c>
      <c r="O227" s="90">
        <v>43127.16502800001</v>
      </c>
      <c r="P227" s="98">
        <v>94.95</v>
      </c>
      <c r="Q227" s="90"/>
      <c r="R227" s="90">
        <v>40.949243197000008</v>
      </c>
      <c r="S227" s="91">
        <v>1.0921493541637863E-4</v>
      </c>
      <c r="T227" s="91">
        <f t="shared" si="6"/>
        <v>3.5493324494871442E-3</v>
      </c>
      <c r="U227" s="91">
        <f>R227/'סכום נכסי הקרן'!$C$42</f>
        <v>4.4124642210925972E-4</v>
      </c>
    </row>
    <row r="228" spans="2:21">
      <c r="B228" s="86" t="s">
        <v>770</v>
      </c>
      <c r="C228" s="87" t="s">
        <v>771</v>
      </c>
      <c r="D228" s="88" t="s">
        <v>114</v>
      </c>
      <c r="E228" s="88" t="s">
        <v>26</v>
      </c>
      <c r="F228" s="87" t="s">
        <v>769</v>
      </c>
      <c r="G228" s="88" t="s">
        <v>574</v>
      </c>
      <c r="H228" s="87" t="s">
        <v>562</v>
      </c>
      <c r="I228" s="87" t="s">
        <v>125</v>
      </c>
      <c r="J228" s="97"/>
      <c r="K228" s="90">
        <v>3.1800000000002946</v>
      </c>
      <c r="L228" s="88" t="s">
        <v>127</v>
      </c>
      <c r="M228" s="89">
        <v>2.5499999999999998E-2</v>
      </c>
      <c r="N228" s="89">
        <v>6.2300000000512536E-2</v>
      </c>
      <c r="O228" s="90">
        <v>3906.0479770000006</v>
      </c>
      <c r="P228" s="98">
        <v>89.91</v>
      </c>
      <c r="Q228" s="90"/>
      <c r="R228" s="90">
        <v>3.5119277340000008</v>
      </c>
      <c r="S228" s="91">
        <v>6.708080126740972E-6</v>
      </c>
      <c r="T228" s="91">
        <f t="shared" si="6"/>
        <v>3.0440120728417419E-4</v>
      </c>
      <c r="U228" s="91">
        <f>R228/'סכום נכסי הקרן'!$C$42</f>
        <v>3.7842593082338281E-5</v>
      </c>
    </row>
    <row r="229" spans="2:21">
      <c r="B229" s="86" t="s">
        <v>772</v>
      </c>
      <c r="C229" s="87" t="s">
        <v>773</v>
      </c>
      <c r="D229" s="88" t="s">
        <v>114</v>
      </c>
      <c r="E229" s="88" t="s">
        <v>26</v>
      </c>
      <c r="F229" s="87" t="s">
        <v>774</v>
      </c>
      <c r="G229" s="88" t="s">
        <v>342</v>
      </c>
      <c r="H229" s="87" t="s">
        <v>562</v>
      </c>
      <c r="I229" s="87" t="s">
        <v>125</v>
      </c>
      <c r="J229" s="97"/>
      <c r="K229" s="90">
        <v>2.0499999999998946</v>
      </c>
      <c r="L229" s="88" t="s">
        <v>127</v>
      </c>
      <c r="M229" s="89">
        <v>3.27E-2</v>
      </c>
      <c r="N229" s="89">
        <v>5.6599999999634248E-2</v>
      </c>
      <c r="O229" s="90">
        <v>17548.225890000005</v>
      </c>
      <c r="P229" s="98">
        <v>96.6</v>
      </c>
      <c r="Q229" s="90"/>
      <c r="R229" s="90">
        <v>16.951586207000005</v>
      </c>
      <c r="S229" s="91">
        <v>5.5603976925977461E-5</v>
      </c>
      <c r="T229" s="91">
        <f t="shared" si="6"/>
        <v>1.4693022458395937E-3</v>
      </c>
      <c r="U229" s="91">
        <f>R229/'סכום נכסי הקרן'!$C$42</f>
        <v>1.8266092799154371E-4</v>
      </c>
    </row>
    <row r="230" spans="2:21">
      <c r="B230" s="86" t="s">
        <v>775</v>
      </c>
      <c r="C230" s="87" t="s">
        <v>776</v>
      </c>
      <c r="D230" s="88" t="s">
        <v>114</v>
      </c>
      <c r="E230" s="88" t="s">
        <v>26</v>
      </c>
      <c r="F230" s="87" t="s">
        <v>777</v>
      </c>
      <c r="G230" s="88" t="s">
        <v>628</v>
      </c>
      <c r="H230" s="87" t="s">
        <v>562</v>
      </c>
      <c r="I230" s="87" t="s">
        <v>125</v>
      </c>
      <c r="J230" s="97"/>
      <c r="K230" s="90">
        <v>4.8299999999998384</v>
      </c>
      <c r="L230" s="88" t="s">
        <v>127</v>
      </c>
      <c r="M230" s="89">
        <v>7.4999999999999997E-3</v>
      </c>
      <c r="N230" s="89">
        <v>5.1699999999729289E-2</v>
      </c>
      <c r="O230" s="90">
        <v>49525.363440000008</v>
      </c>
      <c r="P230" s="98">
        <v>81.3</v>
      </c>
      <c r="Q230" s="90"/>
      <c r="R230" s="90">
        <v>40.264120477000006</v>
      </c>
      <c r="S230" s="91">
        <v>9.3165815009133119E-5</v>
      </c>
      <c r="T230" s="91">
        <f t="shared" si="6"/>
        <v>3.4899484874862286E-3</v>
      </c>
      <c r="U230" s="91">
        <f>R230/'סכום נכסי הקרן'!$C$42</f>
        <v>4.3386391817746759E-4</v>
      </c>
    </row>
    <row r="231" spans="2:21">
      <c r="B231" s="86" t="s">
        <v>778</v>
      </c>
      <c r="C231" s="87" t="s">
        <v>779</v>
      </c>
      <c r="D231" s="88" t="s">
        <v>114</v>
      </c>
      <c r="E231" s="88" t="s">
        <v>26</v>
      </c>
      <c r="F231" s="87" t="s">
        <v>777</v>
      </c>
      <c r="G231" s="88" t="s">
        <v>628</v>
      </c>
      <c r="H231" s="87" t="s">
        <v>562</v>
      </c>
      <c r="I231" s="87" t="s">
        <v>125</v>
      </c>
      <c r="J231" s="97"/>
      <c r="K231" s="90">
        <v>2.46</v>
      </c>
      <c r="L231" s="88" t="s">
        <v>127</v>
      </c>
      <c r="M231" s="89">
        <v>3.4500000000000003E-2</v>
      </c>
      <c r="N231" s="89">
        <v>5.9300000020550477E-2</v>
      </c>
      <c r="O231" s="90">
        <v>1048.8983600000001</v>
      </c>
      <c r="P231" s="98">
        <v>94.64</v>
      </c>
      <c r="Q231" s="90"/>
      <c r="R231" s="90">
        <v>0.99267737200000017</v>
      </c>
      <c r="S231" s="91">
        <v>1.4399616443808906E-6</v>
      </c>
      <c r="T231" s="91">
        <f t="shared" si="6"/>
        <v>8.6041688032206321E-5</v>
      </c>
      <c r="U231" s="91">
        <f>R231/'סכום נכסי הקרן'!$C$42</f>
        <v>1.0696542951883229E-5</v>
      </c>
    </row>
    <row r="232" spans="2:21">
      <c r="B232" s="86" t="s">
        <v>780</v>
      </c>
      <c r="C232" s="87" t="s">
        <v>781</v>
      </c>
      <c r="D232" s="88" t="s">
        <v>114</v>
      </c>
      <c r="E232" s="88" t="s">
        <v>26</v>
      </c>
      <c r="F232" s="87" t="s">
        <v>782</v>
      </c>
      <c r="G232" s="88" t="s">
        <v>628</v>
      </c>
      <c r="H232" s="87" t="s">
        <v>562</v>
      </c>
      <c r="I232" s="87" t="s">
        <v>125</v>
      </c>
      <c r="J232" s="97"/>
      <c r="K232" s="90">
        <v>3.8200000000000092</v>
      </c>
      <c r="L232" s="88" t="s">
        <v>127</v>
      </c>
      <c r="M232" s="89">
        <v>2.5000000000000001E-3</v>
      </c>
      <c r="N232" s="89">
        <v>5.8399999999949465E-2</v>
      </c>
      <c r="O232" s="90">
        <v>29205.953956000005</v>
      </c>
      <c r="P232" s="98">
        <v>81.3</v>
      </c>
      <c r="Q232" s="90"/>
      <c r="R232" s="90">
        <v>23.744439593000003</v>
      </c>
      <c r="S232" s="91">
        <v>5.154580103141183E-5</v>
      </c>
      <c r="T232" s="91">
        <f t="shared" si="6"/>
        <v>2.0580822345575476E-3</v>
      </c>
      <c r="U232" s="91">
        <f>R232/'סכום נכסי הקרן'!$C$42</f>
        <v>2.5585696333865987E-4</v>
      </c>
    </row>
    <row r="233" spans="2:21">
      <c r="B233" s="86" t="s">
        <v>783</v>
      </c>
      <c r="C233" s="87" t="s">
        <v>784</v>
      </c>
      <c r="D233" s="88" t="s">
        <v>114</v>
      </c>
      <c r="E233" s="88" t="s">
        <v>26</v>
      </c>
      <c r="F233" s="87" t="s">
        <v>782</v>
      </c>
      <c r="G233" s="88" t="s">
        <v>628</v>
      </c>
      <c r="H233" s="87" t="s">
        <v>562</v>
      </c>
      <c r="I233" s="87" t="s">
        <v>125</v>
      </c>
      <c r="J233" s="97"/>
      <c r="K233" s="90">
        <v>3.2899999999992522</v>
      </c>
      <c r="L233" s="88" t="s">
        <v>127</v>
      </c>
      <c r="M233" s="89">
        <v>2.0499999999999997E-2</v>
      </c>
      <c r="N233" s="89">
        <v>5.7500000038497048E-2</v>
      </c>
      <c r="O233" s="90">
        <v>656.54954600000008</v>
      </c>
      <c r="P233" s="98">
        <v>89.02</v>
      </c>
      <c r="Q233" s="90"/>
      <c r="R233" s="90">
        <v>0.58446042500000006</v>
      </c>
      <c r="S233" s="91">
        <v>1.2590797219531223E-6</v>
      </c>
      <c r="T233" s="91">
        <f t="shared" si="6"/>
        <v>5.065891796616949E-5</v>
      </c>
      <c r="U233" s="91">
        <f>R233/'סכום נכסי הקרן'!$C$42</f>
        <v>6.297822652180316E-6</v>
      </c>
    </row>
    <row r="234" spans="2:21">
      <c r="B234" s="86" t="s">
        <v>785</v>
      </c>
      <c r="C234" s="87" t="s">
        <v>786</v>
      </c>
      <c r="D234" s="88" t="s">
        <v>114</v>
      </c>
      <c r="E234" s="88" t="s">
        <v>26</v>
      </c>
      <c r="F234" s="87" t="s">
        <v>787</v>
      </c>
      <c r="G234" s="88" t="s">
        <v>574</v>
      </c>
      <c r="H234" s="87" t="s">
        <v>562</v>
      </c>
      <c r="I234" s="87" t="s">
        <v>125</v>
      </c>
      <c r="J234" s="97"/>
      <c r="K234" s="90">
        <v>2.6099999807958332</v>
      </c>
      <c r="L234" s="88" t="s">
        <v>127</v>
      </c>
      <c r="M234" s="89">
        <v>2.4E-2</v>
      </c>
      <c r="N234" s="89">
        <v>6.0698571757659518E-2</v>
      </c>
      <c r="O234" s="90">
        <v>1.8793000000000004E-2</v>
      </c>
      <c r="P234" s="98">
        <v>91.2</v>
      </c>
      <c r="Q234" s="90">
        <v>2.2700000000000001E-7</v>
      </c>
      <c r="R234" s="90">
        <v>1.7364000000000005E-5</v>
      </c>
      <c r="S234" s="91">
        <v>7.2112248453230083E-11</v>
      </c>
      <c r="T234" s="91">
        <f t="shared" si="6"/>
        <v>1.5050487833535815E-9</v>
      </c>
      <c r="U234" s="91">
        <f>R234/'סכום נכסי הקרן'!$C$42</f>
        <v>1.8710487118517739E-10</v>
      </c>
    </row>
    <row r="235" spans="2:21">
      <c r="B235" s="86" t="s">
        <v>788</v>
      </c>
      <c r="C235" s="87" t="s">
        <v>789</v>
      </c>
      <c r="D235" s="88" t="s">
        <v>114</v>
      </c>
      <c r="E235" s="88" t="s">
        <v>26</v>
      </c>
      <c r="F235" s="87" t="s">
        <v>573</v>
      </c>
      <c r="G235" s="88" t="s">
        <v>574</v>
      </c>
      <c r="H235" s="87" t="s">
        <v>575</v>
      </c>
      <c r="I235" s="87" t="s">
        <v>263</v>
      </c>
      <c r="J235" s="97"/>
      <c r="K235" s="90">
        <v>2.5499999999999488</v>
      </c>
      <c r="L235" s="88" t="s">
        <v>127</v>
      </c>
      <c r="M235" s="89">
        <v>4.2999999999999997E-2</v>
      </c>
      <c r="N235" s="89">
        <v>6.1100000000575527E-2</v>
      </c>
      <c r="O235" s="90">
        <v>30753.593952000003</v>
      </c>
      <c r="P235" s="98">
        <v>96.61</v>
      </c>
      <c r="Q235" s="90"/>
      <c r="R235" s="90">
        <v>29.711048139000006</v>
      </c>
      <c r="S235" s="91">
        <v>2.7702564278472442E-5</v>
      </c>
      <c r="T235" s="91">
        <f t="shared" si="6"/>
        <v>2.5752463057913868E-3</v>
      </c>
      <c r="U235" s="91">
        <f>R235/'סכום נכסי הקרן'!$C$42</f>
        <v>3.2014984075237266E-4</v>
      </c>
    </row>
    <row r="236" spans="2:21">
      <c r="B236" s="86" t="s">
        <v>790</v>
      </c>
      <c r="C236" s="87" t="s">
        <v>791</v>
      </c>
      <c r="D236" s="88" t="s">
        <v>114</v>
      </c>
      <c r="E236" s="88" t="s">
        <v>26</v>
      </c>
      <c r="F236" s="87" t="s">
        <v>792</v>
      </c>
      <c r="G236" s="88" t="s">
        <v>561</v>
      </c>
      <c r="H236" s="87" t="s">
        <v>562</v>
      </c>
      <c r="I236" s="87" t="s">
        <v>125</v>
      </c>
      <c r="J236" s="97"/>
      <c r="K236" s="90">
        <v>1.0999999999998946</v>
      </c>
      <c r="L236" s="88" t="s">
        <v>127</v>
      </c>
      <c r="M236" s="89">
        <v>3.5000000000000003E-2</v>
      </c>
      <c r="N236" s="89">
        <v>6.0699999999442235E-2</v>
      </c>
      <c r="O236" s="90">
        <v>15588.719938000002</v>
      </c>
      <c r="P236" s="98">
        <v>97.76</v>
      </c>
      <c r="Q236" s="90"/>
      <c r="R236" s="90">
        <v>15.239532955000003</v>
      </c>
      <c r="S236" s="91">
        <v>8.130982650740664E-5</v>
      </c>
      <c r="T236" s="91">
        <f t="shared" si="6"/>
        <v>1.3209076556553536E-3</v>
      </c>
      <c r="U236" s="91">
        <f>R236/'סכום נכסי הקרן'!$C$42</f>
        <v>1.6421278797901063E-4</v>
      </c>
    </row>
    <row r="237" spans="2:21">
      <c r="B237" s="86" t="s">
        <v>793</v>
      </c>
      <c r="C237" s="87" t="s">
        <v>794</v>
      </c>
      <c r="D237" s="88" t="s">
        <v>114</v>
      </c>
      <c r="E237" s="88" t="s">
        <v>26</v>
      </c>
      <c r="F237" s="87" t="s">
        <v>792</v>
      </c>
      <c r="G237" s="88" t="s">
        <v>561</v>
      </c>
      <c r="H237" s="87" t="s">
        <v>562</v>
      </c>
      <c r="I237" s="87" t="s">
        <v>125</v>
      </c>
      <c r="J237" s="97"/>
      <c r="K237" s="90">
        <v>2.6099999999999315</v>
      </c>
      <c r="L237" s="88" t="s">
        <v>127</v>
      </c>
      <c r="M237" s="89">
        <v>2.6499999999999999E-2</v>
      </c>
      <c r="N237" s="89">
        <v>6.4300000000703739E-2</v>
      </c>
      <c r="O237" s="90">
        <v>12783.478106000002</v>
      </c>
      <c r="P237" s="98">
        <v>91.15</v>
      </c>
      <c r="Q237" s="90"/>
      <c r="R237" s="90">
        <v>11.652140726000001</v>
      </c>
      <c r="S237" s="91">
        <v>2.0801326538997332E-5</v>
      </c>
      <c r="T237" s="91">
        <f t="shared" si="6"/>
        <v>1.0099654586000354E-3</v>
      </c>
      <c r="U237" s="91">
        <f>R237/'סכום נכסי הקרן'!$C$42</f>
        <v>1.2555703118922995E-4</v>
      </c>
    </row>
    <row r="238" spans="2:21">
      <c r="B238" s="86" t="s">
        <v>795</v>
      </c>
      <c r="C238" s="87" t="s">
        <v>796</v>
      </c>
      <c r="D238" s="88" t="s">
        <v>114</v>
      </c>
      <c r="E238" s="88" t="s">
        <v>26</v>
      </c>
      <c r="F238" s="87" t="s">
        <v>792</v>
      </c>
      <c r="G238" s="88" t="s">
        <v>561</v>
      </c>
      <c r="H238" s="87" t="s">
        <v>562</v>
      </c>
      <c r="I238" s="87" t="s">
        <v>125</v>
      </c>
      <c r="J238" s="97"/>
      <c r="K238" s="90">
        <v>2.1600000000003612</v>
      </c>
      <c r="L238" s="88" t="s">
        <v>127</v>
      </c>
      <c r="M238" s="89">
        <v>4.99E-2</v>
      </c>
      <c r="N238" s="89">
        <v>5.9200000001397531E-2</v>
      </c>
      <c r="O238" s="90">
        <v>10348.436261000001</v>
      </c>
      <c r="P238" s="98">
        <v>98.22</v>
      </c>
      <c r="Q238" s="90">
        <v>1.2846415230000003</v>
      </c>
      <c r="R238" s="90">
        <v>11.448875620000001</v>
      </c>
      <c r="S238" s="91">
        <v>5.8580117858064526E-5</v>
      </c>
      <c r="T238" s="91">
        <f t="shared" si="6"/>
        <v>9.9234717361480524E-4</v>
      </c>
      <c r="U238" s="91">
        <f>R238/'סכום נכסי הקרן'!$C$42</f>
        <v>1.2336675870163656E-4</v>
      </c>
    </row>
    <row r="239" spans="2:21">
      <c r="B239" s="86" t="s">
        <v>797</v>
      </c>
      <c r="C239" s="87" t="s">
        <v>798</v>
      </c>
      <c r="D239" s="88" t="s">
        <v>114</v>
      </c>
      <c r="E239" s="88" t="s">
        <v>26</v>
      </c>
      <c r="F239" s="87" t="s">
        <v>799</v>
      </c>
      <c r="G239" s="88" t="s">
        <v>574</v>
      </c>
      <c r="H239" s="87" t="s">
        <v>575</v>
      </c>
      <c r="I239" s="87" t="s">
        <v>263</v>
      </c>
      <c r="J239" s="97"/>
      <c r="K239" s="90">
        <v>3.6699999999999511</v>
      </c>
      <c r="L239" s="88" t="s">
        <v>127</v>
      </c>
      <c r="M239" s="89">
        <v>5.3399999999999996E-2</v>
      </c>
      <c r="N239" s="89">
        <v>6.3200000000638704E-2</v>
      </c>
      <c r="O239" s="90">
        <v>48291.605998000006</v>
      </c>
      <c r="P239" s="98">
        <v>98.56</v>
      </c>
      <c r="Q239" s="90"/>
      <c r="R239" s="90">
        <v>47.596208478000008</v>
      </c>
      <c r="S239" s="91">
        <v>1.2072901499500002E-4</v>
      </c>
      <c r="T239" s="91">
        <f t="shared" si="6"/>
        <v>4.1254673843617437E-3</v>
      </c>
      <c r="U239" s="91">
        <f>R239/'סכום נכסי הקרן'!$C$42</f>
        <v>5.128704478333931E-4</v>
      </c>
    </row>
    <row r="240" spans="2:21">
      <c r="B240" s="86" t="s">
        <v>800</v>
      </c>
      <c r="C240" s="87" t="s">
        <v>801</v>
      </c>
      <c r="D240" s="88" t="s">
        <v>114</v>
      </c>
      <c r="E240" s="88" t="s">
        <v>26</v>
      </c>
      <c r="F240" s="87" t="s">
        <v>589</v>
      </c>
      <c r="G240" s="88" t="s">
        <v>278</v>
      </c>
      <c r="H240" s="87" t="s">
        <v>590</v>
      </c>
      <c r="I240" s="87" t="s">
        <v>263</v>
      </c>
      <c r="J240" s="97"/>
      <c r="K240" s="90">
        <v>3.7499999999999054</v>
      </c>
      <c r="L240" s="88" t="s">
        <v>127</v>
      </c>
      <c r="M240" s="89">
        <v>2.5000000000000001E-2</v>
      </c>
      <c r="N240" s="89">
        <v>6.429999999704325E-2</v>
      </c>
      <c r="O240" s="90">
        <v>7015.956196000001</v>
      </c>
      <c r="P240" s="98">
        <v>86.77</v>
      </c>
      <c r="Q240" s="90"/>
      <c r="R240" s="90">
        <v>6.0877449600000002</v>
      </c>
      <c r="S240" s="91">
        <v>8.2466247468460823E-6</v>
      </c>
      <c r="T240" s="91">
        <f t="shared" si="6"/>
        <v>5.2766373792990646E-4</v>
      </c>
      <c r="U240" s="91">
        <f>R240/'סכום נכסי הקרן'!$C$42</f>
        <v>6.5598176488655414E-5</v>
      </c>
    </row>
    <row r="241" spans="2:21">
      <c r="B241" s="86" t="s">
        <v>802</v>
      </c>
      <c r="C241" s="87" t="s">
        <v>803</v>
      </c>
      <c r="D241" s="88" t="s">
        <v>114</v>
      </c>
      <c r="E241" s="88" t="s">
        <v>26</v>
      </c>
      <c r="F241" s="87" t="s">
        <v>804</v>
      </c>
      <c r="G241" s="88" t="s">
        <v>574</v>
      </c>
      <c r="H241" s="87" t="s">
        <v>593</v>
      </c>
      <c r="I241" s="87" t="s">
        <v>125</v>
      </c>
      <c r="J241" s="97"/>
      <c r="K241" s="90">
        <v>3.1200000000000494</v>
      </c>
      <c r="L241" s="88" t="s">
        <v>127</v>
      </c>
      <c r="M241" s="89">
        <v>4.53E-2</v>
      </c>
      <c r="N241" s="89">
        <v>6.6699999999857998E-2</v>
      </c>
      <c r="O241" s="90">
        <v>93371.778454000014</v>
      </c>
      <c r="P241" s="98">
        <v>95.03</v>
      </c>
      <c r="Q241" s="90"/>
      <c r="R241" s="90">
        <v>88.731204178000013</v>
      </c>
      <c r="S241" s="91">
        <v>1.3338825493428572E-4</v>
      </c>
      <c r="T241" s="91">
        <f t="shared" si="6"/>
        <v>7.690900189679631E-3</v>
      </c>
      <c r="U241" s="91">
        <f>R241/'סכום נכסי הקרן'!$C$42</f>
        <v>9.5611843629522927E-4</v>
      </c>
    </row>
    <row r="242" spans="2:21">
      <c r="B242" s="86" t="s">
        <v>805</v>
      </c>
      <c r="C242" s="87" t="s">
        <v>806</v>
      </c>
      <c r="D242" s="88" t="s">
        <v>114</v>
      </c>
      <c r="E242" s="88" t="s">
        <v>26</v>
      </c>
      <c r="F242" s="87" t="s">
        <v>580</v>
      </c>
      <c r="G242" s="88" t="s">
        <v>561</v>
      </c>
      <c r="H242" s="87" t="s">
        <v>593</v>
      </c>
      <c r="I242" s="87" t="s">
        <v>125</v>
      </c>
      <c r="J242" s="97"/>
      <c r="K242" s="90">
        <v>4.6599999999997763</v>
      </c>
      <c r="L242" s="88" t="s">
        <v>127</v>
      </c>
      <c r="M242" s="89">
        <v>5.5E-2</v>
      </c>
      <c r="N242" s="89">
        <v>7.2400000000729992E-2</v>
      </c>
      <c r="O242" s="90">
        <v>33404.400000000001</v>
      </c>
      <c r="P242" s="98">
        <v>93.5</v>
      </c>
      <c r="Q242" s="90"/>
      <c r="R242" s="90">
        <v>31.233113178000004</v>
      </c>
      <c r="S242" s="91">
        <v>7.5211758507490916E-5</v>
      </c>
      <c r="T242" s="91">
        <f t="shared" si="6"/>
        <v>2.7071734041058284E-3</v>
      </c>
      <c r="U242" s="91">
        <f>R242/'סכום נכסי הקרן'!$C$42</f>
        <v>3.3655077274140496E-4</v>
      </c>
    </row>
    <row r="243" spans="2:21">
      <c r="B243" s="86" t="s">
        <v>807</v>
      </c>
      <c r="C243" s="87" t="s">
        <v>808</v>
      </c>
      <c r="D243" s="88" t="s">
        <v>114</v>
      </c>
      <c r="E243" s="88" t="s">
        <v>26</v>
      </c>
      <c r="F243" s="87" t="s">
        <v>613</v>
      </c>
      <c r="G243" s="88" t="s">
        <v>614</v>
      </c>
      <c r="H243" s="87" t="s">
        <v>593</v>
      </c>
      <c r="I243" s="87" t="s">
        <v>125</v>
      </c>
      <c r="J243" s="97"/>
      <c r="K243" s="90">
        <v>1.6600000000003758</v>
      </c>
      <c r="L243" s="88" t="s">
        <v>127</v>
      </c>
      <c r="M243" s="89">
        <v>3.7499999999999999E-2</v>
      </c>
      <c r="N243" s="89">
        <v>6.2299999999135817E-2</v>
      </c>
      <c r="O243" s="90">
        <v>8703.1323360000024</v>
      </c>
      <c r="P243" s="98">
        <v>97.06</v>
      </c>
      <c r="Q243" s="90"/>
      <c r="R243" s="90">
        <v>8.4472602510000012</v>
      </c>
      <c r="S243" s="91">
        <v>2.354834222840871E-5</v>
      </c>
      <c r="T243" s="91">
        <f t="shared" si="6"/>
        <v>7.3217799835513812E-4</v>
      </c>
      <c r="U243" s="91">
        <f>R243/'סכום נכסי הקרן'!$C$42</f>
        <v>9.1023009740326193E-5</v>
      </c>
    </row>
    <row r="244" spans="2:21">
      <c r="B244" s="86" t="s">
        <v>809</v>
      </c>
      <c r="C244" s="87" t="s">
        <v>810</v>
      </c>
      <c r="D244" s="88" t="s">
        <v>114</v>
      </c>
      <c r="E244" s="88" t="s">
        <v>26</v>
      </c>
      <c r="F244" s="87" t="s">
        <v>613</v>
      </c>
      <c r="G244" s="88" t="s">
        <v>614</v>
      </c>
      <c r="H244" s="87" t="s">
        <v>593</v>
      </c>
      <c r="I244" s="87" t="s">
        <v>125</v>
      </c>
      <c r="J244" s="97"/>
      <c r="K244" s="90">
        <v>3.7399999999999398</v>
      </c>
      <c r="L244" s="88" t="s">
        <v>127</v>
      </c>
      <c r="M244" s="89">
        <v>2.6600000000000002E-2</v>
      </c>
      <c r="N244" s="89">
        <v>6.8300000000208069E-2</v>
      </c>
      <c r="O244" s="90">
        <v>105006.44121600002</v>
      </c>
      <c r="P244" s="98">
        <v>86.05</v>
      </c>
      <c r="Q244" s="90"/>
      <c r="R244" s="90">
        <v>90.358039164000019</v>
      </c>
      <c r="S244" s="91">
        <v>1.3545551903689513E-4</v>
      </c>
      <c r="T244" s="91">
        <f t="shared" si="6"/>
        <v>7.831908368463111E-3</v>
      </c>
      <c r="U244" s="91">
        <f>R244/'סכום נכסי הקרן'!$C$42</f>
        <v>9.736483113525359E-4</v>
      </c>
    </row>
    <row r="245" spans="2:21">
      <c r="B245" s="86" t="s">
        <v>811</v>
      </c>
      <c r="C245" s="87" t="s">
        <v>812</v>
      </c>
      <c r="D245" s="88" t="s">
        <v>114</v>
      </c>
      <c r="E245" s="88" t="s">
        <v>26</v>
      </c>
      <c r="F245" s="87" t="s">
        <v>813</v>
      </c>
      <c r="G245" s="88" t="s">
        <v>574</v>
      </c>
      <c r="H245" s="87" t="s">
        <v>593</v>
      </c>
      <c r="I245" s="87" t="s">
        <v>125</v>
      </c>
      <c r="J245" s="97"/>
      <c r="K245" s="90">
        <v>3.1600000000000681</v>
      </c>
      <c r="L245" s="88" t="s">
        <v>127</v>
      </c>
      <c r="M245" s="89">
        <v>2.5000000000000001E-2</v>
      </c>
      <c r="N245" s="89">
        <v>6.62000000004523E-2</v>
      </c>
      <c r="O245" s="90">
        <v>33404.400000000001</v>
      </c>
      <c r="P245" s="98">
        <v>88.69</v>
      </c>
      <c r="Q245" s="90"/>
      <c r="R245" s="90">
        <v>29.626363843000007</v>
      </c>
      <c r="S245" s="91">
        <v>1.5839298762374007E-4</v>
      </c>
      <c r="T245" s="91">
        <f t="shared" si="6"/>
        <v>2.5679061769809772E-3</v>
      </c>
      <c r="U245" s="91">
        <f>R245/'סכום נכסי הקרן'!$C$42</f>
        <v>3.1923732956287216E-4</v>
      </c>
    </row>
    <row r="246" spans="2:21">
      <c r="B246" s="86" t="s">
        <v>814</v>
      </c>
      <c r="C246" s="87" t="s">
        <v>815</v>
      </c>
      <c r="D246" s="88" t="s">
        <v>114</v>
      </c>
      <c r="E246" s="88" t="s">
        <v>26</v>
      </c>
      <c r="F246" s="87" t="s">
        <v>816</v>
      </c>
      <c r="G246" s="88" t="s">
        <v>278</v>
      </c>
      <c r="H246" s="87" t="s">
        <v>593</v>
      </c>
      <c r="I246" s="87" t="s">
        <v>125</v>
      </c>
      <c r="J246" s="97"/>
      <c r="K246" s="90">
        <v>4.9999999999998481</v>
      </c>
      <c r="L246" s="88" t="s">
        <v>127</v>
      </c>
      <c r="M246" s="89">
        <v>6.7699999999999996E-2</v>
      </c>
      <c r="N246" s="89">
        <v>6.6899999999784465E-2</v>
      </c>
      <c r="O246" s="90">
        <v>44626.274136000007</v>
      </c>
      <c r="P246" s="98">
        <v>101.88</v>
      </c>
      <c r="Q246" s="90"/>
      <c r="R246" s="90">
        <v>45.465247542000007</v>
      </c>
      <c r="S246" s="91">
        <v>5.9501698848000009E-5</v>
      </c>
      <c r="T246" s="91">
        <f t="shared" si="6"/>
        <v>3.9407633896542567E-3</v>
      </c>
      <c r="U246" s="91">
        <f>R246/'סכום נכסי הקרן'!$C$42</f>
        <v>4.8990839004538775E-4</v>
      </c>
    </row>
    <row r="247" spans="2:21">
      <c r="B247" s="86" t="s">
        <v>817</v>
      </c>
      <c r="C247" s="87" t="s">
        <v>818</v>
      </c>
      <c r="D247" s="88" t="s">
        <v>114</v>
      </c>
      <c r="E247" s="88" t="s">
        <v>26</v>
      </c>
      <c r="F247" s="87" t="s">
        <v>819</v>
      </c>
      <c r="G247" s="88" t="s">
        <v>628</v>
      </c>
      <c r="H247" s="87" t="s">
        <v>618</v>
      </c>
      <c r="I247" s="87"/>
      <c r="J247" s="97"/>
      <c r="K247" s="90">
        <v>1.2099999999997757</v>
      </c>
      <c r="L247" s="88" t="s">
        <v>127</v>
      </c>
      <c r="M247" s="89">
        <v>3.5499999999999997E-2</v>
      </c>
      <c r="N247" s="89">
        <v>7.5700000000359383E-2</v>
      </c>
      <c r="O247" s="90">
        <v>6066.0990090000005</v>
      </c>
      <c r="P247" s="98">
        <v>96.33</v>
      </c>
      <c r="Q247" s="90"/>
      <c r="R247" s="90">
        <v>5.8434732470000004</v>
      </c>
      <c r="S247" s="91">
        <v>2.1180335810733432E-5</v>
      </c>
      <c r="T247" s="91">
        <f t="shared" si="6"/>
        <v>5.0649114840800222E-4</v>
      </c>
      <c r="U247" s="91">
        <f>R247/'סכום נכסי הקרן'!$C$42</f>
        <v>6.2966039458302517E-5</v>
      </c>
    </row>
    <row r="248" spans="2:21">
      <c r="B248" s="86" t="s">
        <v>820</v>
      </c>
      <c r="C248" s="87" t="s">
        <v>821</v>
      </c>
      <c r="D248" s="88" t="s">
        <v>114</v>
      </c>
      <c r="E248" s="88" t="s">
        <v>26</v>
      </c>
      <c r="F248" s="87" t="s">
        <v>819</v>
      </c>
      <c r="G248" s="88" t="s">
        <v>628</v>
      </c>
      <c r="H248" s="87" t="s">
        <v>618</v>
      </c>
      <c r="I248" s="87"/>
      <c r="J248" s="97"/>
      <c r="K248" s="90">
        <v>3.5899999999464454</v>
      </c>
      <c r="L248" s="88" t="s">
        <v>127</v>
      </c>
      <c r="M248" s="89">
        <v>6.0499999999999998E-2</v>
      </c>
      <c r="N248" s="89">
        <v>6.1399999999273182E-2</v>
      </c>
      <c r="O248" s="90">
        <v>30449.446776000004</v>
      </c>
      <c r="P248" s="98">
        <v>99.98</v>
      </c>
      <c r="Q248" s="90">
        <v>0.92109576500000012</v>
      </c>
      <c r="R248" s="90">
        <v>31.369569852000005</v>
      </c>
      <c r="S248" s="91">
        <v>1.3840657625454548E-4</v>
      </c>
      <c r="T248" s="91">
        <f t="shared" si="6"/>
        <v>2.7190009755861427E-3</v>
      </c>
      <c r="U248" s="91">
        <f>R248/'סכום נכסי הקרן'!$C$42</f>
        <v>3.3802115447436557E-4</v>
      </c>
    </row>
    <row r="249" spans="2:21">
      <c r="B249" s="86" t="s">
        <v>822</v>
      </c>
      <c r="C249" s="87" t="s">
        <v>823</v>
      </c>
      <c r="D249" s="88" t="s">
        <v>114</v>
      </c>
      <c r="E249" s="88" t="s">
        <v>26</v>
      </c>
      <c r="F249" s="87" t="s">
        <v>777</v>
      </c>
      <c r="G249" s="88" t="s">
        <v>628</v>
      </c>
      <c r="H249" s="87" t="s">
        <v>618</v>
      </c>
      <c r="I249" s="87"/>
      <c r="J249" s="97"/>
      <c r="K249" s="90">
        <v>1.31</v>
      </c>
      <c r="L249" s="88" t="s">
        <v>127</v>
      </c>
      <c r="M249" s="89">
        <v>4.2500000000000003E-2</v>
      </c>
      <c r="N249" s="89">
        <v>6.1211428571428569E-2</v>
      </c>
      <c r="O249" s="90">
        <v>8.9500000000000007E-4</v>
      </c>
      <c r="P249" s="98">
        <v>98.05</v>
      </c>
      <c r="Q249" s="90"/>
      <c r="R249" s="90">
        <v>8.7500000000000009E-7</v>
      </c>
      <c r="S249" s="91">
        <v>1.01994301994302E-11</v>
      </c>
      <c r="T249" s="91">
        <f t="shared" si="6"/>
        <v>7.5841838599077605E-11</v>
      </c>
      <c r="U249" s="91">
        <f>R249/'סכום נכסי הקרן'!$C$42</f>
        <v>9.4285166025702715E-12</v>
      </c>
    </row>
    <row r="250" spans="2:21">
      <c r="B250" s="86" t="s">
        <v>824</v>
      </c>
      <c r="C250" s="87" t="s">
        <v>825</v>
      </c>
      <c r="D250" s="88" t="s">
        <v>114</v>
      </c>
      <c r="E250" s="88" t="s">
        <v>26</v>
      </c>
      <c r="F250" s="87" t="s">
        <v>826</v>
      </c>
      <c r="G250" s="88" t="s">
        <v>267</v>
      </c>
      <c r="H250" s="87" t="s">
        <v>618</v>
      </c>
      <c r="I250" s="87"/>
      <c r="J250" s="97"/>
      <c r="K250" s="90">
        <v>2.2299999998580953</v>
      </c>
      <c r="L250" s="88" t="s">
        <v>127</v>
      </c>
      <c r="M250" s="89">
        <v>0.01</v>
      </c>
      <c r="N250" s="89">
        <v>7.0699999995718604E-2</v>
      </c>
      <c r="O250" s="90">
        <v>9369.2661120000012</v>
      </c>
      <c r="P250" s="98">
        <v>88</v>
      </c>
      <c r="Q250" s="90"/>
      <c r="R250" s="90">
        <v>8.2449541790000005</v>
      </c>
      <c r="S250" s="91">
        <v>5.2051478400000008E-5</v>
      </c>
      <c r="T250" s="91">
        <f t="shared" si="6"/>
        <v>7.1464283897200963E-4</v>
      </c>
      <c r="U250" s="91">
        <f>R250/'סכום נכסי הקרן'!$C$42</f>
        <v>8.8843071273294439E-5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98"/>
      <c r="Q251" s="87"/>
      <c r="R251" s="87"/>
      <c r="S251" s="87"/>
      <c r="T251" s="91"/>
      <c r="U251" s="87"/>
    </row>
    <row r="252" spans="2:21">
      <c r="B252" s="85" t="s">
        <v>46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3.3961974868368712</v>
      </c>
      <c r="L252" s="81"/>
      <c r="M252" s="82"/>
      <c r="N252" s="82">
        <v>5.6999436700230846E-2</v>
      </c>
      <c r="O252" s="83"/>
      <c r="P252" s="100"/>
      <c r="Q252" s="83"/>
      <c r="R252" s="83">
        <v>30.24281906900001</v>
      </c>
      <c r="S252" s="84"/>
      <c r="T252" s="84">
        <f t="shared" si="6"/>
        <v>2.6213382886996631E-3</v>
      </c>
      <c r="U252" s="84">
        <f>R252/'סכום נכסי הקרן'!$C$42</f>
        <v>3.2587991051496611E-4</v>
      </c>
    </row>
    <row r="253" spans="2:21">
      <c r="B253" s="86" t="s">
        <v>827</v>
      </c>
      <c r="C253" s="87" t="s">
        <v>828</v>
      </c>
      <c r="D253" s="88" t="s">
        <v>114</v>
      </c>
      <c r="E253" s="88" t="s">
        <v>26</v>
      </c>
      <c r="F253" s="87" t="s">
        <v>829</v>
      </c>
      <c r="G253" s="88" t="s">
        <v>639</v>
      </c>
      <c r="H253" s="87" t="s">
        <v>320</v>
      </c>
      <c r="I253" s="87" t="s">
        <v>263</v>
      </c>
      <c r="J253" s="97"/>
      <c r="K253" s="90">
        <v>3.02000000000008</v>
      </c>
      <c r="L253" s="88" t="s">
        <v>127</v>
      </c>
      <c r="M253" s="89">
        <v>2.12E-2</v>
      </c>
      <c r="N253" s="89">
        <v>5.6900000000475612E-2</v>
      </c>
      <c r="O253" s="90">
        <v>23755.580655000005</v>
      </c>
      <c r="P253" s="98">
        <v>106.21</v>
      </c>
      <c r="Q253" s="90"/>
      <c r="R253" s="90">
        <v>25.230800920000004</v>
      </c>
      <c r="S253" s="91">
        <v>1.5837053770000005E-4</v>
      </c>
      <c r="T253" s="91">
        <f t="shared" si="6"/>
        <v>2.1869146641143988E-3</v>
      </c>
      <c r="U253" s="91">
        <f>R253/'סכום נכסי הקרן'!$C$42</f>
        <v>2.7187317185184602E-4</v>
      </c>
    </row>
    <row r="254" spans="2:21">
      <c r="B254" s="86" t="s">
        <v>830</v>
      </c>
      <c r="C254" s="87" t="s">
        <v>831</v>
      </c>
      <c r="D254" s="88" t="s">
        <v>114</v>
      </c>
      <c r="E254" s="88" t="s">
        <v>26</v>
      </c>
      <c r="F254" s="87" t="s">
        <v>829</v>
      </c>
      <c r="G254" s="88" t="s">
        <v>639</v>
      </c>
      <c r="H254" s="87" t="s">
        <v>320</v>
      </c>
      <c r="I254" s="87" t="s">
        <v>263</v>
      </c>
      <c r="J254" s="97"/>
      <c r="K254" s="90">
        <v>5.2900000000013536</v>
      </c>
      <c r="L254" s="88" t="s">
        <v>127</v>
      </c>
      <c r="M254" s="89">
        <v>2.6699999999999998E-2</v>
      </c>
      <c r="N254" s="89">
        <v>5.7500000002493994E-2</v>
      </c>
      <c r="O254" s="90">
        <v>4981.6271740000011</v>
      </c>
      <c r="P254" s="98">
        <v>100.61</v>
      </c>
      <c r="Q254" s="90"/>
      <c r="R254" s="90">
        <v>5.012014949000001</v>
      </c>
      <c r="S254" s="91">
        <v>2.905755467802147E-5</v>
      </c>
      <c r="T254" s="91">
        <f t="shared" si="6"/>
        <v>4.3442334722082541E-4</v>
      </c>
      <c r="U254" s="91">
        <f>R254/'סכום נכסי הקרן'!$C$42</f>
        <v>5.4006704181687879E-5</v>
      </c>
    </row>
    <row r="255" spans="2:21">
      <c r="B255" s="86" t="s">
        <v>832</v>
      </c>
      <c r="C255" s="87" t="s">
        <v>833</v>
      </c>
      <c r="D255" s="88" t="s">
        <v>114</v>
      </c>
      <c r="E255" s="88" t="s">
        <v>26</v>
      </c>
      <c r="F255" s="87" t="s">
        <v>657</v>
      </c>
      <c r="G255" s="88" t="s">
        <v>121</v>
      </c>
      <c r="H255" s="87" t="s">
        <v>320</v>
      </c>
      <c r="I255" s="87" t="s">
        <v>263</v>
      </c>
      <c r="J255" s="97"/>
      <c r="K255" s="90">
        <v>0.97999951594382451</v>
      </c>
      <c r="L255" s="88" t="s">
        <v>127</v>
      </c>
      <c r="M255" s="89">
        <v>3.49E-2</v>
      </c>
      <c r="N255" s="89">
        <v>7.2681215900233825E-2</v>
      </c>
      <c r="O255" s="90">
        <v>1.2290000000000003E-3</v>
      </c>
      <c r="P255" s="98">
        <v>104.41</v>
      </c>
      <c r="Q255" s="90"/>
      <c r="R255" s="90">
        <v>1.2830000000000003E-6</v>
      </c>
      <c r="S255" s="91">
        <v>1.4638383294832305E-12</v>
      </c>
      <c r="T255" s="91">
        <f t="shared" si="6"/>
        <v>1.1120580448299038E-10</v>
      </c>
      <c r="U255" s="91">
        <f>R255/'סכום נכסי הקרן'!$C$42</f>
        <v>1.3824899201254468E-11</v>
      </c>
    </row>
    <row r="256" spans="2:21">
      <c r="B256" s="86" t="s">
        <v>834</v>
      </c>
      <c r="C256" s="87" t="s">
        <v>835</v>
      </c>
      <c r="D256" s="88" t="s">
        <v>114</v>
      </c>
      <c r="E256" s="88" t="s">
        <v>26</v>
      </c>
      <c r="F256" s="87" t="s">
        <v>657</v>
      </c>
      <c r="G256" s="88" t="s">
        <v>121</v>
      </c>
      <c r="H256" s="87" t="s">
        <v>320</v>
      </c>
      <c r="I256" s="87" t="s">
        <v>263</v>
      </c>
      <c r="J256" s="97"/>
      <c r="K256" s="90">
        <v>3.6500002698574616</v>
      </c>
      <c r="L256" s="88" t="s">
        <v>127</v>
      </c>
      <c r="M256" s="89">
        <v>3.7699999999999997E-2</v>
      </c>
      <c r="N256" s="89">
        <v>6.5712050078247264E-2</v>
      </c>
      <c r="O256" s="90">
        <v>1.8440000000000002E-3</v>
      </c>
      <c r="P256" s="98">
        <v>104</v>
      </c>
      <c r="Q256" s="90"/>
      <c r="R256" s="90">
        <v>1.9170000000000005E-6</v>
      </c>
      <c r="S256" s="91">
        <v>9.6497466418201396E-12</v>
      </c>
      <c r="T256" s="91">
        <f t="shared" si="6"/>
        <v>1.6615863382220776E-10</v>
      </c>
      <c r="U256" s="91">
        <f>R256/'סכום נכסי הקרן'!$C$42</f>
        <v>2.0656532945288243E-11</v>
      </c>
    </row>
    <row r="257" spans="2:21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</row>
    <row r="258" spans="2:21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</row>
    <row r="259" spans="2:21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</row>
    <row r="260" spans="2:21">
      <c r="B260" s="95" t="s">
        <v>213</v>
      </c>
      <c r="C260" s="103"/>
      <c r="D260" s="103"/>
      <c r="E260" s="103"/>
      <c r="F260" s="103"/>
      <c r="G260" s="103"/>
      <c r="H260" s="103"/>
      <c r="I260" s="103"/>
      <c r="J260" s="103"/>
      <c r="K260" s="103"/>
      <c r="L260" s="94"/>
      <c r="M260" s="94"/>
      <c r="N260" s="94"/>
      <c r="O260" s="94"/>
      <c r="P260" s="94"/>
      <c r="Q260" s="94"/>
      <c r="R260" s="94"/>
      <c r="S260" s="94"/>
      <c r="T260" s="94"/>
      <c r="U260" s="94"/>
    </row>
    <row r="261" spans="2:21">
      <c r="B261" s="95" t="s">
        <v>106</v>
      </c>
      <c r="C261" s="103"/>
      <c r="D261" s="103"/>
      <c r="E261" s="103"/>
      <c r="F261" s="103"/>
      <c r="G261" s="103"/>
      <c r="H261" s="103"/>
      <c r="I261" s="103"/>
      <c r="J261" s="103"/>
      <c r="K261" s="103"/>
      <c r="L261" s="94"/>
      <c r="M261" s="94"/>
      <c r="N261" s="94"/>
      <c r="O261" s="94"/>
      <c r="P261" s="94"/>
      <c r="Q261" s="94"/>
      <c r="R261" s="94"/>
      <c r="S261" s="94"/>
      <c r="T261" s="94"/>
      <c r="U261" s="94"/>
    </row>
    <row r="262" spans="2:21">
      <c r="B262" s="95" t="s">
        <v>196</v>
      </c>
      <c r="C262" s="103"/>
      <c r="D262" s="103"/>
      <c r="E262" s="103"/>
      <c r="F262" s="103"/>
      <c r="G262" s="103"/>
      <c r="H262" s="103"/>
      <c r="I262" s="103"/>
      <c r="J262" s="103"/>
      <c r="K262" s="103"/>
      <c r="L262" s="94"/>
      <c r="M262" s="94"/>
      <c r="N262" s="94"/>
      <c r="O262" s="94"/>
      <c r="P262" s="94"/>
      <c r="Q262" s="94"/>
      <c r="R262" s="94"/>
      <c r="S262" s="94"/>
      <c r="T262" s="94"/>
      <c r="U262" s="94"/>
    </row>
    <row r="263" spans="2:21">
      <c r="B263" s="95" t="s">
        <v>204</v>
      </c>
      <c r="C263" s="103"/>
      <c r="D263" s="103"/>
      <c r="E263" s="103"/>
      <c r="F263" s="103"/>
      <c r="G263" s="103"/>
      <c r="H263" s="103"/>
      <c r="I263" s="103"/>
      <c r="J263" s="103"/>
      <c r="K263" s="103"/>
      <c r="L263" s="94"/>
      <c r="M263" s="94"/>
      <c r="N263" s="94"/>
      <c r="O263" s="94"/>
      <c r="P263" s="94"/>
      <c r="Q263" s="94"/>
      <c r="R263" s="94"/>
      <c r="S263" s="94"/>
      <c r="T263" s="94"/>
      <c r="U263" s="94"/>
    </row>
    <row r="264" spans="2:21">
      <c r="B264" s="147" t="s">
        <v>209</v>
      </c>
      <c r="C264" s="147"/>
      <c r="D264" s="147"/>
      <c r="E264" s="147"/>
      <c r="F264" s="147"/>
      <c r="G264" s="147"/>
      <c r="H264" s="147"/>
      <c r="I264" s="147"/>
      <c r="J264" s="147"/>
      <c r="K264" s="147"/>
      <c r="L264" s="94"/>
      <c r="M264" s="94"/>
      <c r="N264" s="94"/>
      <c r="O264" s="94"/>
      <c r="P264" s="94"/>
      <c r="Q264" s="94"/>
      <c r="R264" s="94"/>
      <c r="S264" s="94"/>
      <c r="T264" s="94"/>
      <c r="U264" s="94"/>
    </row>
    <row r="265" spans="2:21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</row>
    <row r="266" spans="2:21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</row>
    <row r="267" spans="2:21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</row>
    <row r="268" spans="2:21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</row>
    <row r="269" spans="2:21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</row>
    <row r="270" spans="2:21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</row>
    <row r="271" spans="2:21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</row>
    <row r="272" spans="2:21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</row>
    <row r="273" spans="2:21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</row>
    <row r="274" spans="2:21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</row>
    <row r="275" spans="2:21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</row>
    <row r="276" spans="2:21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2:21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</row>
    <row r="278" spans="2:21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</row>
    <row r="279" spans="2:21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</row>
    <row r="280" spans="2:21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</row>
    <row r="281" spans="2:21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2:21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</row>
    <row r="283" spans="2:21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</row>
    <row r="284" spans="2:21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</row>
    <row r="285" spans="2:21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64:K264"/>
  </mergeCells>
  <phoneticPr fontId="4" type="noConversion"/>
  <conditionalFormatting sqref="B12:B256">
    <cfRule type="cellIs" dxfId="8" priority="4" operator="equal">
      <formula>"NR3"</formula>
    </cfRule>
  </conditionalFormatting>
  <conditionalFormatting sqref="B12:B256">
    <cfRule type="containsText" dxfId="7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62 B264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47.28515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3.14062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222</v>
      </c>
    </row>
    <row r="3" spans="2:15">
      <c r="B3" s="46" t="s">
        <v>141</v>
      </c>
      <c r="C3" s="46" t="s">
        <v>223</v>
      </c>
    </row>
    <row r="4" spans="2:15">
      <c r="B4" s="46" t="s">
        <v>142</v>
      </c>
      <c r="C4" s="46">
        <v>2208</v>
      </c>
    </row>
    <row r="6" spans="2:15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ht="26.25" customHeight="1">
      <c r="B7" s="138" t="s">
        <v>86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s="3" customFormat="1" ht="63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63</v>
      </c>
      <c r="H8" s="29" t="s">
        <v>97</v>
      </c>
      <c r="I8" s="12" t="s">
        <v>198</v>
      </c>
      <c r="J8" s="12" t="s">
        <v>197</v>
      </c>
      <c r="K8" s="29" t="s">
        <v>212</v>
      </c>
      <c r="L8" s="12" t="s">
        <v>60</v>
      </c>
      <c r="M8" s="12" t="s">
        <v>57</v>
      </c>
      <c r="N8" s="12" t="s">
        <v>143</v>
      </c>
      <c r="O8" s="13" t="s">
        <v>145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205</v>
      </c>
      <c r="J9" s="15"/>
      <c r="K9" s="15" t="s">
        <v>201</v>
      </c>
      <c r="L9" s="15" t="s">
        <v>201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14"/>
      <c r="K11" s="77">
        <v>0.18428298700000001</v>
      </c>
      <c r="L11" s="77">
        <f>L12+L188</f>
        <v>650.29042286200001</v>
      </c>
      <c r="M11" s="78"/>
      <c r="N11" s="78">
        <f t="shared" ref="N11:N47" si="0">IFERROR(L11/$L$11,0)</f>
        <v>1</v>
      </c>
      <c r="O11" s="78">
        <f>L11/'סכום נכסי הקרן'!$C$42</f>
        <v>7.0071703410820672E-3</v>
      </c>
    </row>
    <row r="12" spans="2:15">
      <c r="B12" s="79" t="s">
        <v>192</v>
      </c>
      <c r="C12" s="80"/>
      <c r="D12" s="81"/>
      <c r="E12" s="81"/>
      <c r="F12" s="80"/>
      <c r="G12" s="81"/>
      <c r="H12" s="81"/>
      <c r="I12" s="83"/>
      <c r="J12" s="100"/>
      <c r="K12" s="83">
        <v>0.16235734900000004</v>
      </c>
      <c r="L12" s="83">
        <f>L13+L49+L118</f>
        <v>464.24862103499999</v>
      </c>
      <c r="M12" s="84"/>
      <c r="N12" s="84">
        <f t="shared" si="0"/>
        <v>0.71390966976230485</v>
      </c>
      <c r="O12" s="84">
        <f>L12/'סכום נכסי הקרן'!$C$42</f>
        <v>5.0024866641701152E-3</v>
      </c>
    </row>
    <row r="13" spans="2:15">
      <c r="B13" s="85" t="s">
        <v>836</v>
      </c>
      <c r="C13" s="80"/>
      <c r="D13" s="81"/>
      <c r="E13" s="81"/>
      <c r="F13" s="80"/>
      <c r="G13" s="81"/>
      <c r="H13" s="81"/>
      <c r="I13" s="83"/>
      <c r="J13" s="100"/>
      <c r="K13" s="83">
        <v>0.128132571</v>
      </c>
      <c r="L13" s="83">
        <f>SUM(L14:L47)</f>
        <v>284.747592629</v>
      </c>
      <c r="M13" s="84"/>
      <c r="N13" s="84">
        <f t="shared" si="0"/>
        <v>0.4378775738012477</v>
      </c>
      <c r="O13" s="84">
        <f>L13/'סכום נכסי הקרן'!$C$42</f>
        <v>3.0682827481650771E-3</v>
      </c>
    </row>
    <row r="14" spans="2:15">
      <c r="B14" s="86" t="s">
        <v>837</v>
      </c>
      <c r="C14" s="87" t="s">
        <v>838</v>
      </c>
      <c r="D14" s="88" t="s">
        <v>114</v>
      </c>
      <c r="E14" s="88" t="s">
        <v>26</v>
      </c>
      <c r="F14" s="87" t="s">
        <v>589</v>
      </c>
      <c r="G14" s="88" t="s">
        <v>278</v>
      </c>
      <c r="H14" s="88" t="s">
        <v>127</v>
      </c>
      <c r="I14" s="90">
        <v>250.01630800000007</v>
      </c>
      <c r="J14" s="98">
        <v>2464</v>
      </c>
      <c r="K14" s="90"/>
      <c r="L14" s="90">
        <v>6.1604018370000011</v>
      </c>
      <c r="M14" s="91">
        <v>1.1139672169515186E-6</v>
      </c>
      <c r="N14" s="91">
        <f t="shared" si="0"/>
        <v>9.4733085717107618E-3</v>
      </c>
      <c r="O14" s="91">
        <f>L14/'סכום נכסי הקרן'!$C$42</f>
        <v>6.6381086855610174E-5</v>
      </c>
    </row>
    <row r="15" spans="2:15">
      <c r="B15" s="86" t="s">
        <v>839</v>
      </c>
      <c r="C15" s="87" t="s">
        <v>840</v>
      </c>
      <c r="D15" s="88" t="s">
        <v>114</v>
      </c>
      <c r="E15" s="88" t="s">
        <v>26</v>
      </c>
      <c r="F15" s="87" t="s">
        <v>841</v>
      </c>
      <c r="G15" s="88" t="s">
        <v>628</v>
      </c>
      <c r="H15" s="88" t="s">
        <v>127</v>
      </c>
      <c r="I15" s="90">
        <v>30.145494000000003</v>
      </c>
      <c r="J15" s="98">
        <v>26940</v>
      </c>
      <c r="K15" s="90"/>
      <c r="L15" s="90">
        <v>8.121196148000001</v>
      </c>
      <c r="M15" s="91">
        <v>5.3739193643287916E-7</v>
      </c>
      <c r="N15" s="91">
        <f t="shared" si="0"/>
        <v>1.248856797284161E-2</v>
      </c>
      <c r="O15" s="91">
        <f>L15/'סכום נכסי הקרן'!$C$42</f>
        <v>8.7509523101883131E-5</v>
      </c>
    </row>
    <row r="16" spans="2:15">
      <c r="B16" s="86" t="s">
        <v>842</v>
      </c>
      <c r="C16" s="87" t="s">
        <v>843</v>
      </c>
      <c r="D16" s="88" t="s">
        <v>114</v>
      </c>
      <c r="E16" s="88" t="s">
        <v>26</v>
      </c>
      <c r="F16" s="87" t="s">
        <v>642</v>
      </c>
      <c r="G16" s="88" t="s">
        <v>418</v>
      </c>
      <c r="H16" s="88" t="s">
        <v>127</v>
      </c>
      <c r="I16" s="90">
        <v>963.97606800000028</v>
      </c>
      <c r="J16" s="98">
        <v>2107</v>
      </c>
      <c r="K16" s="90"/>
      <c r="L16" s="90">
        <v>20.310975763000002</v>
      </c>
      <c r="M16" s="91">
        <v>7.4761004636487846E-7</v>
      </c>
      <c r="N16" s="91">
        <f t="shared" si="0"/>
        <v>3.1233699665465089E-2</v>
      </c>
      <c r="O16" s="91">
        <f>L16/'סכום נכסי הקרן'!$C$42</f>
        <v>2.1885985393811186E-4</v>
      </c>
    </row>
    <row r="17" spans="2:15">
      <c r="B17" s="86" t="s">
        <v>844</v>
      </c>
      <c r="C17" s="87" t="s">
        <v>845</v>
      </c>
      <c r="D17" s="88" t="s">
        <v>114</v>
      </c>
      <c r="E17" s="88" t="s">
        <v>26</v>
      </c>
      <c r="F17" s="87" t="s">
        <v>829</v>
      </c>
      <c r="G17" s="88" t="s">
        <v>639</v>
      </c>
      <c r="H17" s="88" t="s">
        <v>127</v>
      </c>
      <c r="I17" s="90">
        <v>23.500563000000003</v>
      </c>
      <c r="J17" s="98">
        <v>75810</v>
      </c>
      <c r="K17" s="90"/>
      <c r="L17" s="90">
        <v>17.815777126000004</v>
      </c>
      <c r="M17" s="91">
        <v>5.2925964362851633E-7</v>
      </c>
      <c r="N17" s="91">
        <f t="shared" si="0"/>
        <v>2.7396646943669875E-2</v>
      </c>
      <c r="O17" s="91">
        <f>L17/'סכום נכסי הקרן'!$C$42</f>
        <v>1.9197297190878021E-4</v>
      </c>
    </row>
    <row r="18" spans="2:15">
      <c r="B18" s="86" t="s">
        <v>846</v>
      </c>
      <c r="C18" s="87" t="s">
        <v>847</v>
      </c>
      <c r="D18" s="88" t="s">
        <v>114</v>
      </c>
      <c r="E18" s="88" t="s">
        <v>26</v>
      </c>
      <c r="F18" s="87" t="s">
        <v>848</v>
      </c>
      <c r="G18" s="88" t="s">
        <v>267</v>
      </c>
      <c r="H18" s="88" t="s">
        <v>127</v>
      </c>
      <c r="I18" s="90">
        <v>48.882121000000005</v>
      </c>
      <c r="J18" s="98">
        <v>2610</v>
      </c>
      <c r="K18" s="90"/>
      <c r="L18" s="90">
        <v>1.2758233540000004</v>
      </c>
      <c r="M18" s="91">
        <v>2.7198669855798611E-7</v>
      </c>
      <c r="N18" s="91">
        <f t="shared" si="0"/>
        <v>1.9619285616801195E-3</v>
      </c>
      <c r="O18" s="91">
        <f>L18/'סכום נכסי הקרן'!$C$42</f>
        <v>1.3747567628726732E-5</v>
      </c>
    </row>
    <row r="19" spans="2:15">
      <c r="B19" s="86" t="s">
        <v>849</v>
      </c>
      <c r="C19" s="87" t="s">
        <v>850</v>
      </c>
      <c r="D19" s="88" t="s">
        <v>114</v>
      </c>
      <c r="E19" s="88" t="s">
        <v>26</v>
      </c>
      <c r="F19" s="87" t="s">
        <v>724</v>
      </c>
      <c r="G19" s="88" t="s">
        <v>509</v>
      </c>
      <c r="H19" s="88" t="s">
        <v>127</v>
      </c>
      <c r="I19" s="90">
        <v>5.8935060000000012</v>
      </c>
      <c r="J19" s="98">
        <v>146100</v>
      </c>
      <c r="K19" s="90">
        <v>7.0028388000000011E-2</v>
      </c>
      <c r="L19" s="90">
        <v>8.6804406320000016</v>
      </c>
      <c r="M19" s="91">
        <v>1.5339738354070007E-6</v>
      </c>
      <c r="N19" s="91">
        <f t="shared" si="0"/>
        <v>1.3348559853913308E-2</v>
      </c>
      <c r="O19" s="91">
        <f>L19/'סכום נכסי הקרן'!$C$42</f>
        <v>9.3535632704500098E-5</v>
      </c>
    </row>
    <row r="20" spans="2:15">
      <c r="B20" s="86" t="s">
        <v>851</v>
      </c>
      <c r="C20" s="87" t="s">
        <v>852</v>
      </c>
      <c r="D20" s="88" t="s">
        <v>114</v>
      </c>
      <c r="E20" s="88" t="s">
        <v>26</v>
      </c>
      <c r="F20" s="87" t="s">
        <v>311</v>
      </c>
      <c r="G20" s="88" t="s">
        <v>267</v>
      </c>
      <c r="H20" s="88" t="s">
        <v>127</v>
      </c>
      <c r="I20" s="90">
        <v>262.94428200000004</v>
      </c>
      <c r="J20" s="98">
        <v>1845</v>
      </c>
      <c r="K20" s="90"/>
      <c r="L20" s="90">
        <v>4.8513219950000011</v>
      </c>
      <c r="M20" s="91">
        <v>5.5929638402036754E-7</v>
      </c>
      <c r="N20" s="91">
        <f t="shared" si="0"/>
        <v>7.46023903235234E-3</v>
      </c>
      <c r="O20" s="91">
        <f>L20/'סכום נכסי הקרן'!$C$42</f>
        <v>5.2275165684882098E-5</v>
      </c>
    </row>
    <row r="21" spans="2:15">
      <c r="B21" s="86" t="s">
        <v>853</v>
      </c>
      <c r="C21" s="87" t="s">
        <v>854</v>
      </c>
      <c r="D21" s="88" t="s">
        <v>114</v>
      </c>
      <c r="E21" s="88" t="s">
        <v>26</v>
      </c>
      <c r="F21" s="87" t="s">
        <v>777</v>
      </c>
      <c r="G21" s="88" t="s">
        <v>628</v>
      </c>
      <c r="H21" s="88" t="s">
        <v>127</v>
      </c>
      <c r="I21" s="90">
        <v>94.536236000000002</v>
      </c>
      <c r="J21" s="98">
        <v>6008</v>
      </c>
      <c r="K21" s="90"/>
      <c r="L21" s="90">
        <v>5.6797370630000001</v>
      </c>
      <c r="M21" s="91">
        <v>8.0212465095921777E-7</v>
      </c>
      <c r="N21" s="91">
        <f t="shared" si="0"/>
        <v>8.7341545612848633E-3</v>
      </c>
      <c r="O21" s="91">
        <f>L21/'סכום נכסי הקרן'!$C$42</f>
        <v>6.1201708796261944E-5</v>
      </c>
    </row>
    <row r="22" spans="2:15">
      <c r="B22" s="86" t="s">
        <v>855</v>
      </c>
      <c r="C22" s="87" t="s">
        <v>856</v>
      </c>
      <c r="D22" s="88" t="s">
        <v>114</v>
      </c>
      <c r="E22" s="88" t="s">
        <v>26</v>
      </c>
      <c r="F22" s="87" t="s">
        <v>857</v>
      </c>
      <c r="G22" s="88" t="s">
        <v>121</v>
      </c>
      <c r="H22" s="88" t="s">
        <v>127</v>
      </c>
      <c r="I22" s="90">
        <v>49.24572100000001</v>
      </c>
      <c r="J22" s="98">
        <v>5439</v>
      </c>
      <c r="K22" s="90"/>
      <c r="L22" s="90">
        <v>2.6784747770000004</v>
      </c>
      <c r="M22" s="91">
        <v>2.7808394704311115E-7</v>
      </c>
      <c r="N22" s="91">
        <f t="shared" si="0"/>
        <v>4.118890087926771E-3</v>
      </c>
      <c r="O22" s="91">
        <f>L22/'סכום נכסי הקרן'!$C$42</f>
        <v>2.8861764462297379E-5</v>
      </c>
    </row>
    <row r="23" spans="2:15">
      <c r="B23" s="86" t="s">
        <v>858</v>
      </c>
      <c r="C23" s="87" t="s">
        <v>859</v>
      </c>
      <c r="D23" s="88" t="s">
        <v>114</v>
      </c>
      <c r="E23" s="88" t="s">
        <v>26</v>
      </c>
      <c r="F23" s="87" t="s">
        <v>782</v>
      </c>
      <c r="G23" s="88" t="s">
        <v>628</v>
      </c>
      <c r="H23" s="88" t="s">
        <v>127</v>
      </c>
      <c r="I23" s="90">
        <v>519.9185050000001</v>
      </c>
      <c r="J23" s="98">
        <v>1124</v>
      </c>
      <c r="K23" s="90"/>
      <c r="L23" s="90">
        <v>5.8438839990000009</v>
      </c>
      <c r="M23" s="91">
        <v>9.4894750154428926E-7</v>
      </c>
      <c r="N23" s="91">
        <f t="shared" si="0"/>
        <v>8.9865755261786286E-3</v>
      </c>
      <c r="O23" s="91">
        <f>L23/'סכום נכסי הקרן'!$C$42</f>
        <v>6.2970465494932858E-5</v>
      </c>
    </row>
    <row r="24" spans="2:15">
      <c r="B24" s="86" t="s">
        <v>860</v>
      </c>
      <c r="C24" s="87" t="s">
        <v>861</v>
      </c>
      <c r="D24" s="88" t="s">
        <v>114</v>
      </c>
      <c r="E24" s="88" t="s">
        <v>26</v>
      </c>
      <c r="F24" s="87" t="s">
        <v>319</v>
      </c>
      <c r="G24" s="88" t="s">
        <v>267</v>
      </c>
      <c r="H24" s="88" t="s">
        <v>127</v>
      </c>
      <c r="I24" s="90">
        <v>68.49761500000001</v>
      </c>
      <c r="J24" s="98">
        <v>5860</v>
      </c>
      <c r="K24" s="90"/>
      <c r="L24" s="90">
        <v>4.0139602320000005</v>
      </c>
      <c r="M24" s="91">
        <v>5.5136062832508207E-7</v>
      </c>
      <c r="N24" s="91">
        <f t="shared" si="0"/>
        <v>6.172565504400508E-3</v>
      </c>
      <c r="O24" s="91">
        <f>L24/'סכום נכסי הקרן'!$C$42</f>
        <v>4.3252217930821506E-5</v>
      </c>
    </row>
    <row r="25" spans="2:15">
      <c r="B25" s="86" t="s">
        <v>862</v>
      </c>
      <c r="C25" s="87" t="s">
        <v>863</v>
      </c>
      <c r="D25" s="88" t="s">
        <v>114</v>
      </c>
      <c r="E25" s="88" t="s">
        <v>26</v>
      </c>
      <c r="F25" s="87" t="s">
        <v>573</v>
      </c>
      <c r="G25" s="88" t="s">
        <v>574</v>
      </c>
      <c r="H25" s="88" t="s">
        <v>127</v>
      </c>
      <c r="I25" s="90">
        <v>15.215317000000002</v>
      </c>
      <c r="J25" s="98">
        <v>5193</v>
      </c>
      <c r="K25" s="90"/>
      <c r="L25" s="90">
        <v>0.79013139200000004</v>
      </c>
      <c r="M25" s="91">
        <v>1.5030685025275575E-7</v>
      </c>
      <c r="N25" s="91">
        <f t="shared" si="0"/>
        <v>1.2150438699720417E-3</v>
      </c>
      <c r="O25" s="91">
        <f>L25/'סכום נכסי הקרן'!$C$42</f>
        <v>8.5140193687816675E-6</v>
      </c>
    </row>
    <row r="26" spans="2:15">
      <c r="B26" s="86" t="s">
        <v>864</v>
      </c>
      <c r="C26" s="87" t="s">
        <v>865</v>
      </c>
      <c r="D26" s="88" t="s">
        <v>114</v>
      </c>
      <c r="E26" s="88" t="s">
        <v>26</v>
      </c>
      <c r="F26" s="87" t="s">
        <v>422</v>
      </c>
      <c r="G26" s="88" t="s">
        <v>150</v>
      </c>
      <c r="H26" s="88" t="s">
        <v>127</v>
      </c>
      <c r="I26" s="90">
        <v>1557.2400090000003</v>
      </c>
      <c r="J26" s="98">
        <v>537</v>
      </c>
      <c r="K26" s="90"/>
      <c r="L26" s="90">
        <v>8.3623788470000022</v>
      </c>
      <c r="M26" s="91">
        <v>5.6282776058893729E-7</v>
      </c>
      <c r="N26" s="91">
        <f t="shared" si="0"/>
        <v>1.2859452566126145E-2</v>
      </c>
      <c r="O26" s="91">
        <f>L26/'סכום נכסי הקרן'!$C$42</f>
        <v>9.0108374623910803E-5</v>
      </c>
    </row>
    <row r="27" spans="2:15">
      <c r="B27" s="86" t="s">
        <v>866</v>
      </c>
      <c r="C27" s="87" t="s">
        <v>867</v>
      </c>
      <c r="D27" s="88" t="s">
        <v>114</v>
      </c>
      <c r="E27" s="88" t="s">
        <v>26</v>
      </c>
      <c r="F27" s="87" t="s">
        <v>327</v>
      </c>
      <c r="G27" s="88" t="s">
        <v>267</v>
      </c>
      <c r="H27" s="88" t="s">
        <v>127</v>
      </c>
      <c r="I27" s="90">
        <v>18.593331000000003</v>
      </c>
      <c r="J27" s="98">
        <v>31500</v>
      </c>
      <c r="K27" s="90"/>
      <c r="L27" s="90">
        <v>5.8568991310000014</v>
      </c>
      <c r="M27" s="91">
        <v>7.5710825384374339E-7</v>
      </c>
      <c r="N27" s="91">
        <f t="shared" si="0"/>
        <v>9.0065898636845082E-3</v>
      </c>
      <c r="O27" s="91">
        <f>L27/'סכום נכסי הקרן'!$C$42</f>
        <v>6.3110709367100457E-5</v>
      </c>
    </row>
    <row r="28" spans="2:15">
      <c r="B28" s="86" t="s">
        <v>868</v>
      </c>
      <c r="C28" s="87" t="s">
        <v>869</v>
      </c>
      <c r="D28" s="88" t="s">
        <v>114</v>
      </c>
      <c r="E28" s="88" t="s">
        <v>26</v>
      </c>
      <c r="F28" s="87" t="s">
        <v>870</v>
      </c>
      <c r="G28" s="88" t="s">
        <v>250</v>
      </c>
      <c r="H28" s="88" t="s">
        <v>127</v>
      </c>
      <c r="I28" s="90">
        <v>25.454534000000002</v>
      </c>
      <c r="J28" s="98">
        <v>16360</v>
      </c>
      <c r="K28" s="90"/>
      <c r="L28" s="90">
        <v>4.164361790000001</v>
      </c>
      <c r="M28" s="91">
        <v>2.5370800210983674E-7</v>
      </c>
      <c r="N28" s="91">
        <f t="shared" si="0"/>
        <v>6.4038491781444121E-3</v>
      </c>
      <c r="O28" s="91">
        <f>L28/'סכום נכסי הקרן'!$C$42</f>
        <v>4.4872862029856297E-5</v>
      </c>
    </row>
    <row r="29" spans="2:15">
      <c r="B29" s="86" t="s">
        <v>871</v>
      </c>
      <c r="C29" s="87" t="s">
        <v>872</v>
      </c>
      <c r="D29" s="88" t="s">
        <v>114</v>
      </c>
      <c r="E29" s="88" t="s">
        <v>26</v>
      </c>
      <c r="F29" s="87" t="s">
        <v>873</v>
      </c>
      <c r="G29" s="88" t="s">
        <v>250</v>
      </c>
      <c r="H29" s="88" t="s">
        <v>127</v>
      </c>
      <c r="I29" s="90">
        <v>685.8637020000001</v>
      </c>
      <c r="J29" s="98">
        <v>2059</v>
      </c>
      <c r="K29" s="90"/>
      <c r="L29" s="90">
        <v>14.121933632000003</v>
      </c>
      <c r="M29" s="91">
        <v>5.5445225591808733E-7</v>
      </c>
      <c r="N29" s="91">
        <f t="shared" si="0"/>
        <v>2.1716348781284235E-2</v>
      </c>
      <c r="O29" s="91">
        <f>L29/'סכום נכסי הקרן'!$C$42</f>
        <v>1.5217015509680858E-4</v>
      </c>
    </row>
    <row r="30" spans="2:15">
      <c r="B30" s="86" t="s">
        <v>874</v>
      </c>
      <c r="C30" s="87" t="s">
        <v>875</v>
      </c>
      <c r="D30" s="88" t="s">
        <v>114</v>
      </c>
      <c r="E30" s="88" t="s">
        <v>26</v>
      </c>
      <c r="F30" s="87" t="s">
        <v>876</v>
      </c>
      <c r="G30" s="88" t="s">
        <v>121</v>
      </c>
      <c r="H30" s="88" t="s">
        <v>127</v>
      </c>
      <c r="I30" s="90">
        <v>2.6337840000000003</v>
      </c>
      <c r="J30" s="98">
        <v>56570</v>
      </c>
      <c r="K30" s="90"/>
      <c r="L30" s="90">
        <v>1.4899315540000002</v>
      </c>
      <c r="M30" s="91">
        <v>1.4231239321642661E-7</v>
      </c>
      <c r="N30" s="91">
        <f t="shared" si="0"/>
        <v>2.2911786820458569E-3</v>
      </c>
      <c r="O30" s="91">
        <f>L30/'סכום נכסי הקרן'!$C$42</f>
        <v>1.6054679306951228E-5</v>
      </c>
    </row>
    <row r="31" spans="2:15">
      <c r="B31" s="86" t="s">
        <v>877</v>
      </c>
      <c r="C31" s="87" t="s">
        <v>878</v>
      </c>
      <c r="D31" s="88" t="s">
        <v>114</v>
      </c>
      <c r="E31" s="88" t="s">
        <v>26</v>
      </c>
      <c r="F31" s="87" t="s">
        <v>341</v>
      </c>
      <c r="G31" s="88" t="s">
        <v>342</v>
      </c>
      <c r="H31" s="88" t="s">
        <v>127</v>
      </c>
      <c r="I31" s="90">
        <v>148.13514900000004</v>
      </c>
      <c r="J31" s="98">
        <v>3962</v>
      </c>
      <c r="K31" s="90"/>
      <c r="L31" s="90">
        <v>5.8691146029999999</v>
      </c>
      <c r="M31" s="91">
        <v>5.8431602540004843E-7</v>
      </c>
      <c r="N31" s="91">
        <f t="shared" si="0"/>
        <v>9.0253745044704455E-3</v>
      </c>
      <c r="O31" s="91">
        <f>L31/'סכום נכסי הקרן'!$C$42</f>
        <v>6.324233654488357E-5</v>
      </c>
    </row>
    <row r="32" spans="2:15">
      <c r="B32" s="86" t="s">
        <v>879</v>
      </c>
      <c r="C32" s="87" t="s">
        <v>880</v>
      </c>
      <c r="D32" s="88" t="s">
        <v>114</v>
      </c>
      <c r="E32" s="88" t="s">
        <v>26</v>
      </c>
      <c r="F32" s="87" t="s">
        <v>651</v>
      </c>
      <c r="G32" s="88" t="s">
        <v>342</v>
      </c>
      <c r="H32" s="88" t="s">
        <v>127</v>
      </c>
      <c r="I32" s="90">
        <v>122.48877800000002</v>
      </c>
      <c r="J32" s="98">
        <v>3012</v>
      </c>
      <c r="K32" s="90"/>
      <c r="L32" s="90">
        <v>3.6893619910000006</v>
      </c>
      <c r="M32" s="91">
        <v>5.8389039156850629E-7</v>
      </c>
      <c r="N32" s="91">
        <f t="shared" si="0"/>
        <v>5.6734066215564285E-3</v>
      </c>
      <c r="O32" s="91">
        <f>L32/'סכום נכסי הקרן'!$C$42</f>
        <v>3.9754526611468814E-5</v>
      </c>
    </row>
    <row r="33" spans="2:15">
      <c r="B33" s="86" t="s">
        <v>881</v>
      </c>
      <c r="C33" s="87" t="s">
        <v>882</v>
      </c>
      <c r="D33" s="88" t="s">
        <v>114</v>
      </c>
      <c r="E33" s="88" t="s">
        <v>26</v>
      </c>
      <c r="F33" s="87" t="s">
        <v>883</v>
      </c>
      <c r="G33" s="88" t="s">
        <v>509</v>
      </c>
      <c r="H33" s="88" t="s">
        <v>127</v>
      </c>
      <c r="I33" s="90">
        <v>2.7902210000000003</v>
      </c>
      <c r="J33" s="98">
        <v>97080</v>
      </c>
      <c r="K33" s="90"/>
      <c r="L33" s="90">
        <v>2.7087468830000003</v>
      </c>
      <c r="M33" s="91">
        <v>3.6225392378209881E-7</v>
      </c>
      <c r="N33" s="91">
        <f t="shared" si="0"/>
        <v>4.1654417592043042E-3</v>
      </c>
      <c r="O33" s="91">
        <f>L33/'סכום נכסי הקרן'!$C$42</f>
        <v>2.918795995260111E-5</v>
      </c>
    </row>
    <row r="34" spans="2:15">
      <c r="B34" s="86" t="s">
        <v>884</v>
      </c>
      <c r="C34" s="87" t="s">
        <v>885</v>
      </c>
      <c r="D34" s="88" t="s">
        <v>114</v>
      </c>
      <c r="E34" s="88" t="s">
        <v>26</v>
      </c>
      <c r="F34" s="87" t="s">
        <v>886</v>
      </c>
      <c r="G34" s="88" t="s">
        <v>887</v>
      </c>
      <c r="H34" s="88" t="s">
        <v>127</v>
      </c>
      <c r="I34" s="90">
        <v>34.31383000000001</v>
      </c>
      <c r="J34" s="98">
        <v>9321</v>
      </c>
      <c r="K34" s="90"/>
      <c r="L34" s="90">
        <v>3.1983920510000003</v>
      </c>
      <c r="M34" s="91">
        <v>3.10611436854131E-7</v>
      </c>
      <c r="N34" s="91">
        <f t="shared" si="0"/>
        <v>4.9184055901108359E-3</v>
      </c>
      <c r="O34" s="91">
        <f>L34/'סכום נכסי הקרן'!$C$42</f>
        <v>3.4464105776436893E-5</v>
      </c>
    </row>
    <row r="35" spans="2:15">
      <c r="B35" s="86" t="s">
        <v>888</v>
      </c>
      <c r="C35" s="87" t="s">
        <v>889</v>
      </c>
      <c r="D35" s="88" t="s">
        <v>114</v>
      </c>
      <c r="E35" s="88" t="s">
        <v>26</v>
      </c>
      <c r="F35" s="87" t="s">
        <v>890</v>
      </c>
      <c r="G35" s="88" t="s">
        <v>891</v>
      </c>
      <c r="H35" s="88" t="s">
        <v>127</v>
      </c>
      <c r="I35" s="90">
        <v>154.46635100000003</v>
      </c>
      <c r="J35" s="98">
        <v>3863</v>
      </c>
      <c r="K35" s="90"/>
      <c r="L35" s="90">
        <v>5.9670351210000012</v>
      </c>
      <c r="M35" s="91">
        <v>1.3780904179050814E-7</v>
      </c>
      <c r="N35" s="91">
        <f t="shared" si="0"/>
        <v>9.1759541755796134E-3</v>
      </c>
      <c r="O35" s="91">
        <f>L35/'סכום נכסי הקרן'!$C$42</f>
        <v>6.4297473950249609E-5</v>
      </c>
    </row>
    <row r="36" spans="2:15">
      <c r="B36" s="86" t="s">
        <v>892</v>
      </c>
      <c r="C36" s="87" t="s">
        <v>893</v>
      </c>
      <c r="D36" s="88" t="s">
        <v>114</v>
      </c>
      <c r="E36" s="88" t="s">
        <v>26</v>
      </c>
      <c r="F36" s="87" t="s">
        <v>249</v>
      </c>
      <c r="G36" s="88" t="s">
        <v>250</v>
      </c>
      <c r="H36" s="88" t="s">
        <v>127</v>
      </c>
      <c r="I36" s="90">
        <v>956.63987100000008</v>
      </c>
      <c r="J36" s="98">
        <v>3151</v>
      </c>
      <c r="K36" s="90"/>
      <c r="L36" s="90">
        <v>30.143722345</v>
      </c>
      <c r="M36" s="91">
        <v>6.2643437802237409E-7</v>
      </c>
      <c r="N36" s="91">
        <f t="shared" si="0"/>
        <v>4.6354246172554944E-2</v>
      </c>
      <c r="O36" s="91">
        <f>L36/'סכום נכסי הקרן'!$C$42</f>
        <v>3.2481209896354391E-4</v>
      </c>
    </row>
    <row r="37" spans="2:15">
      <c r="B37" s="86" t="s">
        <v>894</v>
      </c>
      <c r="C37" s="87" t="s">
        <v>895</v>
      </c>
      <c r="D37" s="88" t="s">
        <v>114</v>
      </c>
      <c r="E37" s="88" t="s">
        <v>26</v>
      </c>
      <c r="F37" s="87" t="s">
        <v>358</v>
      </c>
      <c r="G37" s="88" t="s">
        <v>267</v>
      </c>
      <c r="H37" s="88" t="s">
        <v>127</v>
      </c>
      <c r="I37" s="90">
        <v>1049.3886649999999</v>
      </c>
      <c r="J37" s="98">
        <v>916.2</v>
      </c>
      <c r="K37" s="90"/>
      <c r="L37" s="90">
        <v>9.6144989520000017</v>
      </c>
      <c r="M37" s="91">
        <v>1.3901198741902226E-6</v>
      </c>
      <c r="N37" s="91">
        <f t="shared" si="0"/>
        <v>1.4784930877015733E-2</v>
      </c>
      <c r="O37" s="91">
        <f>L37/'סכום נכסי הקרן'!$C$42</f>
        <v>1.0360052913637312E-4</v>
      </c>
    </row>
    <row r="38" spans="2:15">
      <c r="B38" s="86" t="s">
        <v>896</v>
      </c>
      <c r="C38" s="87" t="s">
        <v>897</v>
      </c>
      <c r="D38" s="88" t="s">
        <v>114</v>
      </c>
      <c r="E38" s="88" t="s">
        <v>26</v>
      </c>
      <c r="F38" s="87" t="s">
        <v>898</v>
      </c>
      <c r="G38" s="88" t="s">
        <v>250</v>
      </c>
      <c r="H38" s="88" t="s">
        <v>127</v>
      </c>
      <c r="I38" s="90">
        <v>157.79559600000002</v>
      </c>
      <c r="J38" s="98">
        <v>13810</v>
      </c>
      <c r="K38" s="90"/>
      <c r="L38" s="90">
        <v>21.791571742000002</v>
      </c>
      <c r="M38" s="91">
        <v>6.1306259557394926E-7</v>
      </c>
      <c r="N38" s="91">
        <f t="shared" si="0"/>
        <v>3.3510522338761943E-2</v>
      </c>
      <c r="O38" s="91">
        <f>L38/'סכום נכסי הקרן'!$C$42</f>
        <v>2.3481393824634076E-4</v>
      </c>
    </row>
    <row r="39" spans="2:15">
      <c r="B39" s="86" t="s">
        <v>899</v>
      </c>
      <c r="C39" s="87" t="s">
        <v>900</v>
      </c>
      <c r="D39" s="88" t="s">
        <v>114</v>
      </c>
      <c r="E39" s="88" t="s">
        <v>26</v>
      </c>
      <c r="F39" s="87" t="s">
        <v>369</v>
      </c>
      <c r="G39" s="88" t="s">
        <v>267</v>
      </c>
      <c r="H39" s="88" t="s">
        <v>127</v>
      </c>
      <c r="I39" s="90">
        <v>45.99983300000001</v>
      </c>
      <c r="J39" s="98">
        <v>23790</v>
      </c>
      <c r="K39" s="90">
        <v>5.8104183000000011E-2</v>
      </c>
      <c r="L39" s="90">
        <v>11.001464419000001</v>
      </c>
      <c r="M39" s="91">
        <v>9.6838881137189032E-7</v>
      </c>
      <c r="N39" s="91">
        <f t="shared" si="0"/>
        <v>1.6917770940838003E-2</v>
      </c>
      <c r="O39" s="91">
        <f>L39/'סכום נכסי הקרן'!$C$42</f>
        <v>1.1854570277386011E-4</v>
      </c>
    </row>
    <row r="40" spans="2:15">
      <c r="B40" s="86" t="s">
        <v>901</v>
      </c>
      <c r="C40" s="87" t="s">
        <v>902</v>
      </c>
      <c r="D40" s="88" t="s">
        <v>114</v>
      </c>
      <c r="E40" s="88" t="s">
        <v>26</v>
      </c>
      <c r="F40" s="87" t="s">
        <v>903</v>
      </c>
      <c r="G40" s="88" t="s">
        <v>887</v>
      </c>
      <c r="H40" s="88" t="s">
        <v>127</v>
      </c>
      <c r="I40" s="90">
        <v>6.5991560000000007</v>
      </c>
      <c r="J40" s="98">
        <v>42120</v>
      </c>
      <c r="K40" s="90"/>
      <c r="L40" s="90">
        <v>2.7795643650000006</v>
      </c>
      <c r="M40" s="91">
        <v>2.2909691118772955E-7</v>
      </c>
      <c r="N40" s="91">
        <f t="shared" si="0"/>
        <v>4.2743430739250786E-3</v>
      </c>
      <c r="O40" s="91">
        <f>L40/'סכום נכסי הקרן'!$C$42</f>
        <v>2.9951050015217365E-5</v>
      </c>
    </row>
    <row r="41" spans="2:15">
      <c r="B41" s="86" t="s">
        <v>904</v>
      </c>
      <c r="C41" s="87" t="s">
        <v>905</v>
      </c>
      <c r="D41" s="88" t="s">
        <v>114</v>
      </c>
      <c r="E41" s="88" t="s">
        <v>26</v>
      </c>
      <c r="F41" s="87" t="s">
        <v>906</v>
      </c>
      <c r="G41" s="88" t="s">
        <v>121</v>
      </c>
      <c r="H41" s="88" t="s">
        <v>127</v>
      </c>
      <c r="I41" s="90">
        <v>456.90458000000007</v>
      </c>
      <c r="J41" s="98">
        <v>1147</v>
      </c>
      <c r="K41" s="90"/>
      <c r="L41" s="90">
        <v>5.240695532000001</v>
      </c>
      <c r="M41" s="91">
        <v>3.8924762443614709E-7</v>
      </c>
      <c r="N41" s="91">
        <f t="shared" si="0"/>
        <v>8.0590077106396877E-3</v>
      </c>
      <c r="O41" s="91">
        <f>L41/'סכום נכסי הקרן'!$C$42</f>
        <v>5.6470839808546109E-5</v>
      </c>
    </row>
    <row r="42" spans="2:15">
      <c r="B42" s="86" t="s">
        <v>907</v>
      </c>
      <c r="C42" s="87" t="s">
        <v>908</v>
      </c>
      <c r="D42" s="88" t="s">
        <v>114</v>
      </c>
      <c r="E42" s="88" t="s">
        <v>26</v>
      </c>
      <c r="F42" s="87" t="s">
        <v>909</v>
      </c>
      <c r="G42" s="88" t="s">
        <v>151</v>
      </c>
      <c r="H42" s="88" t="s">
        <v>127</v>
      </c>
      <c r="I42" s="90">
        <v>6.0767990000000012</v>
      </c>
      <c r="J42" s="98">
        <v>64510</v>
      </c>
      <c r="K42" s="90"/>
      <c r="L42" s="90">
        <v>3.9201430070000005</v>
      </c>
      <c r="M42" s="91">
        <v>9.5953839955101552E-8</v>
      </c>
      <c r="N42" s="91">
        <f t="shared" si="0"/>
        <v>6.0282957724442842E-3</v>
      </c>
      <c r="O42" s="91">
        <f>L42/'סכום נכסי הקרן'!$C$42</f>
        <v>4.2241295343941995E-5</v>
      </c>
    </row>
    <row r="43" spans="2:15">
      <c r="B43" s="86" t="s">
        <v>910</v>
      </c>
      <c r="C43" s="87" t="s">
        <v>911</v>
      </c>
      <c r="D43" s="88" t="s">
        <v>114</v>
      </c>
      <c r="E43" s="88" t="s">
        <v>26</v>
      </c>
      <c r="F43" s="87" t="s">
        <v>297</v>
      </c>
      <c r="G43" s="88" t="s">
        <v>267</v>
      </c>
      <c r="H43" s="88" t="s">
        <v>127</v>
      </c>
      <c r="I43" s="90">
        <v>55.811137000000009</v>
      </c>
      <c r="J43" s="98">
        <v>19540</v>
      </c>
      <c r="K43" s="90"/>
      <c r="L43" s="90">
        <v>10.905496205000002</v>
      </c>
      <c r="M43" s="91">
        <v>4.6021165016777067E-7</v>
      </c>
      <c r="N43" s="91">
        <f t="shared" si="0"/>
        <v>1.6770193472946608E-2</v>
      </c>
      <c r="O43" s="91">
        <f>L43/'סכום נכסי הקרן'!$C$42</f>
        <v>1.1751160231783953E-4</v>
      </c>
    </row>
    <row r="44" spans="2:15">
      <c r="B44" s="86" t="s">
        <v>912</v>
      </c>
      <c r="C44" s="87" t="s">
        <v>913</v>
      </c>
      <c r="D44" s="88" t="s">
        <v>114</v>
      </c>
      <c r="E44" s="88" t="s">
        <v>26</v>
      </c>
      <c r="F44" s="87" t="s">
        <v>270</v>
      </c>
      <c r="G44" s="88" t="s">
        <v>250</v>
      </c>
      <c r="H44" s="88" t="s">
        <v>127</v>
      </c>
      <c r="I44" s="90">
        <v>817.75629900000013</v>
      </c>
      <c r="J44" s="98">
        <v>3389</v>
      </c>
      <c r="K44" s="90"/>
      <c r="L44" s="90">
        <v>27.713760964000006</v>
      </c>
      <c r="M44" s="91">
        <v>6.1151300801572491E-7</v>
      </c>
      <c r="N44" s="91">
        <f t="shared" si="0"/>
        <v>4.2617513636489801E-2</v>
      </c>
      <c r="O44" s="91">
        <f>L44/'סכום נכסי הקרן'!$C$42</f>
        <v>2.9862817756427188E-4</v>
      </c>
    </row>
    <row r="45" spans="2:15">
      <c r="B45" s="86" t="s">
        <v>914</v>
      </c>
      <c r="C45" s="87" t="s">
        <v>915</v>
      </c>
      <c r="D45" s="88" t="s">
        <v>114</v>
      </c>
      <c r="E45" s="88" t="s">
        <v>26</v>
      </c>
      <c r="F45" s="87" t="s">
        <v>916</v>
      </c>
      <c r="G45" s="88" t="s">
        <v>917</v>
      </c>
      <c r="H45" s="88" t="s">
        <v>127</v>
      </c>
      <c r="I45" s="90">
        <v>78.153368000000015</v>
      </c>
      <c r="J45" s="98">
        <v>8007</v>
      </c>
      <c r="K45" s="90"/>
      <c r="L45" s="90">
        <v>6.2577401530000003</v>
      </c>
      <c r="M45" s="91">
        <v>6.7066064555209021E-7</v>
      </c>
      <c r="N45" s="91">
        <f t="shared" si="0"/>
        <v>9.6229929474572207E-3</v>
      </c>
      <c r="O45" s="91">
        <f>L45/'סכום נכסי הקרן'!$C$42</f>
        <v>6.7429950773864147E-5</v>
      </c>
    </row>
    <row r="46" spans="2:15">
      <c r="B46" s="86" t="s">
        <v>918</v>
      </c>
      <c r="C46" s="87" t="s">
        <v>919</v>
      </c>
      <c r="D46" s="88" t="s">
        <v>114</v>
      </c>
      <c r="E46" s="88" t="s">
        <v>26</v>
      </c>
      <c r="F46" s="87" t="s">
        <v>920</v>
      </c>
      <c r="G46" s="88" t="s">
        <v>574</v>
      </c>
      <c r="H46" s="88" t="s">
        <v>127</v>
      </c>
      <c r="I46" s="90">
        <v>487.73104500000011</v>
      </c>
      <c r="J46" s="98">
        <v>1022</v>
      </c>
      <c r="K46" s="90"/>
      <c r="L46" s="90">
        <v>4.984611279000001</v>
      </c>
      <c r="M46" s="91">
        <v>8.9176506106423747E-7</v>
      </c>
      <c r="N46" s="91">
        <f t="shared" si="0"/>
        <v>7.6652078882880909E-3</v>
      </c>
      <c r="O46" s="91">
        <f>L46/'סכום נכסי הקרן'!$C$42</f>
        <v>5.3711417373040617E-5</v>
      </c>
    </row>
    <row r="47" spans="2:15">
      <c r="B47" s="86" t="s">
        <v>921</v>
      </c>
      <c r="C47" s="87" t="s">
        <v>922</v>
      </c>
      <c r="D47" s="88" t="s">
        <v>114</v>
      </c>
      <c r="E47" s="88" t="s">
        <v>26</v>
      </c>
      <c r="F47" s="87" t="s">
        <v>761</v>
      </c>
      <c r="G47" s="88" t="s">
        <v>762</v>
      </c>
      <c r="H47" s="88" t="s">
        <v>127</v>
      </c>
      <c r="I47" s="90">
        <v>341.29757000000006</v>
      </c>
      <c r="J47" s="98">
        <v>2562</v>
      </c>
      <c r="K47" s="90"/>
      <c r="L47" s="90">
        <v>8.7440437450000026</v>
      </c>
      <c r="M47" s="91">
        <v>9.5530762830664236E-7</v>
      </c>
      <c r="N47" s="91">
        <f t="shared" si="0"/>
        <v>1.3446367096283688E-2</v>
      </c>
      <c r="O47" s="91">
        <f>L47/'סכום נכסי הקרן'!$C$42</f>
        <v>9.4220984712380852E-5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98"/>
      <c r="K48" s="87"/>
      <c r="L48" s="87"/>
      <c r="M48" s="87"/>
      <c r="N48" s="91"/>
      <c r="O48" s="87"/>
    </row>
    <row r="49" spans="2:15">
      <c r="B49" s="85" t="s">
        <v>923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f>SUM(L50:L116)</f>
        <v>151.26980994499996</v>
      </c>
      <c r="M49" s="84"/>
      <c r="N49" s="84">
        <f t="shared" ref="N49:N80" si="1">IFERROR(L49/$L$11,0)</f>
        <v>0.2326188494046165</v>
      </c>
      <c r="O49" s="84">
        <f>L49/'סכום נכסי הקרן'!$C$42</f>
        <v>1.6299999023246647E-3</v>
      </c>
    </row>
    <row r="50" spans="2:15">
      <c r="B50" s="86" t="s">
        <v>924</v>
      </c>
      <c r="C50" s="87" t="s">
        <v>925</v>
      </c>
      <c r="D50" s="88" t="s">
        <v>114</v>
      </c>
      <c r="E50" s="88" t="s">
        <v>26</v>
      </c>
      <c r="F50" s="87" t="s">
        <v>926</v>
      </c>
      <c r="G50" s="88" t="s">
        <v>574</v>
      </c>
      <c r="H50" s="88" t="s">
        <v>127</v>
      </c>
      <c r="I50" s="90">
        <v>81.160800000000009</v>
      </c>
      <c r="J50" s="98">
        <v>887.7</v>
      </c>
      <c r="K50" s="90"/>
      <c r="L50" s="90">
        <v>0.72046442200000005</v>
      </c>
      <c r="M50" s="91">
        <v>3.0415300571185922E-7</v>
      </c>
      <c r="N50" s="91">
        <f t="shared" si="1"/>
        <v>1.1079117832139623E-3</v>
      </c>
      <c r="O50" s="91">
        <f>L50/'סכום נכסי הקרן'!$C$42</f>
        <v>7.763326587872221E-6</v>
      </c>
    </row>
    <row r="51" spans="2:15">
      <c r="B51" s="86" t="s">
        <v>927</v>
      </c>
      <c r="C51" s="87" t="s">
        <v>928</v>
      </c>
      <c r="D51" s="88" t="s">
        <v>114</v>
      </c>
      <c r="E51" s="88" t="s">
        <v>26</v>
      </c>
      <c r="F51" s="87" t="s">
        <v>769</v>
      </c>
      <c r="G51" s="88" t="s">
        <v>574</v>
      </c>
      <c r="H51" s="88" t="s">
        <v>127</v>
      </c>
      <c r="I51" s="90">
        <v>199.94046300000002</v>
      </c>
      <c r="J51" s="98">
        <v>1369</v>
      </c>
      <c r="K51" s="90"/>
      <c r="L51" s="90">
        <v>2.7371849400000006</v>
      </c>
      <c r="M51" s="91">
        <v>9.4766643439713494E-7</v>
      </c>
      <c r="N51" s="91">
        <f t="shared" si="1"/>
        <v>4.2091730767821354E-3</v>
      </c>
      <c r="O51" s="91">
        <f>L51/'סכום נכסי הקרן'!$C$42</f>
        <v>2.9494392744108932E-5</v>
      </c>
    </row>
    <row r="52" spans="2:15">
      <c r="B52" s="86" t="s">
        <v>929</v>
      </c>
      <c r="C52" s="87" t="s">
        <v>930</v>
      </c>
      <c r="D52" s="88" t="s">
        <v>114</v>
      </c>
      <c r="E52" s="88" t="s">
        <v>26</v>
      </c>
      <c r="F52" s="87" t="s">
        <v>931</v>
      </c>
      <c r="G52" s="88" t="s">
        <v>342</v>
      </c>
      <c r="H52" s="88" t="s">
        <v>127</v>
      </c>
      <c r="I52" s="90">
        <v>7.3856910000000005</v>
      </c>
      <c r="J52" s="98">
        <v>8921</v>
      </c>
      <c r="K52" s="90"/>
      <c r="L52" s="90">
        <v>0.65887747400000007</v>
      </c>
      <c r="M52" s="91">
        <v>5.0328686786763238E-7</v>
      </c>
      <c r="N52" s="91">
        <f t="shared" si="1"/>
        <v>1.0132049478757622E-3</v>
      </c>
      <c r="O52" s="91">
        <f>L52/'סכום נכסי הקרן'!$C$42</f>
        <v>7.0996996601926424E-6</v>
      </c>
    </row>
    <row r="53" spans="2:15">
      <c r="B53" s="86" t="s">
        <v>932</v>
      </c>
      <c r="C53" s="87" t="s">
        <v>933</v>
      </c>
      <c r="D53" s="88" t="s">
        <v>114</v>
      </c>
      <c r="E53" s="88" t="s">
        <v>26</v>
      </c>
      <c r="F53" s="87" t="s">
        <v>934</v>
      </c>
      <c r="G53" s="88" t="s">
        <v>762</v>
      </c>
      <c r="H53" s="88" t="s">
        <v>127</v>
      </c>
      <c r="I53" s="90">
        <v>193.33051800000004</v>
      </c>
      <c r="J53" s="98">
        <v>1178</v>
      </c>
      <c r="K53" s="90"/>
      <c r="L53" s="90">
        <v>2.277433507</v>
      </c>
      <c r="M53" s="91">
        <v>1.5454075830316224E-6</v>
      </c>
      <c r="N53" s="91">
        <f t="shared" si="1"/>
        <v>3.5021790678951776E-3</v>
      </c>
      <c r="O53" s="91">
        <f>L53/'סכום נכסי הקרן'!$C$42</f>
        <v>2.4540365293713527E-5</v>
      </c>
    </row>
    <row r="54" spans="2:15">
      <c r="B54" s="86" t="s">
        <v>935</v>
      </c>
      <c r="C54" s="87" t="s">
        <v>936</v>
      </c>
      <c r="D54" s="88" t="s">
        <v>114</v>
      </c>
      <c r="E54" s="88" t="s">
        <v>26</v>
      </c>
      <c r="F54" s="87" t="s">
        <v>937</v>
      </c>
      <c r="G54" s="88" t="s">
        <v>124</v>
      </c>
      <c r="H54" s="88" t="s">
        <v>127</v>
      </c>
      <c r="I54" s="90">
        <v>29.046291000000007</v>
      </c>
      <c r="J54" s="98">
        <v>566.6</v>
      </c>
      <c r="K54" s="90"/>
      <c r="L54" s="90">
        <v>0.16457628400000002</v>
      </c>
      <c r="M54" s="91">
        <v>1.4706324462711017E-7</v>
      </c>
      <c r="N54" s="91">
        <f t="shared" si="1"/>
        <v>2.5308120528006795E-4</v>
      </c>
      <c r="O54" s="91">
        <f>L54/'סכום נכסי הקרן'!$C$42</f>
        <v>1.7733831155237945E-6</v>
      </c>
    </row>
    <row r="55" spans="2:15">
      <c r="B55" s="86" t="s">
        <v>938</v>
      </c>
      <c r="C55" s="87" t="s">
        <v>939</v>
      </c>
      <c r="D55" s="88" t="s">
        <v>114</v>
      </c>
      <c r="E55" s="88" t="s">
        <v>26</v>
      </c>
      <c r="F55" s="87" t="s">
        <v>940</v>
      </c>
      <c r="G55" s="88" t="s">
        <v>561</v>
      </c>
      <c r="H55" s="88" t="s">
        <v>127</v>
      </c>
      <c r="I55" s="90">
        <v>14.657959000000004</v>
      </c>
      <c r="J55" s="98">
        <v>3661</v>
      </c>
      <c r="K55" s="90"/>
      <c r="L55" s="90">
        <v>0.53662789099999997</v>
      </c>
      <c r="M55" s="91">
        <v>2.5818146283264192E-7</v>
      </c>
      <c r="N55" s="91">
        <f t="shared" si="1"/>
        <v>8.2521266211832141E-4</v>
      </c>
      <c r="O55" s="91">
        <f>L55/'סכום נכסי הקרן'!$C$42</f>
        <v>5.7824056910808784E-6</v>
      </c>
    </row>
    <row r="56" spans="2:15">
      <c r="B56" s="86" t="s">
        <v>941</v>
      </c>
      <c r="C56" s="87" t="s">
        <v>942</v>
      </c>
      <c r="D56" s="88" t="s">
        <v>114</v>
      </c>
      <c r="E56" s="88" t="s">
        <v>26</v>
      </c>
      <c r="F56" s="87" t="s">
        <v>943</v>
      </c>
      <c r="G56" s="88" t="s">
        <v>661</v>
      </c>
      <c r="H56" s="88" t="s">
        <v>127</v>
      </c>
      <c r="I56" s="90">
        <v>17.769230000000004</v>
      </c>
      <c r="J56" s="98">
        <v>8131</v>
      </c>
      <c r="K56" s="90"/>
      <c r="L56" s="90">
        <v>1.4448160590000003</v>
      </c>
      <c r="M56" s="91">
        <v>8.2609865188990943E-7</v>
      </c>
      <c r="N56" s="91">
        <f t="shared" si="1"/>
        <v>2.2218012263523815E-3</v>
      </c>
      <c r="O56" s="91">
        <f>L56/'סכום נכסי הקרן'!$C$42</f>
        <v>1.5568539657076171E-5</v>
      </c>
    </row>
    <row r="57" spans="2:15">
      <c r="B57" s="86" t="s">
        <v>944</v>
      </c>
      <c r="C57" s="87" t="s">
        <v>945</v>
      </c>
      <c r="D57" s="88" t="s">
        <v>114</v>
      </c>
      <c r="E57" s="88" t="s">
        <v>26</v>
      </c>
      <c r="F57" s="87" t="s">
        <v>787</v>
      </c>
      <c r="G57" s="88" t="s">
        <v>574</v>
      </c>
      <c r="H57" s="88" t="s">
        <v>127</v>
      </c>
      <c r="I57" s="90">
        <v>18.312659000000004</v>
      </c>
      <c r="J57" s="98">
        <v>19810</v>
      </c>
      <c r="K57" s="90"/>
      <c r="L57" s="90">
        <v>3.6277377750000008</v>
      </c>
      <c r="M57" s="91">
        <v>1.4483811332525967E-6</v>
      </c>
      <c r="N57" s="91">
        <f t="shared" si="1"/>
        <v>5.5786424764398745E-3</v>
      </c>
      <c r="O57" s="91">
        <f>L57/'סכום נכסי הקרן'!$C$42</f>
        <v>3.9090498104410101E-5</v>
      </c>
    </row>
    <row r="58" spans="2:15">
      <c r="B58" s="86" t="s">
        <v>946</v>
      </c>
      <c r="C58" s="87" t="s">
        <v>947</v>
      </c>
      <c r="D58" s="88" t="s">
        <v>114</v>
      </c>
      <c r="E58" s="88" t="s">
        <v>26</v>
      </c>
      <c r="F58" s="87" t="s">
        <v>948</v>
      </c>
      <c r="G58" s="88" t="s">
        <v>509</v>
      </c>
      <c r="H58" s="88" t="s">
        <v>127</v>
      </c>
      <c r="I58" s="90">
        <v>13.812705000000001</v>
      </c>
      <c r="J58" s="98">
        <v>12130</v>
      </c>
      <c r="K58" s="90"/>
      <c r="L58" s="90">
        <v>1.6754811640000002</v>
      </c>
      <c r="M58" s="91">
        <v>3.8019022138013846E-7</v>
      </c>
      <c r="N58" s="91">
        <f t="shared" si="1"/>
        <v>2.5765121322654924E-3</v>
      </c>
      <c r="O58" s="91">
        <f>L58/'סכום נכסי הקרן'!$C$42</f>
        <v>1.8054059396648871E-5</v>
      </c>
    </row>
    <row r="59" spans="2:15">
      <c r="B59" s="86" t="s">
        <v>949</v>
      </c>
      <c r="C59" s="87" t="s">
        <v>950</v>
      </c>
      <c r="D59" s="88" t="s">
        <v>114</v>
      </c>
      <c r="E59" s="88" t="s">
        <v>26</v>
      </c>
      <c r="F59" s="87" t="s">
        <v>804</v>
      </c>
      <c r="G59" s="88" t="s">
        <v>574</v>
      </c>
      <c r="H59" s="88" t="s">
        <v>127</v>
      </c>
      <c r="I59" s="90">
        <v>8.9431089999999998</v>
      </c>
      <c r="J59" s="98">
        <v>3816</v>
      </c>
      <c r="K59" s="90"/>
      <c r="L59" s="90">
        <v>0.34126902200000009</v>
      </c>
      <c r="M59" s="91">
        <v>1.5526206643079898E-7</v>
      </c>
      <c r="N59" s="91">
        <f t="shared" si="1"/>
        <v>5.2479478399518385E-4</v>
      </c>
      <c r="O59" s="91">
        <f>L59/'סכום נכסי הקרן'!$C$42</f>
        <v>3.6773264455656224E-6</v>
      </c>
    </row>
    <row r="60" spans="2:15">
      <c r="B60" s="86" t="s">
        <v>951</v>
      </c>
      <c r="C60" s="87" t="s">
        <v>952</v>
      </c>
      <c r="D60" s="88" t="s">
        <v>114</v>
      </c>
      <c r="E60" s="88" t="s">
        <v>26</v>
      </c>
      <c r="F60" s="87" t="s">
        <v>953</v>
      </c>
      <c r="G60" s="88" t="s">
        <v>561</v>
      </c>
      <c r="H60" s="88" t="s">
        <v>127</v>
      </c>
      <c r="I60" s="90">
        <v>2.6031020000000002</v>
      </c>
      <c r="J60" s="98">
        <v>5580</v>
      </c>
      <c r="K60" s="90"/>
      <c r="L60" s="90">
        <v>0.14525310399999999</v>
      </c>
      <c r="M60" s="91">
        <v>1.4380560233182449E-7</v>
      </c>
      <c r="N60" s="91">
        <f t="shared" si="1"/>
        <v>2.2336651270477741E-4</v>
      </c>
      <c r="O60" s="91">
        <f>L60/'סכום נכסי הקרן'!$C$42</f>
        <v>1.5651672030158469E-6</v>
      </c>
    </row>
    <row r="61" spans="2:15">
      <c r="B61" s="86" t="s">
        <v>954</v>
      </c>
      <c r="C61" s="87" t="s">
        <v>955</v>
      </c>
      <c r="D61" s="88" t="s">
        <v>114</v>
      </c>
      <c r="E61" s="88" t="s">
        <v>26</v>
      </c>
      <c r="F61" s="87" t="s">
        <v>956</v>
      </c>
      <c r="G61" s="88" t="s">
        <v>278</v>
      </c>
      <c r="H61" s="88" t="s">
        <v>127</v>
      </c>
      <c r="I61" s="90">
        <v>14.613205000000002</v>
      </c>
      <c r="J61" s="98">
        <v>10550</v>
      </c>
      <c r="K61" s="90"/>
      <c r="L61" s="90">
        <v>1.541693121</v>
      </c>
      <c r="M61" s="91">
        <v>1.1696353226993235E-6</v>
      </c>
      <c r="N61" s="91">
        <f t="shared" si="1"/>
        <v>2.3707762974808058E-3</v>
      </c>
      <c r="O61" s="91">
        <f>L61/'סכום נכסי הקרן'!$C$42</f>
        <v>1.6612433357047858E-5</v>
      </c>
    </row>
    <row r="62" spans="2:15">
      <c r="B62" s="86" t="s">
        <v>957</v>
      </c>
      <c r="C62" s="87" t="s">
        <v>958</v>
      </c>
      <c r="D62" s="88" t="s">
        <v>114</v>
      </c>
      <c r="E62" s="88" t="s">
        <v>26</v>
      </c>
      <c r="F62" s="87" t="s">
        <v>729</v>
      </c>
      <c r="G62" s="88" t="s">
        <v>278</v>
      </c>
      <c r="H62" s="88" t="s">
        <v>127</v>
      </c>
      <c r="I62" s="90">
        <v>1336.2715000000003</v>
      </c>
      <c r="J62" s="98">
        <v>125.9</v>
      </c>
      <c r="K62" s="90"/>
      <c r="L62" s="90">
        <v>1.6823658190000006</v>
      </c>
      <c r="M62" s="91">
        <v>4.2364014777671026E-7</v>
      </c>
      <c r="N62" s="91">
        <f t="shared" si="1"/>
        <v>2.5870991788495405E-3</v>
      </c>
      <c r="O62" s="91">
        <f>L62/'סכום נכסי הקרן'!$C$42</f>
        <v>1.812824463547227E-5</v>
      </c>
    </row>
    <row r="63" spans="2:15">
      <c r="B63" s="86" t="s">
        <v>959</v>
      </c>
      <c r="C63" s="87" t="s">
        <v>960</v>
      </c>
      <c r="D63" s="88" t="s">
        <v>114</v>
      </c>
      <c r="E63" s="88" t="s">
        <v>26</v>
      </c>
      <c r="F63" s="87" t="s">
        <v>580</v>
      </c>
      <c r="G63" s="88" t="s">
        <v>561</v>
      </c>
      <c r="H63" s="88" t="s">
        <v>127</v>
      </c>
      <c r="I63" s="90">
        <v>182.14972</v>
      </c>
      <c r="J63" s="98">
        <v>1167</v>
      </c>
      <c r="K63" s="90"/>
      <c r="L63" s="90">
        <v>2.1256872290000004</v>
      </c>
      <c r="M63" s="91">
        <v>1.0202165618116924E-6</v>
      </c>
      <c r="N63" s="91">
        <f t="shared" si="1"/>
        <v>3.2688275180874048E-3</v>
      </c>
      <c r="O63" s="91">
        <f>L63/'סכום נכסי הקרן'!$C$42</f>
        <v>2.2905231234854966E-5</v>
      </c>
    </row>
    <row r="64" spans="2:15">
      <c r="B64" s="86" t="s">
        <v>961</v>
      </c>
      <c r="C64" s="87" t="s">
        <v>962</v>
      </c>
      <c r="D64" s="88" t="s">
        <v>114</v>
      </c>
      <c r="E64" s="88" t="s">
        <v>26</v>
      </c>
      <c r="F64" s="87" t="s">
        <v>520</v>
      </c>
      <c r="G64" s="88" t="s">
        <v>509</v>
      </c>
      <c r="H64" s="88" t="s">
        <v>127</v>
      </c>
      <c r="I64" s="90">
        <v>2275.3967390000003</v>
      </c>
      <c r="J64" s="98">
        <v>58.3</v>
      </c>
      <c r="K64" s="90"/>
      <c r="L64" s="90">
        <v>1.3265562990000004</v>
      </c>
      <c r="M64" s="91">
        <v>1.7987957213771322E-6</v>
      </c>
      <c r="N64" s="91">
        <f t="shared" si="1"/>
        <v>2.0399443884805799E-3</v>
      </c>
      <c r="O64" s="91">
        <f>L64/'סכום נכסי הקרן'!$C$42</f>
        <v>1.4294237816417914E-5</v>
      </c>
    </row>
    <row r="65" spans="2:15">
      <c r="B65" s="86" t="s">
        <v>963</v>
      </c>
      <c r="C65" s="87" t="s">
        <v>964</v>
      </c>
      <c r="D65" s="88" t="s">
        <v>114</v>
      </c>
      <c r="E65" s="88" t="s">
        <v>26</v>
      </c>
      <c r="F65" s="87" t="s">
        <v>965</v>
      </c>
      <c r="G65" s="88" t="s">
        <v>628</v>
      </c>
      <c r="H65" s="88" t="s">
        <v>127</v>
      </c>
      <c r="I65" s="90">
        <v>130.37512899999999</v>
      </c>
      <c r="J65" s="98">
        <v>794.8</v>
      </c>
      <c r="K65" s="90"/>
      <c r="L65" s="90">
        <v>1.0362215280000002</v>
      </c>
      <c r="M65" s="91">
        <v>7.3358668583711285E-7</v>
      </c>
      <c r="N65" s="91">
        <f t="shared" si="1"/>
        <v>1.5934749945101063E-3</v>
      </c>
      <c r="O65" s="91">
        <f>L65/'סכום נכסי הקרן'!$C$42</f>
        <v>1.1165750720787127E-5</v>
      </c>
    </row>
    <row r="66" spans="2:15">
      <c r="B66" s="86" t="s">
        <v>966</v>
      </c>
      <c r="C66" s="87" t="s">
        <v>967</v>
      </c>
      <c r="D66" s="88" t="s">
        <v>114</v>
      </c>
      <c r="E66" s="88" t="s">
        <v>26</v>
      </c>
      <c r="F66" s="87" t="s">
        <v>968</v>
      </c>
      <c r="G66" s="88" t="s">
        <v>122</v>
      </c>
      <c r="H66" s="88" t="s">
        <v>127</v>
      </c>
      <c r="I66" s="90">
        <v>5.5757760000000012</v>
      </c>
      <c r="J66" s="98">
        <v>3186</v>
      </c>
      <c r="K66" s="90"/>
      <c r="L66" s="90">
        <v>0.17764422200000005</v>
      </c>
      <c r="M66" s="91">
        <v>2.0322020748975278E-7</v>
      </c>
      <c r="N66" s="91">
        <f t="shared" si="1"/>
        <v>2.7317674650376703E-4</v>
      </c>
      <c r="O66" s="91">
        <f>L66/'סכום נכסי הקרן'!$C$42</f>
        <v>1.9141959959744904E-6</v>
      </c>
    </row>
    <row r="67" spans="2:15">
      <c r="B67" s="86" t="s">
        <v>969</v>
      </c>
      <c r="C67" s="87" t="s">
        <v>970</v>
      </c>
      <c r="D67" s="88" t="s">
        <v>114</v>
      </c>
      <c r="E67" s="88" t="s">
        <v>26</v>
      </c>
      <c r="F67" s="87" t="s">
        <v>971</v>
      </c>
      <c r="G67" s="88" t="s">
        <v>148</v>
      </c>
      <c r="H67" s="88" t="s">
        <v>127</v>
      </c>
      <c r="I67" s="90">
        <v>13.005554000000002</v>
      </c>
      <c r="J67" s="98">
        <v>14760</v>
      </c>
      <c r="K67" s="90"/>
      <c r="L67" s="90">
        <v>1.9196198330000003</v>
      </c>
      <c r="M67" s="91">
        <v>5.0568719301127698E-7</v>
      </c>
      <c r="N67" s="91">
        <f t="shared" si="1"/>
        <v>2.9519423407030065E-3</v>
      </c>
      <c r="O67" s="91">
        <f>L67/'סכום נכסי הקרן'!$C$42</f>
        <v>2.0684762818358481E-5</v>
      </c>
    </row>
    <row r="68" spans="2:15">
      <c r="B68" s="86" t="s">
        <v>972</v>
      </c>
      <c r="C68" s="87" t="s">
        <v>973</v>
      </c>
      <c r="D68" s="88" t="s">
        <v>114</v>
      </c>
      <c r="E68" s="88" t="s">
        <v>26</v>
      </c>
      <c r="F68" s="87" t="s">
        <v>734</v>
      </c>
      <c r="G68" s="88" t="s">
        <v>574</v>
      </c>
      <c r="H68" s="88" t="s">
        <v>127</v>
      </c>
      <c r="I68" s="90">
        <v>14.135269000000001</v>
      </c>
      <c r="J68" s="98">
        <v>24790</v>
      </c>
      <c r="K68" s="90"/>
      <c r="L68" s="90">
        <v>3.5041332550000011</v>
      </c>
      <c r="M68" s="91">
        <v>7.5557870802081114E-7</v>
      </c>
      <c r="N68" s="91">
        <f t="shared" si="1"/>
        <v>5.3885666031769676E-3</v>
      </c>
      <c r="O68" s="91">
        <f>L68/'סכום נכסי הקרן'!$C$42</f>
        <v>3.7758604082726983E-5</v>
      </c>
    </row>
    <row r="69" spans="2:15">
      <c r="B69" s="86" t="s">
        <v>974</v>
      </c>
      <c r="C69" s="87" t="s">
        <v>975</v>
      </c>
      <c r="D69" s="88" t="s">
        <v>114</v>
      </c>
      <c r="E69" s="88" t="s">
        <v>26</v>
      </c>
      <c r="F69" s="87" t="s">
        <v>976</v>
      </c>
      <c r="G69" s="88" t="s">
        <v>123</v>
      </c>
      <c r="H69" s="88" t="s">
        <v>127</v>
      </c>
      <c r="I69" s="90">
        <v>8.0521080000000023</v>
      </c>
      <c r="J69" s="98">
        <v>31220</v>
      </c>
      <c r="K69" s="90"/>
      <c r="L69" s="90">
        <v>2.5138680860000004</v>
      </c>
      <c r="M69" s="91">
        <v>1.3847559537946228E-6</v>
      </c>
      <c r="N69" s="91">
        <f t="shared" si="1"/>
        <v>3.8657621235388784E-3</v>
      </c>
      <c r="O69" s="91">
        <f>L69/'סכום נכסי הקרן'!$C$42</f>
        <v>2.708805369774006E-5</v>
      </c>
    </row>
    <row r="70" spans="2:15">
      <c r="B70" s="86" t="s">
        <v>977</v>
      </c>
      <c r="C70" s="87" t="s">
        <v>978</v>
      </c>
      <c r="D70" s="88" t="s">
        <v>114</v>
      </c>
      <c r="E70" s="88" t="s">
        <v>26</v>
      </c>
      <c r="F70" s="87" t="s">
        <v>979</v>
      </c>
      <c r="G70" s="88" t="s">
        <v>574</v>
      </c>
      <c r="H70" s="88" t="s">
        <v>127</v>
      </c>
      <c r="I70" s="90">
        <v>10.789749000000002</v>
      </c>
      <c r="J70" s="98">
        <v>9978</v>
      </c>
      <c r="K70" s="90"/>
      <c r="L70" s="90">
        <v>1.076601119</v>
      </c>
      <c r="M70" s="91">
        <v>3.4481699714421615E-7</v>
      </c>
      <c r="N70" s="91">
        <f t="shared" si="1"/>
        <v>1.6555696980154798E-3</v>
      </c>
      <c r="O70" s="91">
        <f>L70/'סכום נכסי הקרן'!$C$42</f>
        <v>1.1600858885528265E-5</v>
      </c>
    </row>
    <row r="71" spans="2:15">
      <c r="B71" s="86" t="s">
        <v>980</v>
      </c>
      <c r="C71" s="87" t="s">
        <v>981</v>
      </c>
      <c r="D71" s="88" t="s">
        <v>114</v>
      </c>
      <c r="E71" s="88" t="s">
        <v>26</v>
      </c>
      <c r="F71" s="87" t="s">
        <v>583</v>
      </c>
      <c r="G71" s="88" t="s">
        <v>267</v>
      </c>
      <c r="H71" s="88" t="s">
        <v>127</v>
      </c>
      <c r="I71" s="90">
        <v>15.690542000000002</v>
      </c>
      <c r="J71" s="98">
        <v>3380</v>
      </c>
      <c r="K71" s="90"/>
      <c r="L71" s="90">
        <v>0.530340323</v>
      </c>
      <c r="M71" s="91">
        <v>4.2191259251841717E-7</v>
      </c>
      <c r="N71" s="91">
        <f t="shared" si="1"/>
        <v>8.1554380066972785E-4</v>
      </c>
      <c r="O71" s="91">
        <f>L71/'סכום נכסי הקרן'!$C$42</f>
        <v>5.7146543319062627E-6</v>
      </c>
    </row>
    <row r="72" spans="2:15">
      <c r="B72" s="86" t="s">
        <v>982</v>
      </c>
      <c r="C72" s="87" t="s">
        <v>983</v>
      </c>
      <c r="D72" s="88" t="s">
        <v>114</v>
      </c>
      <c r="E72" s="88" t="s">
        <v>26</v>
      </c>
      <c r="F72" s="87" t="s">
        <v>984</v>
      </c>
      <c r="G72" s="88" t="s">
        <v>985</v>
      </c>
      <c r="H72" s="88" t="s">
        <v>127</v>
      </c>
      <c r="I72" s="90">
        <v>123.50579500000002</v>
      </c>
      <c r="J72" s="98">
        <v>4801</v>
      </c>
      <c r="K72" s="90"/>
      <c r="L72" s="90">
        <v>5.9295132280000011</v>
      </c>
      <c r="M72" s="91">
        <v>1.7268772547099942E-6</v>
      </c>
      <c r="N72" s="91">
        <f t="shared" si="1"/>
        <v>9.1182539670560704E-3</v>
      </c>
      <c r="O72" s="91">
        <f>L72/'סכום נכסי הקרן'!$C$42</f>
        <v>6.389315876040919E-5</v>
      </c>
    </row>
    <row r="73" spans="2:15">
      <c r="B73" s="86" t="s">
        <v>986</v>
      </c>
      <c r="C73" s="87" t="s">
        <v>987</v>
      </c>
      <c r="D73" s="88" t="s">
        <v>114</v>
      </c>
      <c r="E73" s="88" t="s">
        <v>26</v>
      </c>
      <c r="F73" s="87" t="s">
        <v>988</v>
      </c>
      <c r="G73" s="88" t="s">
        <v>149</v>
      </c>
      <c r="H73" s="88" t="s">
        <v>127</v>
      </c>
      <c r="I73" s="90">
        <v>59.703348000000005</v>
      </c>
      <c r="J73" s="98">
        <v>2246</v>
      </c>
      <c r="K73" s="90"/>
      <c r="L73" s="90">
        <v>1.3409372020000003</v>
      </c>
      <c r="M73" s="91">
        <v>4.1127834191240322E-7</v>
      </c>
      <c r="N73" s="91">
        <f t="shared" si="1"/>
        <v>2.0620589737403599E-3</v>
      </c>
      <c r="O73" s="91">
        <f>L73/'סכום נכסי הקרן'!$C$42</f>
        <v>1.4449198482355573E-5</v>
      </c>
    </row>
    <row r="74" spans="2:15">
      <c r="B74" s="86" t="s">
        <v>989</v>
      </c>
      <c r="C74" s="87" t="s">
        <v>990</v>
      </c>
      <c r="D74" s="88" t="s">
        <v>114</v>
      </c>
      <c r="E74" s="88" t="s">
        <v>26</v>
      </c>
      <c r="F74" s="87" t="s">
        <v>991</v>
      </c>
      <c r="G74" s="88" t="s">
        <v>985</v>
      </c>
      <c r="H74" s="88" t="s">
        <v>127</v>
      </c>
      <c r="I74" s="90">
        <v>30.096657000000004</v>
      </c>
      <c r="J74" s="98">
        <v>19750</v>
      </c>
      <c r="K74" s="90"/>
      <c r="L74" s="90">
        <v>5.9440896709999995</v>
      </c>
      <c r="M74" s="91">
        <v>1.3123917892359449E-6</v>
      </c>
      <c r="N74" s="91">
        <f t="shared" si="1"/>
        <v>9.1406692487325959E-3</v>
      </c>
      <c r="O74" s="91">
        <f>L74/'סכום נכסי הקרן'!$C$42</f>
        <v>6.4050226457359943E-5</v>
      </c>
    </row>
    <row r="75" spans="2:15">
      <c r="B75" s="86" t="s">
        <v>992</v>
      </c>
      <c r="C75" s="87" t="s">
        <v>993</v>
      </c>
      <c r="D75" s="88" t="s">
        <v>114</v>
      </c>
      <c r="E75" s="88" t="s">
        <v>26</v>
      </c>
      <c r="F75" s="87" t="s">
        <v>994</v>
      </c>
      <c r="G75" s="88" t="s">
        <v>661</v>
      </c>
      <c r="H75" s="88" t="s">
        <v>127</v>
      </c>
      <c r="I75" s="90">
        <v>14.715859000000002</v>
      </c>
      <c r="J75" s="98">
        <v>15550</v>
      </c>
      <c r="K75" s="90"/>
      <c r="L75" s="90">
        <v>2.2883160530000004</v>
      </c>
      <c r="M75" s="91">
        <v>1.0157372448380922E-6</v>
      </c>
      <c r="N75" s="91">
        <f t="shared" si="1"/>
        <v>3.51891396912916E-3</v>
      </c>
      <c r="O75" s="91">
        <f>L75/'סכום נכסי הקרן'!$C$42</f>
        <v>2.4657629597301229E-5</v>
      </c>
    </row>
    <row r="76" spans="2:15">
      <c r="B76" s="86" t="s">
        <v>995</v>
      </c>
      <c r="C76" s="87" t="s">
        <v>996</v>
      </c>
      <c r="D76" s="88" t="s">
        <v>114</v>
      </c>
      <c r="E76" s="88" t="s">
        <v>26</v>
      </c>
      <c r="F76" s="87" t="s">
        <v>997</v>
      </c>
      <c r="G76" s="88" t="s">
        <v>124</v>
      </c>
      <c r="H76" s="88" t="s">
        <v>127</v>
      </c>
      <c r="I76" s="90">
        <v>81.271952000000013</v>
      </c>
      <c r="J76" s="98">
        <v>1575</v>
      </c>
      <c r="K76" s="90"/>
      <c r="L76" s="90">
        <v>1.2800332450000003</v>
      </c>
      <c r="M76" s="91">
        <v>4.0566996285186636E-7</v>
      </c>
      <c r="N76" s="91">
        <f t="shared" si="1"/>
        <v>1.9684024245143154E-3</v>
      </c>
      <c r="O76" s="91">
        <f>L76/'סכום נכסי הקרן'!$C$42</f>
        <v>1.3792931088370744E-5</v>
      </c>
    </row>
    <row r="77" spans="2:15">
      <c r="B77" s="86" t="s">
        <v>998</v>
      </c>
      <c r="C77" s="87" t="s">
        <v>999</v>
      </c>
      <c r="D77" s="88" t="s">
        <v>114</v>
      </c>
      <c r="E77" s="88" t="s">
        <v>26</v>
      </c>
      <c r="F77" s="87" t="s">
        <v>1000</v>
      </c>
      <c r="G77" s="88" t="s">
        <v>574</v>
      </c>
      <c r="H77" s="88" t="s">
        <v>127</v>
      </c>
      <c r="I77" s="90">
        <v>217.94366200000002</v>
      </c>
      <c r="J77" s="98">
        <v>950.7</v>
      </c>
      <c r="K77" s="90"/>
      <c r="L77" s="90">
        <v>2.0719903900000003</v>
      </c>
      <c r="M77" s="91">
        <v>7.2027438417070927E-7</v>
      </c>
      <c r="N77" s="91">
        <f t="shared" si="1"/>
        <v>3.186253890809189E-3</v>
      </c>
      <c r="O77" s="91">
        <f>L77/'סכום נכסי הקרן'!$C$42</f>
        <v>2.2326623762835487E-5</v>
      </c>
    </row>
    <row r="78" spans="2:15">
      <c r="B78" s="86" t="s">
        <v>1001</v>
      </c>
      <c r="C78" s="87" t="s">
        <v>1002</v>
      </c>
      <c r="D78" s="88" t="s">
        <v>114</v>
      </c>
      <c r="E78" s="88" t="s">
        <v>26</v>
      </c>
      <c r="F78" s="87" t="s">
        <v>657</v>
      </c>
      <c r="G78" s="88" t="s">
        <v>121</v>
      </c>
      <c r="H78" s="88" t="s">
        <v>127</v>
      </c>
      <c r="I78" s="90">
        <v>5041.2466620000005</v>
      </c>
      <c r="J78" s="98">
        <v>165.6</v>
      </c>
      <c r="K78" s="90"/>
      <c r="L78" s="90">
        <v>8.3483044730000024</v>
      </c>
      <c r="M78" s="91">
        <v>1.9460838784676093E-6</v>
      </c>
      <c r="N78" s="91">
        <f t="shared" si="1"/>
        <v>1.2837809353331996E-2</v>
      </c>
      <c r="O78" s="91">
        <f>L78/'סכום נכסי הקרן'!$C$42</f>
        <v>8.9956716945133907E-5</v>
      </c>
    </row>
    <row r="79" spans="2:15">
      <c r="B79" s="86" t="s">
        <v>1003</v>
      </c>
      <c r="C79" s="87" t="s">
        <v>1004</v>
      </c>
      <c r="D79" s="88" t="s">
        <v>114</v>
      </c>
      <c r="E79" s="88" t="s">
        <v>26</v>
      </c>
      <c r="F79" s="87" t="s">
        <v>345</v>
      </c>
      <c r="G79" s="88" t="s">
        <v>267</v>
      </c>
      <c r="H79" s="88" t="s">
        <v>127</v>
      </c>
      <c r="I79" s="90">
        <v>3.168199</v>
      </c>
      <c r="J79" s="98">
        <v>71190</v>
      </c>
      <c r="K79" s="90"/>
      <c r="L79" s="90">
        <v>2.2554407159999998</v>
      </c>
      <c r="M79" s="91">
        <v>5.9970977989875612E-7</v>
      </c>
      <c r="N79" s="91">
        <f t="shared" si="1"/>
        <v>3.468359115721797E-3</v>
      </c>
      <c r="O79" s="91">
        <f>L79/'סכום נכסי הקרן'!$C$42</f>
        <v>2.4303383127907401E-5</v>
      </c>
    </row>
    <row r="80" spans="2:15">
      <c r="B80" s="86" t="s">
        <v>1005</v>
      </c>
      <c r="C80" s="87" t="s">
        <v>1006</v>
      </c>
      <c r="D80" s="88" t="s">
        <v>114</v>
      </c>
      <c r="E80" s="88" t="s">
        <v>26</v>
      </c>
      <c r="F80" s="87" t="s">
        <v>685</v>
      </c>
      <c r="G80" s="88" t="s">
        <v>342</v>
      </c>
      <c r="H80" s="88" t="s">
        <v>127</v>
      </c>
      <c r="I80" s="90">
        <v>40.087377000000004</v>
      </c>
      <c r="J80" s="98">
        <v>5901</v>
      </c>
      <c r="K80" s="90"/>
      <c r="L80" s="90">
        <v>2.3655561070000002</v>
      </c>
      <c r="M80" s="91">
        <v>5.0723610346274117E-7</v>
      </c>
      <c r="N80" s="91">
        <f t="shared" si="1"/>
        <v>3.637691751000924E-3</v>
      </c>
      <c r="O80" s="91">
        <f>L80/'סכום נכסי הקרן'!$C$42</f>
        <v>2.5489925747612567E-5</v>
      </c>
    </row>
    <row r="81" spans="2:15">
      <c r="B81" s="86" t="s">
        <v>1007</v>
      </c>
      <c r="C81" s="87" t="s">
        <v>1008</v>
      </c>
      <c r="D81" s="88" t="s">
        <v>114</v>
      </c>
      <c r="E81" s="88" t="s">
        <v>26</v>
      </c>
      <c r="F81" s="87" t="s">
        <v>1009</v>
      </c>
      <c r="G81" s="88" t="s">
        <v>267</v>
      </c>
      <c r="H81" s="88" t="s">
        <v>127</v>
      </c>
      <c r="I81" s="90">
        <v>80.217291000000017</v>
      </c>
      <c r="J81" s="98">
        <v>858.7</v>
      </c>
      <c r="K81" s="90"/>
      <c r="L81" s="90">
        <v>0.68882588</v>
      </c>
      <c r="M81" s="91">
        <v>5.333723967670638E-7</v>
      </c>
      <c r="N81" s="91">
        <f t="shared" ref="N81:N116" si="2">IFERROR(L81/$L$11,0)</f>
        <v>1.0592588415625148E-3</v>
      </c>
      <c r="O81" s="91">
        <f>L81/'סכום נכסי הקרן'!$C$42</f>
        <v>7.4224071381258019E-6</v>
      </c>
    </row>
    <row r="82" spans="2:15">
      <c r="B82" s="86" t="s">
        <v>1010</v>
      </c>
      <c r="C82" s="87" t="s">
        <v>1011</v>
      </c>
      <c r="D82" s="88" t="s">
        <v>114</v>
      </c>
      <c r="E82" s="88" t="s">
        <v>26</v>
      </c>
      <c r="F82" s="87" t="s">
        <v>470</v>
      </c>
      <c r="G82" s="88" t="s">
        <v>267</v>
      </c>
      <c r="H82" s="88" t="s">
        <v>127</v>
      </c>
      <c r="I82" s="90">
        <v>39.431699000000009</v>
      </c>
      <c r="J82" s="98">
        <v>6819</v>
      </c>
      <c r="K82" s="90"/>
      <c r="L82" s="90">
        <v>2.6888475760000006</v>
      </c>
      <c r="M82" s="91">
        <v>1.0800468988034733E-6</v>
      </c>
      <c r="N82" s="91">
        <f t="shared" si="2"/>
        <v>4.1348411132461176E-3</v>
      </c>
      <c r="O82" s="91">
        <f>L82/'סכום נכסי הקרן'!$C$42</f>
        <v>2.8973536013824951E-5</v>
      </c>
    </row>
    <row r="83" spans="2:15">
      <c r="B83" s="86" t="s">
        <v>1012</v>
      </c>
      <c r="C83" s="87" t="s">
        <v>1013</v>
      </c>
      <c r="D83" s="88" t="s">
        <v>114</v>
      </c>
      <c r="E83" s="88" t="s">
        <v>26</v>
      </c>
      <c r="F83" s="87" t="s">
        <v>1014</v>
      </c>
      <c r="G83" s="88" t="s">
        <v>985</v>
      </c>
      <c r="H83" s="88" t="s">
        <v>127</v>
      </c>
      <c r="I83" s="90">
        <v>83.561218000000011</v>
      </c>
      <c r="J83" s="98">
        <v>7800</v>
      </c>
      <c r="K83" s="90"/>
      <c r="L83" s="90">
        <v>6.5177749740000008</v>
      </c>
      <c r="M83" s="91">
        <v>1.3154673660224834E-6</v>
      </c>
      <c r="N83" s="91">
        <f t="shared" si="2"/>
        <v>1.0022867852358263E-2</v>
      </c>
      <c r="O83" s="91">
        <f>L83/'סכום נכסי הקרן'!$C$42</f>
        <v>7.0231942347629737E-5</v>
      </c>
    </row>
    <row r="84" spans="2:15">
      <c r="B84" s="86" t="s">
        <v>1015</v>
      </c>
      <c r="C84" s="87" t="s">
        <v>1016</v>
      </c>
      <c r="D84" s="88" t="s">
        <v>114</v>
      </c>
      <c r="E84" s="88" t="s">
        <v>26</v>
      </c>
      <c r="F84" s="87" t="s">
        <v>1017</v>
      </c>
      <c r="G84" s="88" t="s">
        <v>1018</v>
      </c>
      <c r="H84" s="88" t="s">
        <v>127</v>
      </c>
      <c r="I84" s="90">
        <v>91.44260700000001</v>
      </c>
      <c r="J84" s="98">
        <v>4003</v>
      </c>
      <c r="K84" s="90"/>
      <c r="L84" s="90">
        <v>3.6604475620000008</v>
      </c>
      <c r="M84" s="91">
        <v>8.3357010339839699E-7</v>
      </c>
      <c r="N84" s="91">
        <f t="shared" si="2"/>
        <v>5.6289427512863661E-3</v>
      </c>
      <c r="O84" s="91">
        <f>L84/'סכום נכסי הקרן'!$C$42</f>
        <v>3.9442960698462717E-5</v>
      </c>
    </row>
    <row r="85" spans="2:15">
      <c r="B85" s="86" t="s">
        <v>1019</v>
      </c>
      <c r="C85" s="87" t="s">
        <v>1020</v>
      </c>
      <c r="D85" s="88" t="s">
        <v>114</v>
      </c>
      <c r="E85" s="88" t="s">
        <v>26</v>
      </c>
      <c r="F85" s="87" t="s">
        <v>535</v>
      </c>
      <c r="G85" s="88" t="s">
        <v>536</v>
      </c>
      <c r="H85" s="88" t="s">
        <v>127</v>
      </c>
      <c r="I85" s="90">
        <v>2.5641450000000003</v>
      </c>
      <c r="J85" s="98">
        <v>41100</v>
      </c>
      <c r="K85" s="90"/>
      <c r="L85" s="90">
        <v>1.0538636109999999</v>
      </c>
      <c r="M85" s="91">
        <v>8.6718981454550874E-7</v>
      </c>
      <c r="N85" s="91">
        <f t="shared" si="2"/>
        <v>1.6206045390639919E-3</v>
      </c>
      <c r="O85" s="91">
        <f>L85/'סכום נכסי הקרן'!$C$42</f>
        <v>1.1355852060752179E-5</v>
      </c>
    </row>
    <row r="86" spans="2:15">
      <c r="B86" s="86" t="s">
        <v>1021</v>
      </c>
      <c r="C86" s="87" t="s">
        <v>1022</v>
      </c>
      <c r="D86" s="88" t="s">
        <v>114</v>
      </c>
      <c r="E86" s="88" t="s">
        <v>26</v>
      </c>
      <c r="F86" s="87" t="s">
        <v>1023</v>
      </c>
      <c r="G86" s="88" t="s">
        <v>342</v>
      </c>
      <c r="H86" s="88" t="s">
        <v>127</v>
      </c>
      <c r="I86" s="90">
        <v>36.726421000000009</v>
      </c>
      <c r="J86" s="98">
        <v>8890</v>
      </c>
      <c r="K86" s="90"/>
      <c r="L86" s="90">
        <v>3.2649788660000003</v>
      </c>
      <c r="M86" s="91">
        <v>5.9348149031535492E-7</v>
      </c>
      <c r="N86" s="91">
        <f t="shared" si="2"/>
        <v>5.0208010931953569E-3</v>
      </c>
      <c r="O86" s="91">
        <f>L86/'סכום נכסי הקרן'!$C$42</f>
        <v>3.5181608508710923E-5</v>
      </c>
    </row>
    <row r="87" spans="2:15">
      <c r="B87" s="86" t="s">
        <v>1024</v>
      </c>
      <c r="C87" s="87" t="s">
        <v>1025</v>
      </c>
      <c r="D87" s="88" t="s">
        <v>114</v>
      </c>
      <c r="E87" s="88" t="s">
        <v>26</v>
      </c>
      <c r="F87" s="87" t="s">
        <v>545</v>
      </c>
      <c r="G87" s="88" t="s">
        <v>267</v>
      </c>
      <c r="H87" s="88" t="s">
        <v>127</v>
      </c>
      <c r="I87" s="90">
        <v>1252.9129370000003</v>
      </c>
      <c r="J87" s="98">
        <v>156.1</v>
      </c>
      <c r="K87" s="90"/>
      <c r="L87" s="90">
        <v>1.9557970940000002</v>
      </c>
      <c r="M87" s="91">
        <v>1.8158581049532368E-6</v>
      </c>
      <c r="N87" s="91">
        <f t="shared" si="2"/>
        <v>3.0075748084868311E-3</v>
      </c>
      <c r="O87" s="91">
        <f>L87/'סכום נכסי הקרן'!$C$42</f>
        <v>2.1074588996614504E-5</v>
      </c>
    </row>
    <row r="88" spans="2:15">
      <c r="B88" s="86" t="s">
        <v>1026</v>
      </c>
      <c r="C88" s="87" t="s">
        <v>1027</v>
      </c>
      <c r="D88" s="88" t="s">
        <v>114</v>
      </c>
      <c r="E88" s="88" t="s">
        <v>26</v>
      </c>
      <c r="F88" s="87" t="s">
        <v>624</v>
      </c>
      <c r="G88" s="88" t="s">
        <v>278</v>
      </c>
      <c r="H88" s="88" t="s">
        <v>127</v>
      </c>
      <c r="I88" s="90">
        <v>266.42571800000007</v>
      </c>
      <c r="J88" s="98">
        <v>363</v>
      </c>
      <c r="K88" s="90"/>
      <c r="L88" s="90">
        <v>0.96712535500000008</v>
      </c>
      <c r="M88" s="91">
        <v>3.7494206708578387E-7</v>
      </c>
      <c r="N88" s="91">
        <f t="shared" si="2"/>
        <v>1.4872206647970833E-3</v>
      </c>
      <c r="O88" s="91">
        <f>L88/'סכום נכסי הקרן'!$C$42</f>
        <v>1.0421208533010478E-5</v>
      </c>
    </row>
    <row r="89" spans="2:15">
      <c r="B89" s="86" t="s">
        <v>1028</v>
      </c>
      <c r="C89" s="87" t="s">
        <v>1029</v>
      </c>
      <c r="D89" s="88" t="s">
        <v>114</v>
      </c>
      <c r="E89" s="88" t="s">
        <v>26</v>
      </c>
      <c r="F89" s="87" t="s">
        <v>1030</v>
      </c>
      <c r="G89" s="88" t="s">
        <v>121</v>
      </c>
      <c r="H89" s="88" t="s">
        <v>127</v>
      </c>
      <c r="I89" s="90">
        <v>43.493551000000004</v>
      </c>
      <c r="J89" s="98">
        <v>2923</v>
      </c>
      <c r="K89" s="90"/>
      <c r="L89" s="90">
        <v>1.271316495</v>
      </c>
      <c r="M89" s="91">
        <v>4.6223125968139469E-7</v>
      </c>
      <c r="N89" s="91">
        <f t="shared" si="2"/>
        <v>1.9549980290418482E-3</v>
      </c>
      <c r="O89" s="91">
        <f>L89/'סכום נכסי הקרן'!$C$42</f>
        <v>1.3699004205975936E-5</v>
      </c>
    </row>
    <row r="90" spans="2:15">
      <c r="B90" s="86" t="s">
        <v>1031</v>
      </c>
      <c r="C90" s="87" t="s">
        <v>1032</v>
      </c>
      <c r="D90" s="88" t="s">
        <v>114</v>
      </c>
      <c r="E90" s="88" t="s">
        <v>26</v>
      </c>
      <c r="F90" s="87" t="s">
        <v>1033</v>
      </c>
      <c r="G90" s="88" t="s">
        <v>151</v>
      </c>
      <c r="H90" s="88" t="s">
        <v>127</v>
      </c>
      <c r="I90" s="90">
        <v>9.0280100000000019</v>
      </c>
      <c r="J90" s="98">
        <v>8834</v>
      </c>
      <c r="K90" s="90"/>
      <c r="L90" s="90">
        <v>0.79753440300000011</v>
      </c>
      <c r="M90" s="91">
        <v>2.7226002166376752E-7</v>
      </c>
      <c r="N90" s="91">
        <f t="shared" si="2"/>
        <v>1.2264280311710006E-3</v>
      </c>
      <c r="O90" s="91">
        <f>L90/'סכום נכסי הקרן'!$C$42</f>
        <v>8.5937901254931081E-6</v>
      </c>
    </row>
    <row r="91" spans="2:15">
      <c r="B91" s="86" t="s">
        <v>1034</v>
      </c>
      <c r="C91" s="87" t="s">
        <v>1035</v>
      </c>
      <c r="D91" s="88" t="s">
        <v>114</v>
      </c>
      <c r="E91" s="88" t="s">
        <v>26</v>
      </c>
      <c r="F91" s="87" t="s">
        <v>1036</v>
      </c>
      <c r="G91" s="88" t="s">
        <v>123</v>
      </c>
      <c r="H91" s="88" t="s">
        <v>127</v>
      </c>
      <c r="I91" s="90">
        <v>1020.3459250000001</v>
      </c>
      <c r="J91" s="98">
        <v>178.2</v>
      </c>
      <c r="K91" s="90"/>
      <c r="L91" s="90">
        <v>1.8182564390000002</v>
      </c>
      <c r="M91" s="91">
        <v>1.9978668312653657E-6</v>
      </c>
      <c r="N91" s="91">
        <f t="shared" si="2"/>
        <v>2.7960683028325295E-3</v>
      </c>
      <c r="O91" s="91">
        <f>L91/'סכום נכסי הקרן'!$C$42</f>
        <v>1.959252688324777E-5</v>
      </c>
    </row>
    <row r="92" spans="2:15">
      <c r="B92" s="86" t="s">
        <v>1037</v>
      </c>
      <c r="C92" s="87" t="s">
        <v>1038</v>
      </c>
      <c r="D92" s="88" t="s">
        <v>114</v>
      </c>
      <c r="E92" s="88" t="s">
        <v>26</v>
      </c>
      <c r="F92" s="87" t="s">
        <v>627</v>
      </c>
      <c r="G92" s="88" t="s">
        <v>628</v>
      </c>
      <c r="H92" s="88" t="s">
        <v>127</v>
      </c>
      <c r="I92" s="90">
        <v>29.858348000000007</v>
      </c>
      <c r="J92" s="98">
        <v>8861</v>
      </c>
      <c r="K92" s="90"/>
      <c r="L92" s="90">
        <v>2.6457482310000007</v>
      </c>
      <c r="M92" s="91">
        <v>8.4012149290364772E-7</v>
      </c>
      <c r="N92" s="91">
        <f t="shared" si="2"/>
        <v>4.068564041518204E-3</v>
      </c>
      <c r="O92" s="91">
        <f>L92/'סכום נכסי הקרן'!$C$42</f>
        <v>2.8509121282519347E-5</v>
      </c>
    </row>
    <row r="93" spans="2:15">
      <c r="B93" s="86" t="s">
        <v>1039</v>
      </c>
      <c r="C93" s="87" t="s">
        <v>1040</v>
      </c>
      <c r="D93" s="88" t="s">
        <v>114</v>
      </c>
      <c r="E93" s="88" t="s">
        <v>26</v>
      </c>
      <c r="F93" s="87" t="s">
        <v>1041</v>
      </c>
      <c r="G93" s="88" t="s">
        <v>121</v>
      </c>
      <c r="H93" s="88" t="s">
        <v>127</v>
      </c>
      <c r="I93" s="90">
        <v>93.368096000000008</v>
      </c>
      <c r="J93" s="98">
        <v>2185</v>
      </c>
      <c r="K93" s="90"/>
      <c r="L93" s="90">
        <v>2.0400928899999999</v>
      </c>
      <c r="M93" s="91">
        <v>9.9151668339157318E-7</v>
      </c>
      <c r="N93" s="91">
        <f t="shared" si="2"/>
        <v>3.1372027301606654E-3</v>
      </c>
      <c r="O93" s="91">
        <f>L93/'סכום נכסי הקרן'!$C$42</f>
        <v>2.1982913924743502E-5</v>
      </c>
    </row>
    <row r="94" spans="2:15">
      <c r="B94" s="86" t="s">
        <v>1042</v>
      </c>
      <c r="C94" s="87" t="s">
        <v>1043</v>
      </c>
      <c r="D94" s="88" t="s">
        <v>114</v>
      </c>
      <c r="E94" s="88" t="s">
        <v>26</v>
      </c>
      <c r="F94" s="87" t="s">
        <v>1044</v>
      </c>
      <c r="G94" s="88" t="s">
        <v>561</v>
      </c>
      <c r="H94" s="88" t="s">
        <v>127</v>
      </c>
      <c r="I94" s="90">
        <v>26.099342000000007</v>
      </c>
      <c r="J94" s="98">
        <v>4892</v>
      </c>
      <c r="K94" s="90"/>
      <c r="L94" s="90">
        <v>1.2767798220000002</v>
      </c>
      <c r="M94" s="91">
        <v>3.53219324794359E-7</v>
      </c>
      <c r="N94" s="91">
        <f t="shared" si="2"/>
        <v>1.9633993937366494E-3</v>
      </c>
      <c r="O94" s="91">
        <f>L94/'סכום נכסי הקרן'!$C$42</f>
        <v>1.3757873999489961E-5</v>
      </c>
    </row>
    <row r="95" spans="2:15">
      <c r="B95" s="86" t="s">
        <v>1045</v>
      </c>
      <c r="C95" s="87" t="s">
        <v>1046</v>
      </c>
      <c r="D95" s="88" t="s">
        <v>114</v>
      </c>
      <c r="E95" s="88" t="s">
        <v>26</v>
      </c>
      <c r="F95" s="87" t="s">
        <v>552</v>
      </c>
      <c r="G95" s="88" t="s">
        <v>150</v>
      </c>
      <c r="H95" s="88" t="s">
        <v>127</v>
      </c>
      <c r="I95" s="90">
        <v>190.35441000000003</v>
      </c>
      <c r="J95" s="98">
        <v>1232</v>
      </c>
      <c r="K95" s="90"/>
      <c r="L95" s="90">
        <v>2.3451663300000005</v>
      </c>
      <c r="M95" s="91">
        <v>1.1513126686519069E-6</v>
      </c>
      <c r="N95" s="91">
        <f t="shared" si="2"/>
        <v>3.6063368728062521E-3</v>
      </c>
      <c r="O95" s="91">
        <f>L95/'סכום נכסי הקרן'!$C$42</f>
        <v>2.5270216775078621E-5</v>
      </c>
    </row>
    <row r="96" spans="2:15">
      <c r="B96" s="86" t="s">
        <v>1047</v>
      </c>
      <c r="C96" s="87" t="s">
        <v>1048</v>
      </c>
      <c r="D96" s="88" t="s">
        <v>114</v>
      </c>
      <c r="E96" s="88" t="s">
        <v>26</v>
      </c>
      <c r="F96" s="87" t="s">
        <v>1049</v>
      </c>
      <c r="G96" s="88" t="s">
        <v>122</v>
      </c>
      <c r="H96" s="88" t="s">
        <v>127</v>
      </c>
      <c r="I96" s="90">
        <v>12.806870000000002</v>
      </c>
      <c r="J96" s="98">
        <v>11980</v>
      </c>
      <c r="K96" s="90"/>
      <c r="L96" s="90">
        <v>1.534263012</v>
      </c>
      <c r="M96" s="91">
        <v>1.0494558745091408E-6</v>
      </c>
      <c r="N96" s="91">
        <f t="shared" si="2"/>
        <v>2.3593504656696913E-3</v>
      </c>
      <c r="O96" s="91">
        <f>L96/'סכום נכסי הקרן'!$C$42</f>
        <v>1.6532370607258824E-5</v>
      </c>
    </row>
    <row r="97" spans="2:15">
      <c r="B97" s="86" t="s">
        <v>1050</v>
      </c>
      <c r="C97" s="87" t="s">
        <v>1051</v>
      </c>
      <c r="D97" s="88" t="s">
        <v>114</v>
      </c>
      <c r="E97" s="88" t="s">
        <v>26</v>
      </c>
      <c r="F97" s="87" t="s">
        <v>1052</v>
      </c>
      <c r="G97" s="88" t="s">
        <v>509</v>
      </c>
      <c r="H97" s="88" t="s">
        <v>127</v>
      </c>
      <c r="I97" s="90">
        <v>9.8048190000000019</v>
      </c>
      <c r="J97" s="98">
        <v>42230</v>
      </c>
      <c r="K97" s="90"/>
      <c r="L97" s="90">
        <v>4.1405750020000003</v>
      </c>
      <c r="M97" s="91">
        <v>1.5316770087365785E-6</v>
      </c>
      <c r="N97" s="91">
        <f t="shared" si="2"/>
        <v>6.367270463213762E-3</v>
      </c>
      <c r="O97" s="91">
        <f>L97/'סכום נכסי הקרן'!$C$42</f>
        <v>4.4616548743479355E-5</v>
      </c>
    </row>
    <row r="98" spans="2:15">
      <c r="B98" s="86" t="s">
        <v>1053</v>
      </c>
      <c r="C98" s="87" t="s">
        <v>1054</v>
      </c>
      <c r="D98" s="88" t="s">
        <v>114</v>
      </c>
      <c r="E98" s="88" t="s">
        <v>26</v>
      </c>
      <c r="F98" s="87" t="s">
        <v>1055</v>
      </c>
      <c r="G98" s="88" t="s">
        <v>661</v>
      </c>
      <c r="H98" s="88" t="s">
        <v>127</v>
      </c>
      <c r="I98" s="90">
        <v>6.5022550000000017</v>
      </c>
      <c r="J98" s="98">
        <v>26410</v>
      </c>
      <c r="K98" s="90"/>
      <c r="L98" s="90">
        <v>1.7172456680000003</v>
      </c>
      <c r="M98" s="91">
        <v>4.7206075478407419E-7</v>
      </c>
      <c r="N98" s="91">
        <f t="shared" si="2"/>
        <v>2.640736519603368E-3</v>
      </c>
      <c r="O98" s="91">
        <f>L98/'סכום נכסי הקרן'!$C$42</f>
        <v>1.8504090618777003E-5</v>
      </c>
    </row>
    <row r="99" spans="2:15">
      <c r="B99" s="86" t="s">
        <v>1056</v>
      </c>
      <c r="C99" s="87" t="s">
        <v>1057</v>
      </c>
      <c r="D99" s="88" t="s">
        <v>114</v>
      </c>
      <c r="E99" s="88" t="s">
        <v>26</v>
      </c>
      <c r="F99" s="87" t="s">
        <v>555</v>
      </c>
      <c r="G99" s="88" t="s">
        <v>278</v>
      </c>
      <c r="H99" s="88" t="s">
        <v>127</v>
      </c>
      <c r="I99" s="90">
        <v>13.062454000000002</v>
      </c>
      <c r="J99" s="98">
        <v>31450</v>
      </c>
      <c r="K99" s="90"/>
      <c r="L99" s="90">
        <v>4.1081417650000009</v>
      </c>
      <c r="M99" s="91">
        <v>1.2285710819166588E-6</v>
      </c>
      <c r="N99" s="91">
        <f t="shared" si="2"/>
        <v>6.3173954598925433E-3</v>
      </c>
      <c r="O99" s="91">
        <f>L99/'סכום נכסי הקרן'!$C$42</f>
        <v>4.4267066099445533E-5</v>
      </c>
    </row>
    <row r="100" spans="2:15">
      <c r="B100" s="86" t="s">
        <v>1058</v>
      </c>
      <c r="C100" s="87" t="s">
        <v>1059</v>
      </c>
      <c r="D100" s="88" t="s">
        <v>114</v>
      </c>
      <c r="E100" s="88" t="s">
        <v>26</v>
      </c>
      <c r="F100" s="87" t="s">
        <v>1060</v>
      </c>
      <c r="G100" s="88" t="s">
        <v>250</v>
      </c>
      <c r="H100" s="88" t="s">
        <v>127</v>
      </c>
      <c r="I100" s="90">
        <v>0.87102900000000016</v>
      </c>
      <c r="J100" s="98">
        <v>17300</v>
      </c>
      <c r="K100" s="90"/>
      <c r="L100" s="90">
        <v>0.15068806900000004</v>
      </c>
      <c r="M100" s="91">
        <v>2.4568805031162707E-8</v>
      </c>
      <c r="N100" s="91">
        <f t="shared" si="2"/>
        <v>2.3172426304051224E-4</v>
      </c>
      <c r="O100" s="91">
        <f>L100/'סכום נכסי הקרן'!$C$42</f>
        <v>1.6237313832865769E-6</v>
      </c>
    </row>
    <row r="101" spans="2:15">
      <c r="B101" s="86" t="s">
        <v>1061</v>
      </c>
      <c r="C101" s="87" t="s">
        <v>1062</v>
      </c>
      <c r="D101" s="88" t="s">
        <v>114</v>
      </c>
      <c r="E101" s="88" t="s">
        <v>26</v>
      </c>
      <c r="F101" s="87" t="s">
        <v>1063</v>
      </c>
      <c r="G101" s="88" t="s">
        <v>418</v>
      </c>
      <c r="H101" s="88" t="s">
        <v>127</v>
      </c>
      <c r="I101" s="90">
        <v>7.6293910000000018</v>
      </c>
      <c r="J101" s="98">
        <v>15780</v>
      </c>
      <c r="K101" s="90"/>
      <c r="L101" s="90">
        <v>1.2039178310000003</v>
      </c>
      <c r="M101" s="91">
        <v>7.990602176068071E-7</v>
      </c>
      <c r="N101" s="91">
        <f t="shared" si="2"/>
        <v>1.8513540853045704E-3</v>
      </c>
      <c r="O101" s="91">
        <f>L101/'סכום נכסי הקרן'!$C$42</f>
        <v>1.2972753437387304E-5</v>
      </c>
    </row>
    <row r="102" spans="2:15">
      <c r="B102" s="86" t="s">
        <v>1064</v>
      </c>
      <c r="C102" s="87" t="s">
        <v>1065</v>
      </c>
      <c r="D102" s="88" t="s">
        <v>114</v>
      </c>
      <c r="E102" s="88" t="s">
        <v>26</v>
      </c>
      <c r="F102" s="87" t="s">
        <v>756</v>
      </c>
      <c r="G102" s="88" t="s">
        <v>150</v>
      </c>
      <c r="H102" s="88" t="s">
        <v>127</v>
      </c>
      <c r="I102" s="90">
        <v>215.15180200000003</v>
      </c>
      <c r="J102" s="98">
        <v>1494</v>
      </c>
      <c r="K102" s="90"/>
      <c r="L102" s="90">
        <v>3.2143679290000007</v>
      </c>
      <c r="M102" s="91">
        <v>1.155200353527543E-6</v>
      </c>
      <c r="N102" s="91">
        <f t="shared" si="2"/>
        <v>4.9429728871804883E-3</v>
      </c>
      <c r="O102" s="91">
        <f>L102/'סכום נכסי הקרן'!$C$42</f>
        <v>3.4636253011823913E-5</v>
      </c>
    </row>
    <row r="103" spans="2:15">
      <c r="B103" s="86" t="s">
        <v>1066</v>
      </c>
      <c r="C103" s="87" t="s">
        <v>1067</v>
      </c>
      <c r="D103" s="88" t="s">
        <v>114</v>
      </c>
      <c r="E103" s="88" t="s">
        <v>26</v>
      </c>
      <c r="F103" s="87" t="s">
        <v>1068</v>
      </c>
      <c r="G103" s="88" t="s">
        <v>151</v>
      </c>
      <c r="H103" s="88" t="s">
        <v>127</v>
      </c>
      <c r="I103" s="90">
        <v>0.36232500000000006</v>
      </c>
      <c r="J103" s="98">
        <v>11690</v>
      </c>
      <c r="K103" s="90"/>
      <c r="L103" s="90">
        <v>4.2355793000000003E-2</v>
      </c>
      <c r="M103" s="91">
        <v>7.70257108240634E-9</v>
      </c>
      <c r="N103" s="91">
        <f t="shared" si="2"/>
        <v>6.5133656457044961E-5</v>
      </c>
      <c r="O103" s="91">
        <f>L103/'סכום נכסי הקרן'!$C$42</f>
        <v>4.5640262573203391E-7</v>
      </c>
    </row>
    <row r="104" spans="2:15">
      <c r="B104" s="86" t="s">
        <v>1069</v>
      </c>
      <c r="C104" s="87" t="s">
        <v>1070</v>
      </c>
      <c r="D104" s="88" t="s">
        <v>114</v>
      </c>
      <c r="E104" s="88" t="s">
        <v>26</v>
      </c>
      <c r="F104" s="87" t="s">
        <v>1071</v>
      </c>
      <c r="G104" s="88" t="s">
        <v>574</v>
      </c>
      <c r="H104" s="88" t="s">
        <v>127</v>
      </c>
      <c r="I104" s="90">
        <v>12.411312000000002</v>
      </c>
      <c r="J104" s="98">
        <v>8450</v>
      </c>
      <c r="K104" s="90"/>
      <c r="L104" s="90">
        <v>1.0487559010000003</v>
      </c>
      <c r="M104" s="91">
        <v>5.8909186493176496E-7</v>
      </c>
      <c r="N104" s="91">
        <f t="shared" si="2"/>
        <v>1.6127500331072225E-3</v>
      </c>
      <c r="O104" s="91">
        <f>L104/'סכום נכסי הקרן'!$C$42</f>
        <v>1.1300814199568052E-5</v>
      </c>
    </row>
    <row r="105" spans="2:15">
      <c r="B105" s="86" t="s">
        <v>1072</v>
      </c>
      <c r="C105" s="87" t="s">
        <v>1073</v>
      </c>
      <c r="D105" s="88" t="s">
        <v>114</v>
      </c>
      <c r="E105" s="88" t="s">
        <v>26</v>
      </c>
      <c r="F105" s="87" t="s">
        <v>613</v>
      </c>
      <c r="G105" s="88" t="s">
        <v>614</v>
      </c>
      <c r="H105" s="88" t="s">
        <v>127</v>
      </c>
      <c r="I105" s="90">
        <v>22.833349000000002</v>
      </c>
      <c r="J105" s="98">
        <v>38400</v>
      </c>
      <c r="K105" s="90"/>
      <c r="L105" s="90">
        <v>8.7680061940000016</v>
      </c>
      <c r="M105" s="91">
        <v>1.3901283582763792E-6</v>
      </c>
      <c r="N105" s="91">
        <f t="shared" si="2"/>
        <v>1.348321593821271E-2</v>
      </c>
      <c r="O105" s="91">
        <f>L105/'סכום נכסי הקרן'!$C$42</f>
        <v>9.447919082464912E-5</v>
      </c>
    </row>
    <row r="106" spans="2:15">
      <c r="B106" s="86" t="s">
        <v>1074</v>
      </c>
      <c r="C106" s="87" t="s">
        <v>1075</v>
      </c>
      <c r="D106" s="88" t="s">
        <v>114</v>
      </c>
      <c r="E106" s="88" t="s">
        <v>26</v>
      </c>
      <c r="F106" s="87" t="s">
        <v>1076</v>
      </c>
      <c r="G106" s="88" t="s">
        <v>887</v>
      </c>
      <c r="H106" s="88" t="s">
        <v>127</v>
      </c>
      <c r="I106" s="90">
        <v>13.946962000000001</v>
      </c>
      <c r="J106" s="98">
        <v>23500</v>
      </c>
      <c r="K106" s="90"/>
      <c r="L106" s="90">
        <v>3.2775360070000006</v>
      </c>
      <c r="M106" s="91">
        <v>3.1508957394970481E-7</v>
      </c>
      <c r="N106" s="91">
        <f t="shared" si="2"/>
        <v>5.0401111438412435E-3</v>
      </c>
      <c r="O106" s="91">
        <f>L106/'סכום נכסי הקרן'!$C$42</f>
        <v>3.5316917322881574E-5</v>
      </c>
    </row>
    <row r="107" spans="2:15">
      <c r="B107" s="86" t="s">
        <v>1077</v>
      </c>
      <c r="C107" s="87" t="s">
        <v>1078</v>
      </c>
      <c r="D107" s="88" t="s">
        <v>114</v>
      </c>
      <c r="E107" s="88" t="s">
        <v>26</v>
      </c>
      <c r="F107" s="87" t="s">
        <v>799</v>
      </c>
      <c r="G107" s="88" t="s">
        <v>574</v>
      </c>
      <c r="H107" s="88" t="s">
        <v>127</v>
      </c>
      <c r="I107" s="90">
        <v>51.454962000000002</v>
      </c>
      <c r="J107" s="98">
        <v>2810</v>
      </c>
      <c r="K107" s="90"/>
      <c r="L107" s="90">
        <v>1.4458844230000003</v>
      </c>
      <c r="M107" s="91">
        <v>9.5008072230044118E-7</v>
      </c>
      <c r="N107" s="91">
        <f t="shared" si="2"/>
        <v>2.2234441292192236E-3</v>
      </c>
      <c r="O107" s="91">
        <f>L107/'סכום נכסי הקרן'!$C$42</f>
        <v>1.5580051757317985E-5</v>
      </c>
    </row>
    <row r="108" spans="2:15">
      <c r="B108" s="86" t="s">
        <v>1079</v>
      </c>
      <c r="C108" s="87" t="s">
        <v>1080</v>
      </c>
      <c r="D108" s="88" t="s">
        <v>114</v>
      </c>
      <c r="E108" s="88" t="s">
        <v>26</v>
      </c>
      <c r="F108" s="87" t="s">
        <v>400</v>
      </c>
      <c r="G108" s="88" t="s">
        <v>267</v>
      </c>
      <c r="H108" s="88" t="s">
        <v>127</v>
      </c>
      <c r="I108" s="90">
        <v>15.834733000000002</v>
      </c>
      <c r="J108" s="98">
        <v>21760</v>
      </c>
      <c r="K108" s="90"/>
      <c r="L108" s="90">
        <v>3.4456378910000005</v>
      </c>
      <c r="M108" s="91">
        <v>1.2980179869717292E-6</v>
      </c>
      <c r="N108" s="91">
        <f t="shared" si="2"/>
        <v>5.2986139267365605E-3</v>
      </c>
      <c r="O108" s="91">
        <f>L108/'סכום נכסי הקרן'!$C$42</f>
        <v>3.7128290356272819E-5</v>
      </c>
    </row>
    <row r="109" spans="2:15">
      <c r="B109" s="86" t="s">
        <v>1081</v>
      </c>
      <c r="C109" s="87" t="s">
        <v>1082</v>
      </c>
      <c r="D109" s="88" t="s">
        <v>114</v>
      </c>
      <c r="E109" s="88" t="s">
        <v>26</v>
      </c>
      <c r="F109" s="87" t="s">
        <v>403</v>
      </c>
      <c r="G109" s="88" t="s">
        <v>267</v>
      </c>
      <c r="H109" s="88" t="s">
        <v>127</v>
      </c>
      <c r="I109" s="90">
        <v>227.30315400000003</v>
      </c>
      <c r="J109" s="98">
        <v>1555</v>
      </c>
      <c r="K109" s="90"/>
      <c r="L109" s="90">
        <v>3.5345640440000006</v>
      </c>
      <c r="M109" s="91">
        <v>1.1700712246909464E-6</v>
      </c>
      <c r="N109" s="91">
        <f t="shared" si="2"/>
        <v>5.4353622931181938E-3</v>
      </c>
      <c r="O109" s="91">
        <f>L109/'סכום נכסי הקרן'!$C$42</f>
        <v>3.8086509453373626E-5</v>
      </c>
    </row>
    <row r="110" spans="2:15">
      <c r="B110" s="86" t="s">
        <v>1083</v>
      </c>
      <c r="C110" s="87" t="s">
        <v>1084</v>
      </c>
      <c r="D110" s="88" t="s">
        <v>114</v>
      </c>
      <c r="E110" s="88" t="s">
        <v>26</v>
      </c>
      <c r="F110" s="87" t="s">
        <v>1085</v>
      </c>
      <c r="G110" s="88" t="s">
        <v>661</v>
      </c>
      <c r="H110" s="88" t="s">
        <v>127</v>
      </c>
      <c r="I110" s="90">
        <v>23.870100999999998</v>
      </c>
      <c r="J110" s="98">
        <v>7500</v>
      </c>
      <c r="K110" s="90"/>
      <c r="L110" s="90">
        <v>1.7902576080000001</v>
      </c>
      <c r="M110" s="91">
        <v>4.9274692802387102E-7</v>
      </c>
      <c r="N110" s="91">
        <f t="shared" si="2"/>
        <v>2.7530124157770595E-3</v>
      </c>
      <c r="O110" s="91">
        <f>L110/'סכום נכסי הקרן'!$C$42</f>
        <v>1.9290826948463702E-5</v>
      </c>
    </row>
    <row r="111" spans="2:15">
      <c r="B111" s="86" t="s">
        <v>1086</v>
      </c>
      <c r="C111" s="87" t="s">
        <v>1087</v>
      </c>
      <c r="D111" s="88" t="s">
        <v>114</v>
      </c>
      <c r="E111" s="88" t="s">
        <v>26</v>
      </c>
      <c r="F111" s="87" t="s">
        <v>1088</v>
      </c>
      <c r="G111" s="88" t="s">
        <v>661</v>
      </c>
      <c r="H111" s="88" t="s">
        <v>127</v>
      </c>
      <c r="I111" s="90">
        <v>5.8177800000000017</v>
      </c>
      <c r="J111" s="98">
        <v>21820</v>
      </c>
      <c r="K111" s="90"/>
      <c r="L111" s="90">
        <v>1.2694396090000002</v>
      </c>
      <c r="M111" s="91">
        <v>4.2232550157768291E-7</v>
      </c>
      <c r="N111" s="91">
        <f t="shared" si="2"/>
        <v>1.9521118016978571E-3</v>
      </c>
      <c r="O111" s="91">
        <f>L111/'סכום נכסי הקרן'!$C$42</f>
        <v>1.3678779919333502E-5</v>
      </c>
    </row>
    <row r="112" spans="2:15">
      <c r="B112" s="86" t="s">
        <v>1089</v>
      </c>
      <c r="C112" s="87" t="s">
        <v>1090</v>
      </c>
      <c r="D112" s="88" t="s">
        <v>114</v>
      </c>
      <c r="E112" s="88" t="s">
        <v>26</v>
      </c>
      <c r="F112" s="87" t="s">
        <v>1091</v>
      </c>
      <c r="G112" s="88" t="s">
        <v>121</v>
      </c>
      <c r="H112" s="88" t="s">
        <v>127</v>
      </c>
      <c r="I112" s="90">
        <v>578.71038900000008</v>
      </c>
      <c r="J112" s="98">
        <v>317.89999999999998</v>
      </c>
      <c r="K112" s="90"/>
      <c r="L112" s="90">
        <v>1.8397203280000003</v>
      </c>
      <c r="M112" s="91">
        <v>5.1492592461306959E-7</v>
      </c>
      <c r="N112" s="91">
        <f t="shared" si="2"/>
        <v>2.8290749230216062E-3</v>
      </c>
      <c r="O112" s="91">
        <f>L112/'סכום נכסי הקרן'!$C$42</f>
        <v>1.982380989329603E-5</v>
      </c>
    </row>
    <row r="113" spans="2:15">
      <c r="B113" s="86" t="s">
        <v>1092</v>
      </c>
      <c r="C113" s="87" t="s">
        <v>1093</v>
      </c>
      <c r="D113" s="88" t="s">
        <v>114</v>
      </c>
      <c r="E113" s="88" t="s">
        <v>26</v>
      </c>
      <c r="F113" s="87" t="s">
        <v>816</v>
      </c>
      <c r="G113" s="88" t="s">
        <v>278</v>
      </c>
      <c r="H113" s="88" t="s">
        <v>127</v>
      </c>
      <c r="I113" s="90">
        <v>784.84880600000008</v>
      </c>
      <c r="J113" s="98">
        <v>297</v>
      </c>
      <c r="K113" s="90"/>
      <c r="L113" s="90">
        <v>2.3310009540000007</v>
      </c>
      <c r="M113" s="91">
        <v>8.5609617760246992E-7</v>
      </c>
      <c r="N113" s="91">
        <f t="shared" si="2"/>
        <v>3.5845537194612339E-3</v>
      </c>
      <c r="O113" s="91">
        <f>L113/'סכום נכסי הקרן'!$C$42</f>
        <v>2.5117578509024166E-5</v>
      </c>
    </row>
    <row r="114" spans="2:15">
      <c r="B114" s="86" t="s">
        <v>1094</v>
      </c>
      <c r="C114" s="87" t="s">
        <v>1095</v>
      </c>
      <c r="D114" s="88" t="s">
        <v>114</v>
      </c>
      <c r="E114" s="88" t="s">
        <v>26</v>
      </c>
      <c r="F114" s="87" t="s">
        <v>660</v>
      </c>
      <c r="G114" s="88" t="s">
        <v>661</v>
      </c>
      <c r="H114" s="88" t="s">
        <v>127</v>
      </c>
      <c r="I114" s="90">
        <v>418.73548900000003</v>
      </c>
      <c r="J114" s="98">
        <v>1769</v>
      </c>
      <c r="K114" s="90"/>
      <c r="L114" s="90">
        <v>7.4074307970000008</v>
      </c>
      <c r="M114" s="91">
        <v>1.5761750626672223E-6</v>
      </c>
      <c r="N114" s="91">
        <f t="shared" si="2"/>
        <v>1.1390957849877412E-2</v>
      </c>
      <c r="O114" s="91">
        <f>L114/'סכום נכסי הקרן'!$C$42</f>
        <v>7.9818382002176962E-5</v>
      </c>
    </row>
    <row r="115" spans="2:15">
      <c r="B115" s="86" t="s">
        <v>1096</v>
      </c>
      <c r="C115" s="87" t="s">
        <v>1097</v>
      </c>
      <c r="D115" s="88" t="s">
        <v>114</v>
      </c>
      <c r="E115" s="88" t="s">
        <v>26</v>
      </c>
      <c r="F115" s="87" t="s">
        <v>1098</v>
      </c>
      <c r="G115" s="88" t="s">
        <v>122</v>
      </c>
      <c r="H115" s="88" t="s">
        <v>127</v>
      </c>
      <c r="I115" s="90">
        <v>6.4573270000000011</v>
      </c>
      <c r="J115" s="98">
        <v>26950</v>
      </c>
      <c r="K115" s="90"/>
      <c r="L115" s="90">
        <v>1.7402496710000004</v>
      </c>
      <c r="M115" s="91">
        <v>7.5207619938548821E-7</v>
      </c>
      <c r="N115" s="91">
        <f t="shared" si="2"/>
        <v>2.6761114877579917E-3</v>
      </c>
      <c r="O115" s="91">
        <f>L115/'סכום נכסי הקרן'!$C$42</f>
        <v>1.8751969046446806E-5</v>
      </c>
    </row>
    <row r="116" spans="2:15">
      <c r="B116" s="86" t="s">
        <v>1099</v>
      </c>
      <c r="C116" s="87" t="s">
        <v>1100</v>
      </c>
      <c r="D116" s="88" t="s">
        <v>114</v>
      </c>
      <c r="E116" s="88" t="s">
        <v>26</v>
      </c>
      <c r="F116" s="87" t="s">
        <v>1101</v>
      </c>
      <c r="G116" s="88" t="s">
        <v>917</v>
      </c>
      <c r="H116" s="88" t="s">
        <v>127</v>
      </c>
      <c r="I116" s="90">
        <v>78.539625000000015</v>
      </c>
      <c r="J116" s="98">
        <v>864</v>
      </c>
      <c r="K116" s="90"/>
      <c r="L116" s="90">
        <v>0.67858235999999994</v>
      </c>
      <c r="M116" s="91">
        <v>7.8473098645891974E-7</v>
      </c>
      <c r="N116" s="91">
        <f t="shared" si="2"/>
        <v>1.0435066181868156E-3</v>
      </c>
      <c r="O116" s="91">
        <f>L116/'סכום נכסי הקרן'!$C$42</f>
        <v>7.3120286256815037E-6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98"/>
      <c r="K117" s="87"/>
      <c r="L117" s="87"/>
      <c r="M117" s="87"/>
      <c r="N117" s="91"/>
      <c r="O117" s="87"/>
    </row>
    <row r="118" spans="2:15">
      <c r="B118" s="85" t="s">
        <v>27</v>
      </c>
      <c r="C118" s="80"/>
      <c r="D118" s="81"/>
      <c r="E118" s="81"/>
      <c r="F118" s="80"/>
      <c r="G118" s="81"/>
      <c r="H118" s="81"/>
      <c r="I118" s="83"/>
      <c r="J118" s="100"/>
      <c r="K118" s="83">
        <v>3.4224778000000004E-2</v>
      </c>
      <c r="L118" s="83">
        <f>SUM(L119:L186)</f>
        <v>28.231218461000001</v>
      </c>
      <c r="M118" s="84"/>
      <c r="N118" s="84">
        <f t="shared" ref="N118:N149" si="3">IFERROR(L118/$L$11,0)</f>
        <v>4.3413246556440563E-2</v>
      </c>
      <c r="O118" s="84">
        <f>L118/'סכום נכסי הקרן'!$C$42</f>
        <v>3.0420401368037349E-4</v>
      </c>
    </row>
    <row r="119" spans="2:15">
      <c r="B119" s="86" t="s">
        <v>1102</v>
      </c>
      <c r="C119" s="87" t="s">
        <v>1103</v>
      </c>
      <c r="D119" s="88" t="s">
        <v>114</v>
      </c>
      <c r="E119" s="88" t="s">
        <v>26</v>
      </c>
      <c r="F119" s="87" t="s">
        <v>1104</v>
      </c>
      <c r="G119" s="88" t="s">
        <v>1105</v>
      </c>
      <c r="H119" s="88" t="s">
        <v>127</v>
      </c>
      <c r="I119" s="90">
        <v>350.57394500000004</v>
      </c>
      <c r="J119" s="98">
        <v>165.9</v>
      </c>
      <c r="K119" s="90"/>
      <c r="L119" s="90">
        <v>0.58160217500000011</v>
      </c>
      <c r="M119" s="91">
        <v>1.1809677869050497E-6</v>
      </c>
      <c r="N119" s="91">
        <f t="shared" si="3"/>
        <v>8.9437296714336447E-4</v>
      </c>
      <c r="O119" s="91">
        <f>L119/'סכום נכסי הקרן'!$C$42</f>
        <v>6.2670237292325498E-6</v>
      </c>
    </row>
    <row r="120" spans="2:15">
      <c r="B120" s="86" t="s">
        <v>1106</v>
      </c>
      <c r="C120" s="87" t="s">
        <v>1107</v>
      </c>
      <c r="D120" s="88" t="s">
        <v>114</v>
      </c>
      <c r="E120" s="88" t="s">
        <v>26</v>
      </c>
      <c r="F120" s="87" t="s">
        <v>1108</v>
      </c>
      <c r="G120" s="88" t="s">
        <v>561</v>
      </c>
      <c r="H120" s="88" t="s">
        <v>127</v>
      </c>
      <c r="I120" s="90">
        <v>142.01752999999999</v>
      </c>
      <c r="J120" s="98">
        <v>435.2</v>
      </c>
      <c r="K120" s="90"/>
      <c r="L120" s="90">
        <v>0.61806029100000015</v>
      </c>
      <c r="M120" s="91">
        <v>8.6146650390194638E-7</v>
      </c>
      <c r="N120" s="91">
        <f t="shared" si="3"/>
        <v>9.5043732657148561E-4</v>
      </c>
      <c r="O120" s="91">
        <f>L120/'סכום נכסי הקרן'!$C$42</f>
        <v>6.6598762458090449E-6</v>
      </c>
    </row>
    <row r="121" spans="2:15">
      <c r="B121" s="86" t="s">
        <v>1109</v>
      </c>
      <c r="C121" s="87" t="s">
        <v>1110</v>
      </c>
      <c r="D121" s="88" t="s">
        <v>114</v>
      </c>
      <c r="E121" s="88" t="s">
        <v>26</v>
      </c>
      <c r="F121" s="87" t="s">
        <v>1111</v>
      </c>
      <c r="G121" s="88" t="s">
        <v>1112</v>
      </c>
      <c r="H121" s="88" t="s">
        <v>127</v>
      </c>
      <c r="I121" s="90">
        <v>4.8399370000000008</v>
      </c>
      <c r="J121" s="98">
        <v>1868</v>
      </c>
      <c r="K121" s="90"/>
      <c r="L121" s="90">
        <v>9.0410030000000016E-2</v>
      </c>
      <c r="M121" s="91">
        <v>1.0830032069842983E-6</v>
      </c>
      <c r="N121" s="91">
        <f t="shared" si="3"/>
        <v>1.390302345252072E-4</v>
      </c>
      <c r="O121" s="91">
        <f>L121/'סכום נכסי הקרן'!$C$42</f>
        <v>9.7420853587871586E-7</v>
      </c>
    </row>
    <row r="122" spans="2:15">
      <c r="B122" s="86" t="s">
        <v>1113</v>
      </c>
      <c r="C122" s="87" t="s">
        <v>1114</v>
      </c>
      <c r="D122" s="88" t="s">
        <v>114</v>
      </c>
      <c r="E122" s="88" t="s">
        <v>26</v>
      </c>
      <c r="F122" s="87" t="s">
        <v>1115</v>
      </c>
      <c r="G122" s="88" t="s">
        <v>123</v>
      </c>
      <c r="H122" s="88" t="s">
        <v>127</v>
      </c>
      <c r="I122" s="90">
        <v>63.263162000000008</v>
      </c>
      <c r="J122" s="98">
        <v>426.8</v>
      </c>
      <c r="K122" s="90"/>
      <c r="L122" s="90">
        <v>0.27000717700000004</v>
      </c>
      <c r="M122" s="91">
        <v>1.149998457595763E-6</v>
      </c>
      <c r="N122" s="91">
        <f t="shared" si="3"/>
        <v>4.1521013920467817E-4</v>
      </c>
      <c r="O122" s="91">
        <f>L122/'סכום נכסי הקרן'!$C$42</f>
        <v>2.9094481727515773E-6</v>
      </c>
    </row>
    <row r="123" spans="2:15">
      <c r="B123" s="86" t="s">
        <v>1116</v>
      </c>
      <c r="C123" s="87" t="s">
        <v>1117</v>
      </c>
      <c r="D123" s="88" t="s">
        <v>114</v>
      </c>
      <c r="E123" s="88" t="s">
        <v>26</v>
      </c>
      <c r="F123" s="87" t="s">
        <v>1118</v>
      </c>
      <c r="G123" s="88" t="s">
        <v>123</v>
      </c>
      <c r="H123" s="88" t="s">
        <v>127</v>
      </c>
      <c r="I123" s="90">
        <v>27.818763000000004</v>
      </c>
      <c r="J123" s="98">
        <v>2113</v>
      </c>
      <c r="K123" s="90"/>
      <c r="L123" s="90">
        <v>0.58781045700000001</v>
      </c>
      <c r="M123" s="91">
        <v>1.6463389020372369E-6</v>
      </c>
      <c r="N123" s="91">
        <f t="shared" si="3"/>
        <v>9.0391990460659286E-4</v>
      </c>
      <c r="O123" s="91">
        <f>L123/'סכום נכסי הקרן'!$C$42</f>
        <v>6.3339207462730488E-6</v>
      </c>
    </row>
    <row r="124" spans="2:15">
      <c r="B124" s="86" t="s">
        <v>1119</v>
      </c>
      <c r="C124" s="87" t="s">
        <v>1120</v>
      </c>
      <c r="D124" s="88" t="s">
        <v>114</v>
      </c>
      <c r="E124" s="88" t="s">
        <v>26</v>
      </c>
      <c r="F124" s="87" t="s">
        <v>1121</v>
      </c>
      <c r="G124" s="88" t="s">
        <v>122</v>
      </c>
      <c r="H124" s="88" t="s">
        <v>127</v>
      </c>
      <c r="I124" s="90">
        <v>34.783200000000008</v>
      </c>
      <c r="J124" s="98">
        <v>542.5</v>
      </c>
      <c r="K124" s="90"/>
      <c r="L124" s="90">
        <v>0.18869886000000002</v>
      </c>
      <c r="M124" s="91">
        <v>6.1206334494539565E-7</v>
      </c>
      <c r="N124" s="91">
        <f t="shared" si="3"/>
        <v>2.9017628641909792E-4</v>
      </c>
      <c r="O124" s="91">
        <f>L124/'סכום נכסי הקרן'!$C$42</f>
        <v>2.0333146678812379E-6</v>
      </c>
    </row>
    <row r="125" spans="2:15">
      <c r="B125" s="86" t="s">
        <v>1122</v>
      </c>
      <c r="C125" s="87" t="s">
        <v>1123</v>
      </c>
      <c r="D125" s="88" t="s">
        <v>114</v>
      </c>
      <c r="E125" s="88" t="s">
        <v>26</v>
      </c>
      <c r="F125" s="87" t="s">
        <v>1124</v>
      </c>
      <c r="G125" s="88" t="s">
        <v>122</v>
      </c>
      <c r="H125" s="88" t="s">
        <v>127</v>
      </c>
      <c r="I125" s="90">
        <v>2.1000000000000002E-5</v>
      </c>
      <c r="J125" s="98">
        <v>6848</v>
      </c>
      <c r="K125" s="90"/>
      <c r="L125" s="90">
        <v>1.4330000000000001E-6</v>
      </c>
      <c r="M125" s="91">
        <v>1.87699313208213E-12</v>
      </c>
      <c r="N125" s="91">
        <f t="shared" si="3"/>
        <v>2.203630792674462E-9</v>
      </c>
      <c r="O125" s="91">
        <f>L125/'סכום נכסי הקרן'!$C$42</f>
        <v>1.5441216333123654E-11</v>
      </c>
    </row>
    <row r="126" spans="2:15">
      <c r="B126" s="86" t="s">
        <v>1125</v>
      </c>
      <c r="C126" s="87" t="s">
        <v>1126</v>
      </c>
      <c r="D126" s="88" t="s">
        <v>114</v>
      </c>
      <c r="E126" s="88" t="s">
        <v>26</v>
      </c>
      <c r="F126" s="87" t="s">
        <v>819</v>
      </c>
      <c r="G126" s="88" t="s">
        <v>628</v>
      </c>
      <c r="H126" s="88" t="s">
        <v>127</v>
      </c>
      <c r="I126" s="90">
        <v>2.8082940000000001</v>
      </c>
      <c r="J126" s="98">
        <v>5877</v>
      </c>
      <c r="K126" s="90"/>
      <c r="L126" s="90">
        <v>0.16504344500000001</v>
      </c>
      <c r="M126" s="91">
        <v>2.1850032503189047E-7</v>
      </c>
      <c r="N126" s="91">
        <f t="shared" si="3"/>
        <v>2.5379959353180316E-4</v>
      </c>
      <c r="O126" s="91">
        <f>L126/'סכום נכסי הקרן'!$C$42</f>
        <v>1.7784169843747352E-6</v>
      </c>
    </row>
    <row r="127" spans="2:15">
      <c r="B127" s="86" t="s">
        <v>1127</v>
      </c>
      <c r="C127" s="87" t="s">
        <v>1128</v>
      </c>
      <c r="D127" s="88" t="s">
        <v>114</v>
      </c>
      <c r="E127" s="88" t="s">
        <v>26</v>
      </c>
      <c r="F127" s="87" t="s">
        <v>1129</v>
      </c>
      <c r="G127" s="88" t="s">
        <v>1130</v>
      </c>
      <c r="H127" s="88" t="s">
        <v>127</v>
      </c>
      <c r="I127" s="90">
        <v>31.696872000000003</v>
      </c>
      <c r="J127" s="98">
        <v>514.70000000000005</v>
      </c>
      <c r="K127" s="90"/>
      <c r="L127" s="90">
        <v>0.16314380100000003</v>
      </c>
      <c r="M127" s="91">
        <v>1.6318963951403611E-6</v>
      </c>
      <c r="N127" s="91">
        <f t="shared" si="3"/>
        <v>2.5087836951678626E-4</v>
      </c>
      <c r="O127" s="91">
        <f>L127/'סכום נכסי הקרן'!$C$42</f>
        <v>1.7579474700970522E-6</v>
      </c>
    </row>
    <row r="128" spans="2:15">
      <c r="B128" s="86" t="s">
        <v>1131</v>
      </c>
      <c r="C128" s="87" t="s">
        <v>1132</v>
      </c>
      <c r="D128" s="88" t="s">
        <v>114</v>
      </c>
      <c r="E128" s="88" t="s">
        <v>26</v>
      </c>
      <c r="F128" s="87" t="s">
        <v>1133</v>
      </c>
      <c r="G128" s="88" t="s">
        <v>278</v>
      </c>
      <c r="H128" s="88" t="s">
        <v>127</v>
      </c>
      <c r="I128" s="90">
        <v>18.111714000000003</v>
      </c>
      <c r="J128" s="98">
        <v>3094</v>
      </c>
      <c r="K128" s="90"/>
      <c r="L128" s="90">
        <v>0.56037642200000004</v>
      </c>
      <c r="M128" s="91">
        <v>1.129252157908257E-6</v>
      </c>
      <c r="N128" s="91">
        <f t="shared" si="3"/>
        <v>8.6173254641168091E-4</v>
      </c>
      <c r="O128" s="91">
        <f>L128/'סכום נכסי הקרן'!$C$42</f>
        <v>6.0383067411610566E-6</v>
      </c>
    </row>
    <row r="129" spans="2:15">
      <c r="B129" s="86" t="s">
        <v>1134</v>
      </c>
      <c r="C129" s="87" t="s">
        <v>1135</v>
      </c>
      <c r="D129" s="88" t="s">
        <v>114</v>
      </c>
      <c r="E129" s="88" t="s">
        <v>26</v>
      </c>
      <c r="F129" s="87" t="s">
        <v>1136</v>
      </c>
      <c r="G129" s="88" t="s">
        <v>149</v>
      </c>
      <c r="H129" s="88" t="s">
        <v>127</v>
      </c>
      <c r="I129" s="90">
        <v>0.67740300000000009</v>
      </c>
      <c r="J129" s="98">
        <v>7518</v>
      </c>
      <c r="K129" s="90"/>
      <c r="L129" s="90">
        <v>5.0927144000000008E-2</v>
      </c>
      <c r="M129" s="91">
        <v>5.9693986399454286E-8</v>
      </c>
      <c r="N129" s="91">
        <f t="shared" si="3"/>
        <v>7.8314461061665364E-5</v>
      </c>
      <c r="O129" s="91">
        <f>L129/'סכום נכסי הקרן'!$C$42</f>
        <v>5.4876276882912803E-7</v>
      </c>
    </row>
    <row r="130" spans="2:15">
      <c r="B130" s="86" t="s">
        <v>1137</v>
      </c>
      <c r="C130" s="87" t="s">
        <v>1138</v>
      </c>
      <c r="D130" s="88" t="s">
        <v>114</v>
      </c>
      <c r="E130" s="88" t="s">
        <v>26</v>
      </c>
      <c r="F130" s="87" t="s">
        <v>1139</v>
      </c>
      <c r="G130" s="88" t="s">
        <v>1112</v>
      </c>
      <c r="H130" s="88" t="s">
        <v>127</v>
      </c>
      <c r="I130" s="90">
        <v>19.024377000000005</v>
      </c>
      <c r="J130" s="98">
        <v>472.1</v>
      </c>
      <c r="K130" s="90"/>
      <c r="L130" s="90">
        <v>8.9814083000000017E-2</v>
      </c>
      <c r="M130" s="91">
        <v>3.6641100388404542E-7</v>
      </c>
      <c r="N130" s="91">
        <f t="shared" si="3"/>
        <v>1.381138024526308E-4</v>
      </c>
      <c r="O130" s="91">
        <f>L130/'סכום נכסי הקרן'!$C$42</f>
        <v>9.6778694024014223E-7</v>
      </c>
    </row>
    <row r="131" spans="2:15">
      <c r="B131" s="86" t="s">
        <v>1140</v>
      </c>
      <c r="C131" s="87" t="s">
        <v>1141</v>
      </c>
      <c r="D131" s="88" t="s">
        <v>114</v>
      </c>
      <c r="E131" s="88" t="s">
        <v>26</v>
      </c>
      <c r="F131" s="87" t="s">
        <v>1142</v>
      </c>
      <c r="G131" s="88" t="s">
        <v>509</v>
      </c>
      <c r="H131" s="88" t="s">
        <v>127</v>
      </c>
      <c r="I131" s="90">
        <v>19.943223000000003</v>
      </c>
      <c r="J131" s="98">
        <v>2414</v>
      </c>
      <c r="K131" s="90"/>
      <c r="L131" s="90">
        <v>0.48142940500000003</v>
      </c>
      <c r="M131" s="91">
        <v>7.1241637515541864E-7</v>
      </c>
      <c r="N131" s="91">
        <f t="shared" si="3"/>
        <v>7.4032984044448329E-4</v>
      </c>
      <c r="O131" s="91">
        <f>L131/'סכום נכסי הקרן'!$C$42</f>
        <v>5.1876173005806019E-6</v>
      </c>
    </row>
    <row r="132" spans="2:15">
      <c r="B132" s="86" t="s">
        <v>1143</v>
      </c>
      <c r="C132" s="87" t="s">
        <v>1144</v>
      </c>
      <c r="D132" s="88" t="s">
        <v>114</v>
      </c>
      <c r="E132" s="88" t="s">
        <v>26</v>
      </c>
      <c r="F132" s="87" t="s">
        <v>1145</v>
      </c>
      <c r="G132" s="88" t="s">
        <v>123</v>
      </c>
      <c r="H132" s="88" t="s">
        <v>127</v>
      </c>
      <c r="I132" s="90">
        <v>10.646500000000001</v>
      </c>
      <c r="J132" s="98">
        <v>1871</v>
      </c>
      <c r="K132" s="90"/>
      <c r="L132" s="90">
        <v>0.19919601200000001</v>
      </c>
      <c r="M132" s="91">
        <v>1.6308124836003513E-6</v>
      </c>
      <c r="N132" s="91">
        <f t="shared" si="3"/>
        <v>3.063185386051302E-4</v>
      </c>
      <c r="O132" s="91">
        <f>L132/'סכום נכסי הקרן'!$C$42</f>
        <v>2.1464261786374708E-6</v>
      </c>
    </row>
    <row r="133" spans="2:15">
      <c r="B133" s="86" t="s">
        <v>1146</v>
      </c>
      <c r="C133" s="87" t="s">
        <v>1147</v>
      </c>
      <c r="D133" s="88" t="s">
        <v>114</v>
      </c>
      <c r="E133" s="88" t="s">
        <v>26</v>
      </c>
      <c r="F133" s="87" t="s">
        <v>1148</v>
      </c>
      <c r="G133" s="88" t="s">
        <v>509</v>
      </c>
      <c r="H133" s="88" t="s">
        <v>127</v>
      </c>
      <c r="I133" s="90">
        <v>4.6415000000000006</v>
      </c>
      <c r="J133" s="98">
        <v>11370</v>
      </c>
      <c r="K133" s="90"/>
      <c r="L133" s="90">
        <v>0.52773855700000016</v>
      </c>
      <c r="M133" s="91">
        <v>9.1710870588384076E-7</v>
      </c>
      <c r="N133" s="91">
        <f t="shared" si="3"/>
        <v>8.1154287137947449E-4</v>
      </c>
      <c r="O133" s="91">
        <f>L133/'סכום נכסי הקרן'!$C$42</f>
        <v>5.6866191388468327E-6</v>
      </c>
    </row>
    <row r="134" spans="2:15">
      <c r="B134" s="86" t="s">
        <v>1149</v>
      </c>
      <c r="C134" s="87" t="s">
        <v>1150</v>
      </c>
      <c r="D134" s="88" t="s">
        <v>114</v>
      </c>
      <c r="E134" s="88" t="s">
        <v>26</v>
      </c>
      <c r="F134" s="87" t="s">
        <v>1151</v>
      </c>
      <c r="G134" s="88" t="s">
        <v>1152</v>
      </c>
      <c r="H134" s="88" t="s">
        <v>127</v>
      </c>
      <c r="I134" s="90">
        <v>14.294997000000002</v>
      </c>
      <c r="J134" s="98">
        <v>129.5</v>
      </c>
      <c r="K134" s="90"/>
      <c r="L134" s="90">
        <v>1.8512021000000004E-2</v>
      </c>
      <c r="M134" s="91">
        <v>4.8260802851287321E-7</v>
      </c>
      <c r="N134" s="91">
        <f t="shared" si="3"/>
        <v>2.8467312986905995E-5</v>
      </c>
      <c r="O134" s="91">
        <f>L134/'סכום נכסי הקרן'!$C$42</f>
        <v>1.9947531125214804E-7</v>
      </c>
    </row>
    <row r="135" spans="2:15">
      <c r="B135" s="86" t="s">
        <v>1153</v>
      </c>
      <c r="C135" s="87" t="s">
        <v>1154</v>
      </c>
      <c r="D135" s="88" t="s">
        <v>114</v>
      </c>
      <c r="E135" s="88" t="s">
        <v>26</v>
      </c>
      <c r="F135" s="87" t="s">
        <v>1155</v>
      </c>
      <c r="G135" s="88" t="s">
        <v>628</v>
      </c>
      <c r="H135" s="88" t="s">
        <v>127</v>
      </c>
      <c r="I135" s="90">
        <v>28.986000000000004</v>
      </c>
      <c r="J135" s="98">
        <v>1258</v>
      </c>
      <c r="K135" s="90"/>
      <c r="L135" s="90">
        <v>0.36464388000000009</v>
      </c>
      <c r="M135" s="91">
        <v>6.3567958590867711E-7</v>
      </c>
      <c r="N135" s="91">
        <f t="shared" si="3"/>
        <v>5.6074004349496967E-4</v>
      </c>
      <c r="O135" s="91">
        <f>L135/'סכום נכסי הקרן'!$C$42</f>
        <v>3.9292010018350196E-6</v>
      </c>
    </row>
    <row r="136" spans="2:15">
      <c r="B136" s="86" t="s">
        <v>1156</v>
      </c>
      <c r="C136" s="87" t="s">
        <v>1157</v>
      </c>
      <c r="D136" s="88" t="s">
        <v>114</v>
      </c>
      <c r="E136" s="88" t="s">
        <v>26</v>
      </c>
      <c r="F136" s="87" t="s">
        <v>1158</v>
      </c>
      <c r="G136" s="88" t="s">
        <v>1018</v>
      </c>
      <c r="H136" s="88" t="s">
        <v>127</v>
      </c>
      <c r="I136" s="90">
        <v>29.370311000000004</v>
      </c>
      <c r="J136" s="98">
        <v>171.5</v>
      </c>
      <c r="K136" s="90"/>
      <c r="L136" s="90">
        <v>5.0370083000000003E-2</v>
      </c>
      <c r="M136" s="91">
        <v>2.9842586645513779E-7</v>
      </c>
      <c r="N136" s="91">
        <f t="shared" si="3"/>
        <v>7.7457826886509731E-5</v>
      </c>
      <c r="O136" s="91">
        <f>L136/'סכום נכסי הקרן'!$C$42</f>
        <v>5.4276018724382004E-7</v>
      </c>
    </row>
    <row r="137" spans="2:15">
      <c r="B137" s="86" t="s">
        <v>1159</v>
      </c>
      <c r="C137" s="87" t="s">
        <v>1160</v>
      </c>
      <c r="D137" s="88" t="s">
        <v>114</v>
      </c>
      <c r="E137" s="88" t="s">
        <v>26</v>
      </c>
      <c r="F137" s="87" t="s">
        <v>1161</v>
      </c>
      <c r="G137" s="88" t="s">
        <v>1152</v>
      </c>
      <c r="H137" s="88" t="s">
        <v>127</v>
      </c>
      <c r="I137" s="90">
        <v>31.892687000000006</v>
      </c>
      <c r="J137" s="98">
        <v>5999</v>
      </c>
      <c r="K137" s="90"/>
      <c r="L137" s="90">
        <v>1.9132422990000004</v>
      </c>
      <c r="M137" s="91">
        <v>1.2895975807909903E-6</v>
      </c>
      <c r="N137" s="91">
        <f t="shared" si="3"/>
        <v>2.942135131837879E-3</v>
      </c>
      <c r="O137" s="91">
        <f>L137/'סכום נכסי הקרן'!$C$42</f>
        <v>2.0616042035269963E-5</v>
      </c>
    </row>
    <row r="138" spans="2:15">
      <c r="B138" s="86" t="s">
        <v>1162</v>
      </c>
      <c r="C138" s="87" t="s">
        <v>1163</v>
      </c>
      <c r="D138" s="88" t="s">
        <v>114</v>
      </c>
      <c r="E138" s="88" t="s">
        <v>26</v>
      </c>
      <c r="F138" s="87" t="s">
        <v>1164</v>
      </c>
      <c r="G138" s="88" t="s">
        <v>762</v>
      </c>
      <c r="H138" s="88" t="s">
        <v>127</v>
      </c>
      <c r="I138" s="90">
        <v>9.6687150000000024</v>
      </c>
      <c r="J138" s="98">
        <v>9300</v>
      </c>
      <c r="K138" s="90"/>
      <c r="L138" s="90">
        <v>0.89919050300000014</v>
      </c>
      <c r="M138" s="91">
        <v>1.0924391918039227E-6</v>
      </c>
      <c r="N138" s="91">
        <f t="shared" si="3"/>
        <v>1.3827521848508292E-3</v>
      </c>
      <c r="O138" s="91">
        <f>L138/'סכום נכסי הקרן'!$C$42</f>
        <v>9.6891800987531579E-6</v>
      </c>
    </row>
    <row r="139" spans="2:15">
      <c r="B139" s="86" t="s">
        <v>1165</v>
      </c>
      <c r="C139" s="87" t="s">
        <v>1166</v>
      </c>
      <c r="D139" s="88" t="s">
        <v>114</v>
      </c>
      <c r="E139" s="88" t="s">
        <v>26</v>
      </c>
      <c r="F139" s="87" t="s">
        <v>1167</v>
      </c>
      <c r="G139" s="88" t="s">
        <v>122</v>
      </c>
      <c r="H139" s="88" t="s">
        <v>127</v>
      </c>
      <c r="I139" s="90">
        <v>120.00204000000002</v>
      </c>
      <c r="J139" s="98">
        <v>192.8</v>
      </c>
      <c r="K139" s="90"/>
      <c r="L139" s="90">
        <v>0.23136393300000002</v>
      </c>
      <c r="M139" s="91">
        <v>8.0138541154748714E-7</v>
      </c>
      <c r="N139" s="91">
        <f t="shared" si="3"/>
        <v>3.5578554575929595E-4</v>
      </c>
      <c r="O139" s="91">
        <f>L139/'סכום נכסי הקרן'!$C$42</f>
        <v>2.4930499240302352E-6</v>
      </c>
    </row>
    <row r="140" spans="2:15">
      <c r="B140" s="86" t="s">
        <v>1168</v>
      </c>
      <c r="C140" s="87" t="s">
        <v>1169</v>
      </c>
      <c r="D140" s="88" t="s">
        <v>114</v>
      </c>
      <c r="E140" s="88" t="s">
        <v>26</v>
      </c>
      <c r="F140" s="87" t="s">
        <v>1170</v>
      </c>
      <c r="G140" s="88" t="s">
        <v>123</v>
      </c>
      <c r="H140" s="88" t="s">
        <v>127</v>
      </c>
      <c r="I140" s="90">
        <v>113.04540000000001</v>
      </c>
      <c r="J140" s="98">
        <v>405.3</v>
      </c>
      <c r="K140" s="90"/>
      <c r="L140" s="90">
        <v>0.45817300600000005</v>
      </c>
      <c r="M140" s="91">
        <v>1.4177891810319556E-6</v>
      </c>
      <c r="N140" s="91">
        <f t="shared" si="3"/>
        <v>7.0456674416875158E-4</v>
      </c>
      <c r="O140" s="91">
        <f>L140/'סכום נכסי הקרן'!$C$42</f>
        <v>4.9370191930520324E-6</v>
      </c>
    </row>
    <row r="141" spans="2:15">
      <c r="B141" s="86" t="s">
        <v>1171</v>
      </c>
      <c r="C141" s="87" t="s">
        <v>1172</v>
      </c>
      <c r="D141" s="88" t="s">
        <v>114</v>
      </c>
      <c r="E141" s="88" t="s">
        <v>26</v>
      </c>
      <c r="F141" s="87" t="s">
        <v>1173</v>
      </c>
      <c r="G141" s="88" t="s">
        <v>149</v>
      </c>
      <c r="H141" s="88" t="s">
        <v>127</v>
      </c>
      <c r="I141" s="90">
        <v>116.96748100000002</v>
      </c>
      <c r="J141" s="98">
        <v>129.69999999999999</v>
      </c>
      <c r="K141" s="90"/>
      <c r="L141" s="90">
        <v>0.15170682300000005</v>
      </c>
      <c r="M141" s="91">
        <v>1.0812548687329062E-6</v>
      </c>
      <c r="N141" s="91">
        <f t="shared" si="3"/>
        <v>2.3329087691668831E-4</v>
      </c>
      <c r="O141" s="91">
        <f>L141/'סכום נכסי הקרן'!$C$42</f>
        <v>1.6347089135756455E-6</v>
      </c>
    </row>
    <row r="142" spans="2:15">
      <c r="B142" s="86" t="s">
        <v>1174</v>
      </c>
      <c r="C142" s="87" t="s">
        <v>1175</v>
      </c>
      <c r="D142" s="88" t="s">
        <v>114</v>
      </c>
      <c r="E142" s="88" t="s">
        <v>26</v>
      </c>
      <c r="F142" s="87" t="s">
        <v>1176</v>
      </c>
      <c r="G142" s="88" t="s">
        <v>418</v>
      </c>
      <c r="H142" s="88" t="s">
        <v>127</v>
      </c>
      <c r="I142" s="90">
        <v>39.227982000000004</v>
      </c>
      <c r="J142" s="98">
        <v>1146</v>
      </c>
      <c r="K142" s="90"/>
      <c r="L142" s="90">
        <v>0.44955267300000007</v>
      </c>
      <c r="M142" s="91">
        <v>1.1459502116129436E-6</v>
      </c>
      <c r="N142" s="91">
        <f t="shared" si="3"/>
        <v>6.913106162958222E-4</v>
      </c>
      <c r="O142" s="91">
        <f>L142/'סכום נכסי הקרן'!$C$42</f>
        <v>4.8441312469832502E-6</v>
      </c>
    </row>
    <row r="143" spans="2:15">
      <c r="B143" s="86" t="s">
        <v>1177</v>
      </c>
      <c r="C143" s="87" t="s">
        <v>1178</v>
      </c>
      <c r="D143" s="88" t="s">
        <v>114</v>
      </c>
      <c r="E143" s="88" t="s">
        <v>26</v>
      </c>
      <c r="F143" s="87" t="s">
        <v>1179</v>
      </c>
      <c r="G143" s="88" t="s">
        <v>151</v>
      </c>
      <c r="H143" s="88" t="s">
        <v>127</v>
      </c>
      <c r="I143" s="90">
        <v>9.7319050000000011</v>
      </c>
      <c r="J143" s="98">
        <v>2240</v>
      </c>
      <c r="K143" s="90"/>
      <c r="L143" s="90">
        <v>0.21799466200000003</v>
      </c>
      <c r="M143" s="91">
        <v>8.2197892767359462E-7</v>
      </c>
      <c r="N143" s="91">
        <f t="shared" si="3"/>
        <v>3.3522662234603033E-4</v>
      </c>
      <c r="O143" s="91">
        <f>L143/'סכום נכסי הקרן'!$C$42</f>
        <v>2.3489900456442224E-6</v>
      </c>
    </row>
    <row r="144" spans="2:15">
      <c r="B144" s="86" t="s">
        <v>1180</v>
      </c>
      <c r="C144" s="87" t="s">
        <v>1181</v>
      </c>
      <c r="D144" s="88" t="s">
        <v>114</v>
      </c>
      <c r="E144" s="88" t="s">
        <v>26</v>
      </c>
      <c r="F144" s="87" t="s">
        <v>1182</v>
      </c>
      <c r="G144" s="88" t="s">
        <v>418</v>
      </c>
      <c r="H144" s="88" t="s">
        <v>127</v>
      </c>
      <c r="I144" s="90">
        <v>24.490982000000002</v>
      </c>
      <c r="J144" s="98">
        <v>702.3</v>
      </c>
      <c r="K144" s="90"/>
      <c r="L144" s="90">
        <v>0.17200016400000004</v>
      </c>
      <c r="M144" s="91">
        <v>1.6133964375079013E-6</v>
      </c>
      <c r="N144" s="91">
        <f t="shared" si="3"/>
        <v>2.6449745829410854E-4</v>
      </c>
      <c r="O144" s="91">
        <f>L144/'סכום נכסי הקרן'!$C$42</f>
        <v>1.8533787450500681E-6</v>
      </c>
    </row>
    <row r="145" spans="2:15">
      <c r="B145" s="86" t="s">
        <v>1183</v>
      </c>
      <c r="C145" s="87" t="s">
        <v>1184</v>
      </c>
      <c r="D145" s="88" t="s">
        <v>114</v>
      </c>
      <c r="E145" s="88" t="s">
        <v>26</v>
      </c>
      <c r="F145" s="87" t="s">
        <v>1185</v>
      </c>
      <c r="G145" s="88" t="s">
        <v>123</v>
      </c>
      <c r="H145" s="88" t="s">
        <v>127</v>
      </c>
      <c r="I145" s="90">
        <v>164.07170200000002</v>
      </c>
      <c r="J145" s="98">
        <v>500.1</v>
      </c>
      <c r="K145" s="90"/>
      <c r="L145" s="90">
        <v>0.82052258300000014</v>
      </c>
      <c r="M145" s="91">
        <v>1.7922115708334976E-6</v>
      </c>
      <c r="N145" s="91">
        <f t="shared" si="3"/>
        <v>1.2617786671204375E-3</v>
      </c>
      <c r="O145" s="91">
        <f>L145/'סכום נכסי הקרן'!$C$42</f>
        <v>8.8414980532563931E-6</v>
      </c>
    </row>
    <row r="146" spans="2:15">
      <c r="B146" s="86" t="s">
        <v>1186</v>
      </c>
      <c r="C146" s="87" t="s">
        <v>1187</v>
      </c>
      <c r="D146" s="88" t="s">
        <v>114</v>
      </c>
      <c r="E146" s="88" t="s">
        <v>26</v>
      </c>
      <c r="F146" s="87" t="s">
        <v>1188</v>
      </c>
      <c r="G146" s="88" t="s">
        <v>149</v>
      </c>
      <c r="H146" s="88" t="s">
        <v>127</v>
      </c>
      <c r="I146" s="90">
        <v>29.458472000000008</v>
      </c>
      <c r="J146" s="98">
        <v>372.1</v>
      </c>
      <c r="K146" s="90"/>
      <c r="L146" s="90">
        <v>0.10961497400000002</v>
      </c>
      <c r="M146" s="91">
        <v>1.2251192245067167E-6</v>
      </c>
      <c r="N146" s="91">
        <f t="shared" si="3"/>
        <v>1.6856310680014692E-4</v>
      </c>
      <c r="O146" s="91">
        <f>L146/'סכום נכסי הקרן'!$C$42</f>
        <v>1.1811504025706386E-6</v>
      </c>
    </row>
    <row r="147" spans="2:15">
      <c r="B147" s="86" t="s">
        <v>1189</v>
      </c>
      <c r="C147" s="87" t="s">
        <v>1190</v>
      </c>
      <c r="D147" s="88" t="s">
        <v>114</v>
      </c>
      <c r="E147" s="88" t="s">
        <v>26</v>
      </c>
      <c r="F147" s="87" t="s">
        <v>1191</v>
      </c>
      <c r="G147" s="88" t="s">
        <v>1018</v>
      </c>
      <c r="H147" s="88" t="s">
        <v>127</v>
      </c>
      <c r="I147" s="90">
        <v>121.94836300000003</v>
      </c>
      <c r="J147" s="98">
        <v>17.600000000000001</v>
      </c>
      <c r="K147" s="90"/>
      <c r="L147" s="90">
        <v>2.1462912000000004E-2</v>
      </c>
      <c r="M147" s="91">
        <v>1.1711205778788883E-6</v>
      </c>
      <c r="N147" s="91">
        <f t="shared" si="3"/>
        <v>3.3005117783434908E-5</v>
      </c>
      <c r="O147" s="91">
        <f>L147/'סכום נכסי הקרן'!$C$42</f>
        <v>2.312724824360054E-7</v>
      </c>
    </row>
    <row r="148" spans="2:15">
      <c r="B148" s="86" t="s">
        <v>1192</v>
      </c>
      <c r="C148" s="87" t="s">
        <v>1193</v>
      </c>
      <c r="D148" s="88" t="s">
        <v>114</v>
      </c>
      <c r="E148" s="88" t="s">
        <v>26</v>
      </c>
      <c r="F148" s="87" t="s">
        <v>1194</v>
      </c>
      <c r="G148" s="88" t="s">
        <v>661</v>
      </c>
      <c r="H148" s="88" t="s">
        <v>127</v>
      </c>
      <c r="I148" s="90">
        <v>73.26491200000001</v>
      </c>
      <c r="J148" s="98">
        <v>93.6</v>
      </c>
      <c r="K148" s="90"/>
      <c r="L148" s="90">
        <v>6.857595800000002E-2</v>
      </c>
      <c r="M148" s="91">
        <v>4.1901571731473455E-7</v>
      </c>
      <c r="N148" s="91">
        <f t="shared" si="3"/>
        <v>1.0545435637540171E-4</v>
      </c>
      <c r="O148" s="91">
        <f>L148/'סכום נכסי הקרן'!$C$42</f>
        <v>7.3893663833161346E-7</v>
      </c>
    </row>
    <row r="149" spans="2:15">
      <c r="B149" s="86" t="s">
        <v>1195</v>
      </c>
      <c r="C149" s="87" t="s">
        <v>1196</v>
      </c>
      <c r="D149" s="88" t="s">
        <v>114</v>
      </c>
      <c r="E149" s="88" t="s">
        <v>26</v>
      </c>
      <c r="F149" s="87" t="s">
        <v>1197</v>
      </c>
      <c r="G149" s="88" t="s">
        <v>917</v>
      </c>
      <c r="H149" s="88" t="s">
        <v>127</v>
      </c>
      <c r="I149" s="90">
        <v>16.989346999999999</v>
      </c>
      <c r="J149" s="98">
        <v>1966</v>
      </c>
      <c r="K149" s="90">
        <v>1.9096790000000002E-2</v>
      </c>
      <c r="L149" s="90">
        <v>0.35310734800000004</v>
      </c>
      <c r="M149" s="91">
        <v>1.1935493729023387E-6</v>
      </c>
      <c r="N149" s="91">
        <f t="shared" si="3"/>
        <v>5.4299945929687165E-4</v>
      </c>
      <c r="O149" s="91">
        <f>L149/'סכום נכסי הקרן'!$C$42</f>
        <v>3.8048897064086383E-6</v>
      </c>
    </row>
    <row r="150" spans="2:15">
      <c r="B150" s="86" t="s">
        <v>1198</v>
      </c>
      <c r="C150" s="87" t="s">
        <v>1199</v>
      </c>
      <c r="D150" s="88" t="s">
        <v>114</v>
      </c>
      <c r="E150" s="88" t="s">
        <v>26</v>
      </c>
      <c r="F150" s="87" t="s">
        <v>1200</v>
      </c>
      <c r="G150" s="88" t="s">
        <v>1201</v>
      </c>
      <c r="H150" s="88" t="s">
        <v>127</v>
      </c>
      <c r="I150" s="90">
        <v>104.06410200000002</v>
      </c>
      <c r="J150" s="98">
        <v>669.3</v>
      </c>
      <c r="K150" s="90"/>
      <c r="L150" s="90">
        <v>0.6965010370000001</v>
      </c>
      <c r="M150" s="91">
        <v>1.1058963119078532E-6</v>
      </c>
      <c r="N150" s="91">
        <f t="shared" ref="N150:N186" si="4">IFERROR(L150/$L$11,0)</f>
        <v>1.0710615019280494E-3</v>
      </c>
      <c r="O150" s="91">
        <f>L150/'סכום נכסי הקרן'!$C$42</f>
        <v>7.505110389785041E-6</v>
      </c>
    </row>
    <row r="151" spans="2:15">
      <c r="B151" s="86" t="s">
        <v>1202</v>
      </c>
      <c r="C151" s="87" t="s">
        <v>1203</v>
      </c>
      <c r="D151" s="88" t="s">
        <v>114</v>
      </c>
      <c r="E151" s="88" t="s">
        <v>26</v>
      </c>
      <c r="F151" s="87" t="s">
        <v>1204</v>
      </c>
      <c r="G151" s="88" t="s">
        <v>762</v>
      </c>
      <c r="H151" s="88" t="s">
        <v>127</v>
      </c>
      <c r="I151" s="90">
        <v>14.686399000000002</v>
      </c>
      <c r="J151" s="98">
        <v>226</v>
      </c>
      <c r="K151" s="90"/>
      <c r="L151" s="90">
        <v>3.3191262000000006E-2</v>
      </c>
      <c r="M151" s="91">
        <v>1.9931779684767234E-7</v>
      </c>
      <c r="N151" s="91">
        <f t="shared" si="4"/>
        <v>5.1040674801762563E-5</v>
      </c>
      <c r="O151" s="91">
        <f>L151/'סכום נכסי הקרן'!$C$42</f>
        <v>3.5765070265972546E-7</v>
      </c>
    </row>
    <row r="152" spans="2:15">
      <c r="B152" s="86" t="s">
        <v>1205</v>
      </c>
      <c r="C152" s="87" t="s">
        <v>1206</v>
      </c>
      <c r="D152" s="88" t="s">
        <v>114</v>
      </c>
      <c r="E152" s="88" t="s">
        <v>26</v>
      </c>
      <c r="F152" s="87" t="s">
        <v>1207</v>
      </c>
      <c r="G152" s="88" t="s">
        <v>628</v>
      </c>
      <c r="H152" s="88" t="s">
        <v>127</v>
      </c>
      <c r="I152" s="90">
        <v>33.177752000000005</v>
      </c>
      <c r="J152" s="98">
        <v>670.4</v>
      </c>
      <c r="K152" s="90"/>
      <c r="L152" s="90">
        <v>0.22242365200000003</v>
      </c>
      <c r="M152" s="91">
        <v>4.5600090920482339E-7</v>
      </c>
      <c r="N152" s="91">
        <f t="shared" si="4"/>
        <v>3.4203741002533753E-4</v>
      </c>
      <c r="O152" s="91">
        <f>L152/'סכום נכסי הקרן'!$C$42</f>
        <v>2.3967143950700713E-6</v>
      </c>
    </row>
    <row r="153" spans="2:15">
      <c r="B153" s="86" t="s">
        <v>1208</v>
      </c>
      <c r="C153" s="87" t="s">
        <v>1209</v>
      </c>
      <c r="D153" s="88" t="s">
        <v>114</v>
      </c>
      <c r="E153" s="88" t="s">
        <v>26</v>
      </c>
      <c r="F153" s="87" t="s">
        <v>1210</v>
      </c>
      <c r="G153" s="88" t="s">
        <v>661</v>
      </c>
      <c r="H153" s="88" t="s">
        <v>127</v>
      </c>
      <c r="I153" s="90">
        <v>48.720104000000013</v>
      </c>
      <c r="J153" s="98">
        <v>268</v>
      </c>
      <c r="K153" s="90"/>
      <c r="L153" s="90">
        <v>0.13056987800000003</v>
      </c>
      <c r="M153" s="91">
        <v>3.9014825233575554E-7</v>
      </c>
      <c r="N153" s="91">
        <f t="shared" si="4"/>
        <v>2.0078702285872144E-4</v>
      </c>
      <c r="O153" s="91">
        <f>L153/'סכום נכסי הקרן'!$C$42</f>
        <v>1.4069488714497999E-6</v>
      </c>
    </row>
    <row r="154" spans="2:15">
      <c r="B154" s="86" t="s">
        <v>1211</v>
      </c>
      <c r="C154" s="87" t="s">
        <v>1212</v>
      </c>
      <c r="D154" s="88" t="s">
        <v>114</v>
      </c>
      <c r="E154" s="88" t="s">
        <v>26</v>
      </c>
      <c r="F154" s="87" t="s">
        <v>1213</v>
      </c>
      <c r="G154" s="88" t="s">
        <v>614</v>
      </c>
      <c r="H154" s="88" t="s">
        <v>127</v>
      </c>
      <c r="I154" s="90">
        <v>11.687909000000001</v>
      </c>
      <c r="J154" s="98">
        <v>6895</v>
      </c>
      <c r="K154" s="90"/>
      <c r="L154" s="90">
        <v>0.80588131400000007</v>
      </c>
      <c r="M154" s="91">
        <v>1.9700673178996708E-7</v>
      </c>
      <c r="N154" s="91">
        <f t="shared" si="4"/>
        <v>1.2392636976771506E-3</v>
      </c>
      <c r="O154" s="91">
        <f>L154/'סכום נכסי הקרן'!$C$42</f>
        <v>8.683731827143024E-6</v>
      </c>
    </row>
    <row r="155" spans="2:15">
      <c r="B155" s="86" t="s">
        <v>1214</v>
      </c>
      <c r="C155" s="87" t="s">
        <v>1215</v>
      </c>
      <c r="D155" s="88" t="s">
        <v>114</v>
      </c>
      <c r="E155" s="88" t="s">
        <v>26</v>
      </c>
      <c r="F155" s="87" t="s">
        <v>1216</v>
      </c>
      <c r="G155" s="88" t="s">
        <v>123</v>
      </c>
      <c r="H155" s="88" t="s">
        <v>127</v>
      </c>
      <c r="I155" s="90">
        <v>17.003434000000002</v>
      </c>
      <c r="J155" s="98">
        <v>1493</v>
      </c>
      <c r="K155" s="90"/>
      <c r="L155" s="90">
        <v>0.253861269</v>
      </c>
      <c r="M155" s="91">
        <v>1.4753936683339298E-6</v>
      </c>
      <c r="N155" s="91">
        <f t="shared" si="4"/>
        <v>3.9038137434460206E-4</v>
      </c>
      <c r="O155" s="91">
        <f>L155/'סכום נכסי הקרן'!$C$42</f>
        <v>2.7354687880183516E-6</v>
      </c>
    </row>
    <row r="156" spans="2:15">
      <c r="B156" s="86" t="s">
        <v>1217</v>
      </c>
      <c r="C156" s="87" t="s">
        <v>1218</v>
      </c>
      <c r="D156" s="88" t="s">
        <v>114</v>
      </c>
      <c r="E156" s="88" t="s">
        <v>26</v>
      </c>
      <c r="F156" s="87" t="s">
        <v>1219</v>
      </c>
      <c r="G156" s="88" t="s">
        <v>574</v>
      </c>
      <c r="H156" s="88" t="s">
        <v>127</v>
      </c>
      <c r="I156" s="90">
        <v>7.1324400000000017</v>
      </c>
      <c r="J156" s="98">
        <v>27970</v>
      </c>
      <c r="K156" s="90"/>
      <c r="L156" s="90">
        <v>1.9949434930000003</v>
      </c>
      <c r="M156" s="91">
        <v>1.9539903654383115E-6</v>
      </c>
      <c r="N156" s="91">
        <f t="shared" si="4"/>
        <v>3.0677731408376482E-3</v>
      </c>
      <c r="O156" s="91">
        <f>L156/'סכום נכסי הקרן'!$C$42</f>
        <v>2.1496408965645747E-5</v>
      </c>
    </row>
    <row r="157" spans="2:15">
      <c r="B157" s="86" t="s">
        <v>1220</v>
      </c>
      <c r="C157" s="87" t="s">
        <v>1221</v>
      </c>
      <c r="D157" s="88" t="s">
        <v>114</v>
      </c>
      <c r="E157" s="88" t="s">
        <v>26</v>
      </c>
      <c r="F157" s="87" t="s">
        <v>1222</v>
      </c>
      <c r="G157" s="88" t="s">
        <v>1018</v>
      </c>
      <c r="H157" s="88" t="s">
        <v>127</v>
      </c>
      <c r="I157" s="90">
        <v>19.544361000000002</v>
      </c>
      <c r="J157" s="98">
        <v>591.1</v>
      </c>
      <c r="K157" s="90"/>
      <c r="L157" s="90">
        <v>0.11552671900000001</v>
      </c>
      <c r="M157" s="91">
        <v>8.9355686716446291E-7</v>
      </c>
      <c r="N157" s="91">
        <f t="shared" si="4"/>
        <v>1.7765403724009061E-4</v>
      </c>
      <c r="O157" s="91">
        <f>L157/'סכום נכסי הקרן'!$C$42</f>
        <v>1.2448521007222519E-6</v>
      </c>
    </row>
    <row r="158" spans="2:15">
      <c r="B158" s="86" t="s">
        <v>1223</v>
      </c>
      <c r="C158" s="87" t="s">
        <v>1224</v>
      </c>
      <c r="D158" s="88" t="s">
        <v>114</v>
      </c>
      <c r="E158" s="88" t="s">
        <v>26</v>
      </c>
      <c r="F158" s="87" t="s">
        <v>1225</v>
      </c>
      <c r="G158" s="88" t="s">
        <v>917</v>
      </c>
      <c r="H158" s="88" t="s">
        <v>127</v>
      </c>
      <c r="I158" s="90">
        <v>0.71647800000000006</v>
      </c>
      <c r="J158" s="98">
        <v>14700</v>
      </c>
      <c r="K158" s="90"/>
      <c r="L158" s="90">
        <v>0.10532232700000004</v>
      </c>
      <c r="M158" s="91">
        <v>2.1549351183701756E-7</v>
      </c>
      <c r="N158" s="91">
        <f t="shared" si="4"/>
        <v>1.6196198390323026E-4</v>
      </c>
      <c r="O158" s="91">
        <f>L158/'סכום נכסי הקרן'!$C$42</f>
        <v>1.1348952099895261E-6</v>
      </c>
    </row>
    <row r="159" spans="2:15">
      <c r="B159" s="86" t="s">
        <v>1226</v>
      </c>
      <c r="C159" s="87" t="s">
        <v>1227</v>
      </c>
      <c r="D159" s="88" t="s">
        <v>114</v>
      </c>
      <c r="E159" s="88" t="s">
        <v>26</v>
      </c>
      <c r="F159" s="87" t="s">
        <v>1228</v>
      </c>
      <c r="G159" s="88" t="s">
        <v>122</v>
      </c>
      <c r="H159" s="88" t="s">
        <v>127</v>
      </c>
      <c r="I159" s="90">
        <v>46.077059000000006</v>
      </c>
      <c r="J159" s="98">
        <v>759.4</v>
      </c>
      <c r="K159" s="90"/>
      <c r="L159" s="90">
        <v>0.34990918300000007</v>
      </c>
      <c r="M159" s="91">
        <v>1.1629715941958463E-6</v>
      </c>
      <c r="N159" s="91">
        <f t="shared" si="4"/>
        <v>5.3808140285998847E-4</v>
      </c>
      <c r="O159" s="91">
        <f>L159/'סכום נכסי הקרן'!$C$42</f>
        <v>3.7704280472083423E-6</v>
      </c>
    </row>
    <row r="160" spans="2:15">
      <c r="B160" s="86" t="s">
        <v>1231</v>
      </c>
      <c r="C160" s="87" t="s">
        <v>1232</v>
      </c>
      <c r="D160" s="88" t="s">
        <v>114</v>
      </c>
      <c r="E160" s="88" t="s">
        <v>26</v>
      </c>
      <c r="F160" s="87" t="s">
        <v>1233</v>
      </c>
      <c r="G160" s="88" t="s">
        <v>509</v>
      </c>
      <c r="H160" s="88" t="s">
        <v>127</v>
      </c>
      <c r="I160" s="90">
        <v>22.908114000000005</v>
      </c>
      <c r="J160" s="98">
        <v>9315</v>
      </c>
      <c r="K160" s="90"/>
      <c r="L160" s="90">
        <v>2.1338908260000005</v>
      </c>
      <c r="M160" s="91">
        <v>9.1632456000000017E-7</v>
      </c>
      <c r="N160" s="91">
        <f t="shared" si="4"/>
        <v>3.2814427999854449E-3</v>
      </c>
      <c r="O160" s="91">
        <f>L160/'סכום נכסי הקרן'!$C$42</f>
        <v>2.2993628664015304E-5</v>
      </c>
    </row>
    <row r="161" spans="2:15">
      <c r="B161" s="86" t="s">
        <v>1234</v>
      </c>
      <c r="C161" s="87" t="s">
        <v>1235</v>
      </c>
      <c r="D161" s="88" t="s">
        <v>114</v>
      </c>
      <c r="E161" s="88" t="s">
        <v>26</v>
      </c>
      <c r="F161" s="87" t="s">
        <v>1236</v>
      </c>
      <c r="G161" s="88" t="s">
        <v>661</v>
      </c>
      <c r="H161" s="88" t="s">
        <v>127</v>
      </c>
      <c r="I161" s="90">
        <v>64.80656500000002</v>
      </c>
      <c r="J161" s="98">
        <v>716.9</v>
      </c>
      <c r="K161" s="90"/>
      <c r="L161" s="90">
        <v>0.46459826800000009</v>
      </c>
      <c r="M161" s="91">
        <v>4.6515072367716206E-7</v>
      </c>
      <c r="N161" s="91">
        <f t="shared" si="4"/>
        <v>7.1444734793302321E-4</v>
      </c>
      <c r="O161" s="91">
        <f>L161/'סכום נכסי הקרן'!$C$42</f>
        <v>5.0062542667010203E-6</v>
      </c>
    </row>
    <row r="162" spans="2:15">
      <c r="B162" s="86" t="s">
        <v>1237</v>
      </c>
      <c r="C162" s="87" t="s">
        <v>1238</v>
      </c>
      <c r="D162" s="88" t="s">
        <v>114</v>
      </c>
      <c r="E162" s="88" t="s">
        <v>26</v>
      </c>
      <c r="F162" s="87" t="s">
        <v>1239</v>
      </c>
      <c r="G162" s="88" t="s">
        <v>149</v>
      </c>
      <c r="H162" s="88" t="s">
        <v>127</v>
      </c>
      <c r="I162" s="90">
        <v>9.5653800000000011</v>
      </c>
      <c r="J162" s="98">
        <v>540</v>
      </c>
      <c r="K162" s="90"/>
      <c r="L162" s="90">
        <v>5.1653052000000012E-2</v>
      </c>
      <c r="M162" s="91">
        <v>1.261849236839099E-6</v>
      </c>
      <c r="N162" s="91">
        <f t="shared" si="4"/>
        <v>7.943074384006645E-5</v>
      </c>
      <c r="O162" s="91">
        <f>L162/'סכום נכסי הקרן'!$C$42</f>
        <v>5.5658475240620074E-7</v>
      </c>
    </row>
    <row r="163" spans="2:15">
      <c r="B163" s="86" t="s">
        <v>1240</v>
      </c>
      <c r="C163" s="87" t="s">
        <v>1241</v>
      </c>
      <c r="D163" s="88" t="s">
        <v>114</v>
      </c>
      <c r="E163" s="88" t="s">
        <v>26</v>
      </c>
      <c r="F163" s="87" t="s">
        <v>1242</v>
      </c>
      <c r="G163" s="88" t="s">
        <v>628</v>
      </c>
      <c r="H163" s="88" t="s">
        <v>127</v>
      </c>
      <c r="I163" s="90">
        <v>31.331301000000003</v>
      </c>
      <c r="J163" s="98">
        <v>571.70000000000005</v>
      </c>
      <c r="K163" s="90"/>
      <c r="L163" s="90">
        <v>0.17912104600000003</v>
      </c>
      <c r="M163" s="91">
        <v>5.3626863721432051E-7</v>
      </c>
      <c r="N163" s="91">
        <f t="shared" si="4"/>
        <v>2.7544776872411638E-4</v>
      </c>
      <c r="O163" s="91">
        <f>L163/'סכום נכסי הקרן'!$C$42</f>
        <v>1.9301094355208609E-6</v>
      </c>
    </row>
    <row r="164" spans="2:15">
      <c r="B164" s="86" t="s">
        <v>1243</v>
      </c>
      <c r="C164" s="87" t="s">
        <v>1244</v>
      </c>
      <c r="D164" s="88" t="s">
        <v>114</v>
      </c>
      <c r="E164" s="88" t="s">
        <v>26</v>
      </c>
      <c r="F164" s="87" t="s">
        <v>1245</v>
      </c>
      <c r="G164" s="88" t="s">
        <v>151</v>
      </c>
      <c r="H164" s="88" t="s">
        <v>127</v>
      </c>
      <c r="I164" s="90">
        <v>191.20625000000004</v>
      </c>
      <c r="J164" s="98">
        <v>53.2</v>
      </c>
      <c r="K164" s="90"/>
      <c r="L164" s="90">
        <v>0.10172172500000003</v>
      </c>
      <c r="M164" s="91">
        <v>1.3927339366539176E-6</v>
      </c>
      <c r="N164" s="91">
        <f t="shared" si="4"/>
        <v>1.564250701283766E-4</v>
      </c>
      <c r="O164" s="91">
        <f>L164/'סכום נכסי הקרן'!$C$42</f>
        <v>1.096097112005243E-6</v>
      </c>
    </row>
    <row r="165" spans="2:15">
      <c r="B165" s="86" t="s">
        <v>1246</v>
      </c>
      <c r="C165" s="87" t="s">
        <v>1247</v>
      </c>
      <c r="D165" s="88" t="s">
        <v>114</v>
      </c>
      <c r="E165" s="88" t="s">
        <v>26</v>
      </c>
      <c r="F165" s="87" t="s">
        <v>1248</v>
      </c>
      <c r="G165" s="88" t="s">
        <v>1105</v>
      </c>
      <c r="H165" s="88" t="s">
        <v>127</v>
      </c>
      <c r="I165" s="90">
        <v>1.0000000000000003E-5</v>
      </c>
      <c r="J165" s="98">
        <v>967.1</v>
      </c>
      <c r="K165" s="90"/>
      <c r="L165" s="90">
        <v>9.2000000000000016E-8</v>
      </c>
      <c r="M165" s="91">
        <v>5.3626474231996506E-13</v>
      </c>
      <c r="N165" s="91">
        <f t="shared" si="4"/>
        <v>1.4147524977393616E-10</v>
      </c>
      <c r="O165" s="91">
        <f>L165/'סכום נכסי הקרן'!$C$42</f>
        <v>9.9134117421310281E-13</v>
      </c>
    </row>
    <row r="166" spans="2:15">
      <c r="B166" s="86" t="s">
        <v>1249</v>
      </c>
      <c r="C166" s="87" t="s">
        <v>1250</v>
      </c>
      <c r="D166" s="88" t="s">
        <v>114</v>
      </c>
      <c r="E166" s="88" t="s">
        <v>26</v>
      </c>
      <c r="F166" s="87" t="s">
        <v>1251</v>
      </c>
      <c r="G166" s="88" t="s">
        <v>418</v>
      </c>
      <c r="H166" s="88" t="s">
        <v>127</v>
      </c>
      <c r="I166" s="90">
        <v>186.82050900000002</v>
      </c>
      <c r="J166" s="98">
        <v>1040</v>
      </c>
      <c r="K166" s="90"/>
      <c r="L166" s="90">
        <v>1.9429332960000001</v>
      </c>
      <c r="M166" s="91">
        <v>1.7504547473591065E-6</v>
      </c>
      <c r="N166" s="91">
        <f t="shared" si="4"/>
        <v>2.9877931885401846E-3</v>
      </c>
      <c r="O166" s="91">
        <f>L166/'סכום נכסי הקרן'!$C$42</f>
        <v>2.0935975816025804E-5</v>
      </c>
    </row>
    <row r="167" spans="2:15">
      <c r="B167" s="86" t="s">
        <v>1252</v>
      </c>
      <c r="C167" s="87" t="s">
        <v>1253</v>
      </c>
      <c r="D167" s="88" t="s">
        <v>114</v>
      </c>
      <c r="E167" s="88" t="s">
        <v>26</v>
      </c>
      <c r="F167" s="87" t="s">
        <v>1254</v>
      </c>
      <c r="G167" s="88" t="s">
        <v>149</v>
      </c>
      <c r="H167" s="88" t="s">
        <v>127</v>
      </c>
      <c r="I167" s="90">
        <v>77.973804000000015</v>
      </c>
      <c r="J167" s="98">
        <v>241</v>
      </c>
      <c r="K167" s="90"/>
      <c r="L167" s="90">
        <v>0.18791686700000002</v>
      </c>
      <c r="M167" s="91">
        <v>1.0194175248502768E-6</v>
      </c>
      <c r="N167" s="91">
        <f t="shared" si="4"/>
        <v>2.8897375756044063E-4</v>
      </c>
      <c r="O167" s="91">
        <f>L167/'סכום נכסי הקרן'!$C$42</f>
        <v>2.0248883433285595E-6</v>
      </c>
    </row>
    <row r="168" spans="2:15">
      <c r="B168" s="86" t="s">
        <v>1255</v>
      </c>
      <c r="C168" s="87" t="s">
        <v>1256</v>
      </c>
      <c r="D168" s="88" t="s">
        <v>114</v>
      </c>
      <c r="E168" s="88" t="s">
        <v>26</v>
      </c>
      <c r="F168" s="87" t="s">
        <v>1257</v>
      </c>
      <c r="G168" s="88" t="s">
        <v>574</v>
      </c>
      <c r="H168" s="88" t="s">
        <v>127</v>
      </c>
      <c r="I168" s="90">
        <v>0.22164200000000003</v>
      </c>
      <c r="J168" s="98">
        <v>136.9</v>
      </c>
      <c r="K168" s="90"/>
      <c r="L168" s="90">
        <v>3.0342800000000001E-4</v>
      </c>
      <c r="M168" s="91">
        <v>3.2330051783920395E-8</v>
      </c>
      <c r="N168" s="91">
        <f t="shared" si="4"/>
        <v>4.6660382704789015E-7</v>
      </c>
      <c r="O168" s="91">
        <f>L168/'סכום נכסי הקרן'!$C$42</f>
        <v>3.2695724979253622E-9</v>
      </c>
    </row>
    <row r="169" spans="2:15">
      <c r="B169" s="86" t="s">
        <v>1258</v>
      </c>
      <c r="C169" s="87" t="s">
        <v>1259</v>
      </c>
      <c r="D169" s="88" t="s">
        <v>114</v>
      </c>
      <c r="E169" s="88" t="s">
        <v>26</v>
      </c>
      <c r="F169" s="87" t="s">
        <v>1260</v>
      </c>
      <c r="G169" s="88" t="s">
        <v>1261</v>
      </c>
      <c r="H169" s="88" t="s">
        <v>127</v>
      </c>
      <c r="I169" s="90">
        <v>23.551125000000003</v>
      </c>
      <c r="J169" s="98">
        <v>738.2</v>
      </c>
      <c r="K169" s="90"/>
      <c r="L169" s="90">
        <v>0.17385440500000005</v>
      </c>
      <c r="M169" s="91">
        <v>4.7132409085925905E-7</v>
      </c>
      <c r="N169" s="91">
        <f t="shared" si="4"/>
        <v>2.673488627355876E-4</v>
      </c>
      <c r="O169" s="91">
        <f>L169/'סכום נכסי הקרן'!$C$42</f>
        <v>1.8733590216828299E-6</v>
      </c>
    </row>
    <row r="170" spans="2:15">
      <c r="B170" s="86" t="s">
        <v>1262</v>
      </c>
      <c r="C170" s="87" t="s">
        <v>1263</v>
      </c>
      <c r="D170" s="88" t="s">
        <v>114</v>
      </c>
      <c r="E170" s="88" t="s">
        <v>26</v>
      </c>
      <c r="F170" s="87" t="s">
        <v>1264</v>
      </c>
      <c r="G170" s="88" t="s">
        <v>418</v>
      </c>
      <c r="H170" s="88" t="s">
        <v>127</v>
      </c>
      <c r="I170" s="90">
        <v>10.700283000000002</v>
      </c>
      <c r="J170" s="98">
        <v>535.29999999999995</v>
      </c>
      <c r="K170" s="90"/>
      <c r="L170" s="90">
        <v>5.7278617000000004E-2</v>
      </c>
      <c r="M170" s="91">
        <v>7.129304778579979E-7</v>
      </c>
      <c r="N170" s="91">
        <f t="shared" si="4"/>
        <v>8.8081593986745924E-5</v>
      </c>
      <c r="O170" s="91">
        <f>L170/'סכום נכסי הקרן'!$C$42</f>
        <v>6.172027329791586E-7</v>
      </c>
    </row>
    <row r="171" spans="2:15">
      <c r="B171" s="86" t="s">
        <v>1265</v>
      </c>
      <c r="C171" s="87" t="s">
        <v>1266</v>
      </c>
      <c r="D171" s="88" t="s">
        <v>114</v>
      </c>
      <c r="E171" s="88" t="s">
        <v>26</v>
      </c>
      <c r="F171" s="87" t="s">
        <v>1267</v>
      </c>
      <c r="G171" s="88" t="s">
        <v>418</v>
      </c>
      <c r="H171" s="88" t="s">
        <v>127</v>
      </c>
      <c r="I171" s="90">
        <v>23.476008</v>
      </c>
      <c r="J171" s="98">
        <v>3273</v>
      </c>
      <c r="K171" s="90"/>
      <c r="L171" s="90">
        <v>0.76836973500000005</v>
      </c>
      <c r="M171" s="91">
        <v>9.1255835117912445E-7</v>
      </c>
      <c r="N171" s="91">
        <f t="shared" si="4"/>
        <v>1.1815793497593275E-3</v>
      </c>
      <c r="O171" s="91">
        <f>L171/'סכום נכסי הקרן'!$C$42</f>
        <v>8.2795277752685939E-6</v>
      </c>
    </row>
    <row r="172" spans="2:15">
      <c r="B172" s="86" t="s">
        <v>1268</v>
      </c>
      <c r="C172" s="87" t="s">
        <v>1269</v>
      </c>
      <c r="D172" s="88" t="s">
        <v>114</v>
      </c>
      <c r="E172" s="88" t="s">
        <v>26</v>
      </c>
      <c r="F172" s="87" t="s">
        <v>1270</v>
      </c>
      <c r="G172" s="88" t="s">
        <v>536</v>
      </c>
      <c r="H172" s="88" t="s">
        <v>127</v>
      </c>
      <c r="I172" s="90">
        <v>325.69966700000003</v>
      </c>
      <c r="J172" s="98">
        <v>161.5</v>
      </c>
      <c r="K172" s="90"/>
      <c r="L172" s="90">
        <v>0.5260049630000001</v>
      </c>
      <c r="M172" s="91">
        <v>1.4238324821819883E-6</v>
      </c>
      <c r="N172" s="91">
        <f t="shared" si="4"/>
        <v>8.0887699481255486E-4</v>
      </c>
      <c r="O172" s="91">
        <f>L172/'סכום נכסי הקרן'!$C$42</f>
        <v>5.6679388876341275E-6</v>
      </c>
    </row>
    <row r="173" spans="2:15">
      <c r="B173" s="86" t="s">
        <v>1271</v>
      </c>
      <c r="C173" s="87" t="s">
        <v>1272</v>
      </c>
      <c r="D173" s="88" t="s">
        <v>114</v>
      </c>
      <c r="E173" s="88" t="s">
        <v>26</v>
      </c>
      <c r="F173" s="87" t="s">
        <v>1273</v>
      </c>
      <c r="G173" s="88" t="s">
        <v>762</v>
      </c>
      <c r="H173" s="88" t="s">
        <v>127</v>
      </c>
      <c r="I173" s="90">
        <v>130.43700000000001</v>
      </c>
      <c r="J173" s="98">
        <v>424.7</v>
      </c>
      <c r="K173" s="90"/>
      <c r="L173" s="90">
        <v>0.55396593900000013</v>
      </c>
      <c r="M173" s="91">
        <v>4.5367813293450665E-7</v>
      </c>
      <c r="N173" s="91">
        <f t="shared" si="4"/>
        <v>8.5187466941606617E-4</v>
      </c>
      <c r="O173" s="91">
        <f>L173/'סכום נכסי הקרן'!$C$42</f>
        <v>5.9692309178513492E-6</v>
      </c>
    </row>
    <row r="174" spans="2:15">
      <c r="B174" s="86" t="s">
        <v>1274</v>
      </c>
      <c r="C174" s="87" t="s">
        <v>1275</v>
      </c>
      <c r="D174" s="88" t="s">
        <v>114</v>
      </c>
      <c r="E174" s="88" t="s">
        <v>26</v>
      </c>
      <c r="F174" s="87" t="s">
        <v>1276</v>
      </c>
      <c r="G174" s="88" t="s">
        <v>509</v>
      </c>
      <c r="H174" s="88" t="s">
        <v>127</v>
      </c>
      <c r="I174" s="90">
        <v>109.59606600000001</v>
      </c>
      <c r="J174" s="98">
        <v>570</v>
      </c>
      <c r="K174" s="90">
        <v>1.0780088E-2</v>
      </c>
      <c r="L174" s="90">
        <v>0.63547766400000016</v>
      </c>
      <c r="M174" s="91">
        <v>7.1867364699567273E-7</v>
      </c>
      <c r="N174" s="91">
        <f t="shared" si="4"/>
        <v>9.7722131782779871E-4</v>
      </c>
      <c r="O174" s="91">
        <f>L174/'סכום נכסי הקרן'!$C$42</f>
        <v>6.8475562349560839E-6</v>
      </c>
    </row>
    <row r="175" spans="2:15">
      <c r="B175" s="86" t="s">
        <v>1277</v>
      </c>
      <c r="C175" s="87" t="s">
        <v>1278</v>
      </c>
      <c r="D175" s="88" t="s">
        <v>114</v>
      </c>
      <c r="E175" s="88" t="s">
        <v>26</v>
      </c>
      <c r="F175" s="87" t="s">
        <v>1279</v>
      </c>
      <c r="G175" s="88" t="s">
        <v>762</v>
      </c>
      <c r="H175" s="88" t="s">
        <v>127</v>
      </c>
      <c r="I175" s="90">
        <v>2.0347740000000005</v>
      </c>
      <c r="J175" s="98">
        <v>18850</v>
      </c>
      <c r="K175" s="90"/>
      <c r="L175" s="90">
        <v>0.38355484600000006</v>
      </c>
      <c r="M175" s="91">
        <v>9.0382821536509851E-7</v>
      </c>
      <c r="N175" s="91">
        <f t="shared" si="4"/>
        <v>5.8982084391145234E-4</v>
      </c>
      <c r="O175" s="91">
        <f>L175/'סכום נכסי הקרן'!$C$42</f>
        <v>4.1329751240083247E-6</v>
      </c>
    </row>
    <row r="176" spans="2:15">
      <c r="B176" s="86" t="s">
        <v>1280</v>
      </c>
      <c r="C176" s="87" t="s">
        <v>1281</v>
      </c>
      <c r="D176" s="88" t="s">
        <v>114</v>
      </c>
      <c r="E176" s="88" t="s">
        <v>26</v>
      </c>
      <c r="F176" s="87" t="s">
        <v>1282</v>
      </c>
      <c r="G176" s="88" t="s">
        <v>1283</v>
      </c>
      <c r="H176" s="88" t="s">
        <v>127</v>
      </c>
      <c r="I176" s="90">
        <v>9.6186420000000012</v>
      </c>
      <c r="J176" s="98">
        <v>2052</v>
      </c>
      <c r="K176" s="90"/>
      <c r="L176" s="90">
        <v>0.19737452900000005</v>
      </c>
      <c r="M176" s="91">
        <v>1.6735693750773507E-7</v>
      </c>
      <c r="N176" s="91">
        <f t="shared" si="4"/>
        <v>3.0351750857921748E-4</v>
      </c>
      <c r="O176" s="91">
        <f>L176/'סכום נכסי הקרן'!$C$42</f>
        <v>2.1267988841154145E-6</v>
      </c>
    </row>
    <row r="177" spans="2:15">
      <c r="B177" s="86" t="s">
        <v>1284</v>
      </c>
      <c r="C177" s="87" t="s">
        <v>1285</v>
      </c>
      <c r="D177" s="88" t="s">
        <v>114</v>
      </c>
      <c r="E177" s="88" t="s">
        <v>26</v>
      </c>
      <c r="F177" s="87" t="s">
        <v>631</v>
      </c>
      <c r="G177" s="88" t="s">
        <v>509</v>
      </c>
      <c r="H177" s="88" t="s">
        <v>127</v>
      </c>
      <c r="I177" s="90">
        <v>15.534904000000001</v>
      </c>
      <c r="J177" s="98">
        <v>7</v>
      </c>
      <c r="K177" s="90"/>
      <c r="L177" s="90">
        <v>1.0874430000000002E-3</v>
      </c>
      <c r="M177" s="91">
        <v>6.3201731205180047E-7</v>
      </c>
      <c r="N177" s="91">
        <f t="shared" si="4"/>
        <v>1.6722420656512877E-6</v>
      </c>
      <c r="O177" s="91">
        <f>L177/'סכום נכסי הקרן'!$C$42</f>
        <v>1.1717685005541513E-8</v>
      </c>
    </row>
    <row r="178" spans="2:15">
      <c r="B178" s="86" t="s">
        <v>1286</v>
      </c>
      <c r="C178" s="87" t="s">
        <v>1287</v>
      </c>
      <c r="D178" s="88" t="s">
        <v>114</v>
      </c>
      <c r="E178" s="88" t="s">
        <v>26</v>
      </c>
      <c r="F178" s="87" t="s">
        <v>813</v>
      </c>
      <c r="G178" s="88" t="s">
        <v>574</v>
      </c>
      <c r="H178" s="88" t="s">
        <v>127</v>
      </c>
      <c r="I178" s="90">
        <v>28.986000000000004</v>
      </c>
      <c r="J178" s="98">
        <v>429</v>
      </c>
      <c r="K178" s="90"/>
      <c r="L178" s="90">
        <v>0.12434994000000002</v>
      </c>
      <c r="M178" s="91">
        <v>1.5688688105145843E-7</v>
      </c>
      <c r="N178" s="91">
        <f t="shared" si="4"/>
        <v>1.9122216109645625E-4</v>
      </c>
      <c r="O178" s="91">
        <f>L178/'סכום נכסי הקרן'!$C$42</f>
        <v>1.3399262557927052E-6</v>
      </c>
    </row>
    <row r="179" spans="2:15">
      <c r="B179" s="86" t="s">
        <v>1288</v>
      </c>
      <c r="C179" s="87" t="s">
        <v>1289</v>
      </c>
      <c r="D179" s="88" t="s">
        <v>114</v>
      </c>
      <c r="E179" s="88" t="s">
        <v>26</v>
      </c>
      <c r="F179" s="87" t="s">
        <v>1290</v>
      </c>
      <c r="G179" s="88" t="s">
        <v>917</v>
      </c>
      <c r="H179" s="88" t="s">
        <v>127</v>
      </c>
      <c r="I179" s="90">
        <v>12.368877000000003</v>
      </c>
      <c r="J179" s="98">
        <v>8299</v>
      </c>
      <c r="K179" s="90"/>
      <c r="L179" s="90">
        <v>1.0264930970000001</v>
      </c>
      <c r="M179" s="91">
        <v>9.8341034100961309E-7</v>
      </c>
      <c r="N179" s="91">
        <f t="shared" si="4"/>
        <v>1.5785148618401767E-3</v>
      </c>
      <c r="O179" s="91">
        <f>L179/'סכום נכסי הקרן'!$C$42</f>
        <v>1.1060922522843744E-5</v>
      </c>
    </row>
    <row r="180" spans="2:15">
      <c r="B180" s="86" t="s">
        <v>1291</v>
      </c>
      <c r="C180" s="87" t="s">
        <v>1292</v>
      </c>
      <c r="D180" s="88" t="s">
        <v>114</v>
      </c>
      <c r="E180" s="88" t="s">
        <v>26</v>
      </c>
      <c r="F180" s="87" t="s">
        <v>1293</v>
      </c>
      <c r="G180" s="88" t="s">
        <v>418</v>
      </c>
      <c r="H180" s="88" t="s">
        <v>127</v>
      </c>
      <c r="I180" s="90">
        <v>119.99830100000001</v>
      </c>
      <c r="J180" s="98">
        <v>279.10000000000002</v>
      </c>
      <c r="K180" s="90"/>
      <c r="L180" s="90">
        <v>0.33491525800000005</v>
      </c>
      <c r="M180" s="91">
        <v>1.4051809356496947E-6</v>
      </c>
      <c r="N180" s="91">
        <f t="shared" si="4"/>
        <v>5.1502412802882896E-4</v>
      </c>
      <c r="O180" s="91">
        <f>L180/'סכום נכסי הקרן'!$C$42</f>
        <v>3.608861794865264E-6</v>
      </c>
    </row>
    <row r="181" spans="2:15">
      <c r="B181" s="86" t="s">
        <v>1294</v>
      </c>
      <c r="C181" s="87" t="s">
        <v>1295</v>
      </c>
      <c r="D181" s="88" t="s">
        <v>114</v>
      </c>
      <c r="E181" s="88" t="s">
        <v>26</v>
      </c>
      <c r="F181" s="87" t="s">
        <v>826</v>
      </c>
      <c r="G181" s="88" t="s">
        <v>267</v>
      </c>
      <c r="H181" s="88" t="s">
        <v>127</v>
      </c>
      <c r="I181" s="90">
        <v>160.87230000000002</v>
      </c>
      <c r="J181" s="98">
        <v>470.9</v>
      </c>
      <c r="K181" s="90"/>
      <c r="L181" s="90">
        <v>0.75754766100000004</v>
      </c>
      <c r="M181" s="91">
        <v>2.2626132521108939E-6</v>
      </c>
      <c r="N181" s="91">
        <f t="shared" si="4"/>
        <v>1.1649374408221316E-3</v>
      </c>
      <c r="O181" s="91">
        <f>L181/'סכום נכסי הקרן'!$C$42</f>
        <v>8.1629150845448864E-6</v>
      </c>
    </row>
    <row r="182" spans="2:15">
      <c r="B182" s="86" t="s">
        <v>1296</v>
      </c>
      <c r="C182" s="87" t="s">
        <v>1297</v>
      </c>
      <c r="D182" s="88" t="s">
        <v>114</v>
      </c>
      <c r="E182" s="88" t="s">
        <v>26</v>
      </c>
      <c r="F182" s="87" t="s">
        <v>1298</v>
      </c>
      <c r="G182" s="88" t="s">
        <v>151</v>
      </c>
      <c r="H182" s="88" t="s">
        <v>127</v>
      </c>
      <c r="I182" s="90">
        <v>27.261333000000004</v>
      </c>
      <c r="J182" s="98">
        <v>47.4</v>
      </c>
      <c r="K182" s="90"/>
      <c r="L182" s="90">
        <v>1.2921872000000003E-2</v>
      </c>
      <c r="M182" s="91">
        <v>6.9432915165225713E-7</v>
      </c>
      <c r="N182" s="91">
        <f t="shared" si="4"/>
        <v>1.9870924660291651E-5</v>
      </c>
      <c r="O182" s="91">
        <f>L182/'סכום נכסי הקרן'!$C$42</f>
        <v>1.3923895392947192E-7</v>
      </c>
    </row>
    <row r="183" spans="2:15">
      <c r="B183" s="86" t="s">
        <v>1299</v>
      </c>
      <c r="C183" s="87" t="s">
        <v>1300</v>
      </c>
      <c r="D183" s="88" t="s">
        <v>114</v>
      </c>
      <c r="E183" s="88" t="s">
        <v>26</v>
      </c>
      <c r="F183" s="87" t="s">
        <v>1301</v>
      </c>
      <c r="G183" s="88" t="s">
        <v>574</v>
      </c>
      <c r="H183" s="88" t="s">
        <v>127</v>
      </c>
      <c r="I183" s="90">
        <v>33.249826000000006</v>
      </c>
      <c r="J183" s="98">
        <v>3146</v>
      </c>
      <c r="K183" s="90"/>
      <c r="L183" s="90">
        <v>1.0460395290000002</v>
      </c>
      <c r="M183" s="91">
        <v>9.3162863547212125E-7</v>
      </c>
      <c r="N183" s="91">
        <f t="shared" si="4"/>
        <v>1.6085728656378862E-3</v>
      </c>
      <c r="O183" s="91">
        <f>L183/'סכום נכסי הקרן'!$C$42</f>
        <v>1.1271544075567186E-5</v>
      </c>
    </row>
    <row r="184" spans="2:15">
      <c r="B184" s="86" t="s">
        <v>1302</v>
      </c>
      <c r="C184" s="87" t="s">
        <v>1303</v>
      </c>
      <c r="D184" s="88" t="s">
        <v>114</v>
      </c>
      <c r="E184" s="88" t="s">
        <v>26</v>
      </c>
      <c r="F184" s="87" t="s">
        <v>1304</v>
      </c>
      <c r="G184" s="88" t="s">
        <v>418</v>
      </c>
      <c r="H184" s="88" t="s">
        <v>127</v>
      </c>
      <c r="I184" s="90">
        <v>7.2465000000000011</v>
      </c>
      <c r="J184" s="98">
        <v>5515</v>
      </c>
      <c r="K184" s="90">
        <v>4.3479000000000009E-3</v>
      </c>
      <c r="L184" s="90">
        <v>0.40399237500000001</v>
      </c>
      <c r="M184" s="91">
        <v>8.6228848854089824E-7</v>
      </c>
      <c r="N184" s="91">
        <f t="shared" si="4"/>
        <v>6.212491539118552E-4</v>
      </c>
      <c r="O184" s="91">
        <f>L184/'סכום נכסי הקרן'!$C$42</f>
        <v>4.3531986457134797E-6</v>
      </c>
    </row>
    <row r="185" spans="2:15">
      <c r="B185" s="86" t="s">
        <v>1305</v>
      </c>
      <c r="C185" s="87" t="s">
        <v>1306</v>
      </c>
      <c r="D185" s="88" t="s">
        <v>114</v>
      </c>
      <c r="E185" s="88" t="s">
        <v>26</v>
      </c>
      <c r="F185" s="87" t="s">
        <v>1307</v>
      </c>
      <c r="G185" s="88" t="s">
        <v>418</v>
      </c>
      <c r="H185" s="88" t="s">
        <v>127</v>
      </c>
      <c r="I185" s="90">
        <v>28.414860000000004</v>
      </c>
      <c r="J185" s="98">
        <v>1053</v>
      </c>
      <c r="K185" s="90"/>
      <c r="L185" s="90">
        <v>0.29920847400000006</v>
      </c>
      <c r="M185" s="91">
        <v>1.7041376894861717E-6</v>
      </c>
      <c r="N185" s="91">
        <f t="shared" si="4"/>
        <v>4.6011514775682916E-4</v>
      </c>
      <c r="O185" s="91">
        <f>L185/'סכום נכסי הקרן'!$C$42</f>
        <v>3.2241052168442463E-6</v>
      </c>
    </row>
    <row r="186" spans="2:15">
      <c r="B186" s="86" t="s">
        <v>1308</v>
      </c>
      <c r="C186" s="87" t="s">
        <v>1309</v>
      </c>
      <c r="D186" s="88" t="s">
        <v>114</v>
      </c>
      <c r="E186" s="88" t="s">
        <v>26</v>
      </c>
      <c r="F186" s="87" t="s">
        <v>1310</v>
      </c>
      <c r="G186" s="88" t="s">
        <v>121</v>
      </c>
      <c r="H186" s="88" t="s">
        <v>127</v>
      </c>
      <c r="I186" s="90">
        <v>23.051117000000005</v>
      </c>
      <c r="J186" s="98">
        <v>1233</v>
      </c>
      <c r="K186" s="90"/>
      <c r="L186" s="90">
        <v>0.28422026600000005</v>
      </c>
      <c r="M186" s="91">
        <v>1.1524982250887458E-6</v>
      </c>
      <c r="N186" s="91">
        <f t="shared" si="4"/>
        <v>4.3706666438222367E-4</v>
      </c>
      <c r="O186" s="91">
        <f>L186/'סכום נכסי הקרן'!$C$42</f>
        <v>3.0626005677347873E-6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98"/>
      <c r="K187" s="87"/>
      <c r="L187" s="87"/>
      <c r="M187" s="87"/>
      <c r="N187" s="91"/>
      <c r="O187" s="87"/>
    </row>
    <row r="188" spans="2:15">
      <c r="B188" s="79" t="s">
        <v>191</v>
      </c>
      <c r="C188" s="80"/>
      <c r="D188" s="81"/>
      <c r="E188" s="81"/>
      <c r="F188" s="80"/>
      <c r="G188" s="81"/>
      <c r="H188" s="81"/>
      <c r="I188" s="83"/>
      <c r="J188" s="100"/>
      <c r="K188" s="83">
        <v>2.1925638000000004E-2</v>
      </c>
      <c r="L188" s="83">
        <f>L189+L220</f>
        <v>186.04180182700003</v>
      </c>
      <c r="M188" s="84"/>
      <c r="N188" s="84">
        <f t="shared" ref="N188:N201" si="5">IFERROR(L188/$L$11,0)</f>
        <v>0.2860903302376952</v>
      </c>
      <c r="O188" s="84">
        <f>L188/'סכום נכסי הקרן'!$C$42</f>
        <v>2.0046836769119516E-3</v>
      </c>
    </row>
    <row r="189" spans="2:15">
      <c r="B189" s="85" t="s">
        <v>62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58.035248992000014</v>
      </c>
      <c r="M189" s="84"/>
      <c r="N189" s="84">
        <f t="shared" si="5"/>
        <v>8.9245123335171497E-2</v>
      </c>
      <c r="O189" s="84">
        <f>L189/'סכום נכסי הקרן'!$C$42</f>
        <v>6.2535578132042477E-4</v>
      </c>
    </row>
    <row r="190" spans="2:15">
      <c r="B190" s="86" t="s">
        <v>1311</v>
      </c>
      <c r="C190" s="87" t="s">
        <v>1312</v>
      </c>
      <c r="D190" s="88" t="s">
        <v>1313</v>
      </c>
      <c r="E190" s="88" t="s">
        <v>26</v>
      </c>
      <c r="F190" s="87" t="s">
        <v>1314</v>
      </c>
      <c r="G190" s="88" t="s">
        <v>1315</v>
      </c>
      <c r="H190" s="88" t="s">
        <v>126</v>
      </c>
      <c r="I190" s="90">
        <v>20.290200000000002</v>
      </c>
      <c r="J190" s="98">
        <v>233</v>
      </c>
      <c r="K190" s="90"/>
      <c r="L190" s="90">
        <v>0.18078405900000005</v>
      </c>
      <c r="M190" s="91">
        <v>2.6179579045808267E-7</v>
      </c>
      <c r="N190" s="91">
        <f t="shared" si="5"/>
        <v>2.7800510763229365E-4</v>
      </c>
      <c r="O190" s="91">
        <f>L190/'סכום נכסי הקרן'!$C$42</f>
        <v>1.9480291448703357E-6</v>
      </c>
    </row>
    <row r="191" spans="2:15">
      <c r="B191" s="86" t="s">
        <v>1316</v>
      </c>
      <c r="C191" s="87" t="s">
        <v>1317</v>
      </c>
      <c r="D191" s="88" t="s">
        <v>1313</v>
      </c>
      <c r="E191" s="88" t="s">
        <v>26</v>
      </c>
      <c r="F191" s="87" t="s">
        <v>1318</v>
      </c>
      <c r="G191" s="88" t="s">
        <v>149</v>
      </c>
      <c r="H191" s="88" t="s">
        <v>126</v>
      </c>
      <c r="I191" s="90">
        <v>14.010748000000001</v>
      </c>
      <c r="J191" s="98">
        <v>68.599999999999994</v>
      </c>
      <c r="K191" s="90"/>
      <c r="L191" s="90">
        <v>3.6753890000000004E-2</v>
      </c>
      <c r="M191" s="91">
        <v>7.8191409271052772E-7</v>
      </c>
      <c r="N191" s="91">
        <f t="shared" si="5"/>
        <v>5.6519193129497548E-5</v>
      </c>
      <c r="O191" s="91">
        <f>L191/'סכום נכסי הקרן'!$C$42</f>
        <v>3.9603961379890455E-7</v>
      </c>
    </row>
    <row r="192" spans="2:15">
      <c r="B192" s="86" t="s">
        <v>1319</v>
      </c>
      <c r="C192" s="87" t="s">
        <v>1320</v>
      </c>
      <c r="D192" s="88" t="s">
        <v>1313</v>
      </c>
      <c r="E192" s="88" t="s">
        <v>26</v>
      </c>
      <c r="F192" s="87" t="s">
        <v>1076</v>
      </c>
      <c r="G192" s="88" t="s">
        <v>887</v>
      </c>
      <c r="H192" s="88" t="s">
        <v>126</v>
      </c>
      <c r="I192" s="90">
        <v>16.347713000000002</v>
      </c>
      <c r="J192" s="98">
        <v>6226</v>
      </c>
      <c r="K192" s="90"/>
      <c r="L192" s="90">
        <v>3.8921000560000012</v>
      </c>
      <c r="M192" s="91">
        <v>3.6556421672622958E-7</v>
      </c>
      <c r="N192" s="91">
        <f t="shared" si="5"/>
        <v>5.9851720387799016E-3</v>
      </c>
      <c r="O192" s="91">
        <f>L192/'סכום נכסי הקרן'!$C$42</f>
        <v>4.1939119996412213E-5</v>
      </c>
    </row>
    <row r="193" spans="2:15">
      <c r="B193" s="86" t="s">
        <v>1321</v>
      </c>
      <c r="C193" s="87" t="s">
        <v>1322</v>
      </c>
      <c r="D193" s="88" t="s">
        <v>1313</v>
      </c>
      <c r="E193" s="88" t="s">
        <v>26</v>
      </c>
      <c r="F193" s="87" t="s">
        <v>1323</v>
      </c>
      <c r="G193" s="88" t="s">
        <v>1324</v>
      </c>
      <c r="H193" s="88" t="s">
        <v>126</v>
      </c>
      <c r="I193" s="90">
        <v>1.30437</v>
      </c>
      <c r="J193" s="98">
        <v>13328</v>
      </c>
      <c r="K193" s="90"/>
      <c r="L193" s="90">
        <v>0.66478876200000014</v>
      </c>
      <c r="M193" s="91">
        <v>1.114905720304766E-8</v>
      </c>
      <c r="N193" s="91">
        <f t="shared" si="5"/>
        <v>1.0222951755527805E-3</v>
      </c>
      <c r="O193" s="91">
        <f>L193/'סכום נכסי הקרן'!$C$42</f>
        <v>7.1633964339647281E-6</v>
      </c>
    </row>
    <row r="194" spans="2:15">
      <c r="B194" s="86" t="s">
        <v>1325</v>
      </c>
      <c r="C194" s="87" t="s">
        <v>1326</v>
      </c>
      <c r="D194" s="88" t="s">
        <v>1313</v>
      </c>
      <c r="E194" s="88" t="s">
        <v>26</v>
      </c>
      <c r="F194" s="87" t="s">
        <v>1327</v>
      </c>
      <c r="G194" s="88" t="s">
        <v>1324</v>
      </c>
      <c r="H194" s="88" t="s">
        <v>126</v>
      </c>
      <c r="I194" s="90">
        <v>1.3623420000000002</v>
      </c>
      <c r="J194" s="98">
        <v>16377</v>
      </c>
      <c r="K194" s="90"/>
      <c r="L194" s="90">
        <v>0.85317550500000017</v>
      </c>
      <c r="M194" s="91">
        <v>3.2619175078042501E-8</v>
      </c>
      <c r="N194" s="91">
        <f t="shared" si="5"/>
        <v>1.3119914964225992E-3</v>
      </c>
      <c r="O194" s="91">
        <f>L194/'סכום נכסי הקרן'!$C$42</f>
        <v>9.1933479014843154E-6</v>
      </c>
    </row>
    <row r="195" spans="2:15">
      <c r="B195" s="86" t="s">
        <v>1328</v>
      </c>
      <c r="C195" s="87" t="s">
        <v>1329</v>
      </c>
      <c r="D195" s="88" t="s">
        <v>1313</v>
      </c>
      <c r="E195" s="88" t="s">
        <v>26</v>
      </c>
      <c r="F195" s="87" t="s">
        <v>829</v>
      </c>
      <c r="G195" s="88" t="s">
        <v>639</v>
      </c>
      <c r="H195" s="88" t="s">
        <v>126</v>
      </c>
      <c r="I195" s="90">
        <v>0.10145100000000001</v>
      </c>
      <c r="J195" s="98">
        <v>19798</v>
      </c>
      <c r="K195" s="90"/>
      <c r="L195" s="90">
        <v>7.6806069000000005E-2</v>
      </c>
      <c r="M195" s="91">
        <v>2.28479292626975E-9</v>
      </c>
      <c r="N195" s="91">
        <f t="shared" si="5"/>
        <v>1.181104108253171E-4</v>
      </c>
      <c r="O195" s="91">
        <f>L195/'סכום נכסי הקרן'!$C$42</f>
        <v>8.2761976770818037E-7</v>
      </c>
    </row>
    <row r="196" spans="2:15">
      <c r="B196" s="86" t="s">
        <v>1332</v>
      </c>
      <c r="C196" s="87" t="s">
        <v>1333</v>
      </c>
      <c r="D196" s="88" t="s">
        <v>1313</v>
      </c>
      <c r="E196" s="88" t="s">
        <v>26</v>
      </c>
      <c r="F196" s="87" t="s">
        <v>777</v>
      </c>
      <c r="G196" s="88" t="s">
        <v>628</v>
      </c>
      <c r="H196" s="88" t="s">
        <v>126</v>
      </c>
      <c r="I196" s="90">
        <v>23.634039000000001</v>
      </c>
      <c r="J196" s="98">
        <v>1569</v>
      </c>
      <c r="K196" s="90"/>
      <c r="L196" s="90">
        <v>1.4180083340000003</v>
      </c>
      <c r="M196" s="91">
        <v>2.0053099304304374E-7</v>
      </c>
      <c r="N196" s="91">
        <f t="shared" si="5"/>
        <v>2.1805769916757945E-3</v>
      </c>
      <c r="O196" s="91">
        <f>L196/'סכום נכסי הקרן'!$C$42</f>
        <v>1.5279674422516586E-5</v>
      </c>
    </row>
    <row r="197" spans="2:15">
      <c r="B197" s="86" t="s">
        <v>1334</v>
      </c>
      <c r="C197" s="87" t="s">
        <v>1335</v>
      </c>
      <c r="D197" s="88" t="s">
        <v>1336</v>
      </c>
      <c r="E197" s="88" t="s">
        <v>26</v>
      </c>
      <c r="F197" s="87" t="s">
        <v>1337</v>
      </c>
      <c r="G197" s="88" t="s">
        <v>1338</v>
      </c>
      <c r="H197" s="88" t="s">
        <v>126</v>
      </c>
      <c r="I197" s="90">
        <v>5.1153770000000005</v>
      </c>
      <c r="J197" s="98">
        <v>2447</v>
      </c>
      <c r="K197" s="90"/>
      <c r="L197" s="90">
        <v>0.47866258700000003</v>
      </c>
      <c r="M197" s="91">
        <v>1.3380703899234273E-7</v>
      </c>
      <c r="N197" s="91">
        <f t="shared" si="5"/>
        <v>7.3607509840503736E-4</v>
      </c>
      <c r="O197" s="91">
        <f>L197/'סכום נכסי הקרן'!$C$42</f>
        <v>5.1578035983528423E-6</v>
      </c>
    </row>
    <row r="198" spans="2:15">
      <c r="B198" s="86" t="s">
        <v>1339</v>
      </c>
      <c r="C198" s="87" t="s">
        <v>1340</v>
      </c>
      <c r="D198" s="88" t="s">
        <v>1313</v>
      </c>
      <c r="E198" s="88" t="s">
        <v>26</v>
      </c>
      <c r="F198" s="87" t="s">
        <v>1341</v>
      </c>
      <c r="G198" s="88" t="s">
        <v>1342</v>
      </c>
      <c r="H198" s="88" t="s">
        <v>126</v>
      </c>
      <c r="I198" s="90">
        <v>6.9856260000000008</v>
      </c>
      <c r="J198" s="98">
        <v>3974</v>
      </c>
      <c r="K198" s="90"/>
      <c r="L198" s="90">
        <v>1.0615759640000004</v>
      </c>
      <c r="M198" s="91">
        <v>4.2529529057902176E-8</v>
      </c>
      <c r="N198" s="91">
        <f t="shared" si="5"/>
        <v>1.6324643984881207E-3</v>
      </c>
      <c r="O198" s="91">
        <f>L198/'סכום נכסי הקרן'!$C$42</f>
        <v>1.1438956115958336E-5</v>
      </c>
    </row>
    <row r="199" spans="2:15">
      <c r="B199" s="86" t="s">
        <v>1343</v>
      </c>
      <c r="C199" s="87" t="s">
        <v>1344</v>
      </c>
      <c r="D199" s="88" t="s">
        <v>1313</v>
      </c>
      <c r="E199" s="88" t="s">
        <v>26</v>
      </c>
      <c r="F199" s="87" t="s">
        <v>1345</v>
      </c>
      <c r="G199" s="88" t="s">
        <v>1346</v>
      </c>
      <c r="H199" s="88" t="s">
        <v>126</v>
      </c>
      <c r="I199" s="90">
        <v>10.712733</v>
      </c>
      <c r="J199" s="98">
        <v>3046</v>
      </c>
      <c r="K199" s="90"/>
      <c r="L199" s="90">
        <v>1.2478088370000002</v>
      </c>
      <c r="M199" s="91">
        <v>1.2894311195762019E-7</v>
      </c>
      <c r="N199" s="91">
        <f t="shared" si="5"/>
        <v>1.9188485530945629E-3</v>
      </c>
      <c r="O199" s="91">
        <f>L199/'סכום נכסי הקרן'!$C$42</f>
        <v>1.344569867027246E-5</v>
      </c>
    </row>
    <row r="200" spans="2:15">
      <c r="B200" s="86" t="s">
        <v>1347</v>
      </c>
      <c r="C200" s="87" t="s">
        <v>1348</v>
      </c>
      <c r="D200" s="88" t="s">
        <v>1313</v>
      </c>
      <c r="E200" s="88" t="s">
        <v>26</v>
      </c>
      <c r="F200" s="87" t="s">
        <v>1349</v>
      </c>
      <c r="G200" s="88" t="s">
        <v>1315</v>
      </c>
      <c r="H200" s="88" t="s">
        <v>126</v>
      </c>
      <c r="I200" s="90">
        <v>60.798135000000009</v>
      </c>
      <c r="J200" s="98">
        <v>195</v>
      </c>
      <c r="K200" s="90"/>
      <c r="L200" s="90">
        <v>0.45335953300000004</v>
      </c>
      <c r="M200" s="91">
        <v>3.7187843510687095E-7</v>
      </c>
      <c r="N200" s="91">
        <f t="shared" si="5"/>
        <v>6.9716470835402226E-4</v>
      </c>
      <c r="O200" s="91">
        <f>L200/'סכום נכסי הקרן'!$C$42</f>
        <v>4.8851518672274337E-6</v>
      </c>
    </row>
    <row r="201" spans="2:15">
      <c r="B201" s="86" t="s">
        <v>1350</v>
      </c>
      <c r="C201" s="87" t="s">
        <v>1351</v>
      </c>
      <c r="D201" s="88" t="s">
        <v>1313</v>
      </c>
      <c r="E201" s="88" t="s">
        <v>26</v>
      </c>
      <c r="F201" s="87" t="s">
        <v>1352</v>
      </c>
      <c r="G201" s="88" t="s">
        <v>1324</v>
      </c>
      <c r="H201" s="88" t="s">
        <v>126</v>
      </c>
      <c r="I201" s="90">
        <v>5.5659930000000006</v>
      </c>
      <c r="J201" s="98">
        <v>2536</v>
      </c>
      <c r="K201" s="90"/>
      <c r="L201" s="90">
        <v>0.53977131599999995</v>
      </c>
      <c r="M201" s="91">
        <v>5.3628170969521862E-8</v>
      </c>
      <c r="N201" s="91">
        <f t="shared" si="5"/>
        <v>8.3004654078158919E-4</v>
      </c>
      <c r="O201" s="91">
        <f>L201/'סכום נכסי הקרן'!$C$42</f>
        <v>5.8162775022825181E-6</v>
      </c>
    </row>
    <row r="202" spans="2:15">
      <c r="B202" s="86" t="s">
        <v>1353</v>
      </c>
      <c r="C202" s="87" t="s">
        <v>1354</v>
      </c>
      <c r="D202" s="88" t="s">
        <v>1313</v>
      </c>
      <c r="E202" s="88" t="s">
        <v>26</v>
      </c>
      <c r="F202" s="87" t="s">
        <v>1355</v>
      </c>
      <c r="G202" s="88" t="s">
        <v>1356</v>
      </c>
      <c r="H202" s="88" t="s">
        <v>126</v>
      </c>
      <c r="I202" s="90">
        <v>6.7926080000000013</v>
      </c>
      <c r="J202" s="98">
        <v>1891</v>
      </c>
      <c r="K202" s="90"/>
      <c r="L202" s="90">
        <v>0.4911859990000001</v>
      </c>
      <c r="M202" s="91">
        <v>1.3553832642669208E-7</v>
      </c>
      <c r="N202" s="91">
        <f t="shared" ref="N202:N220" si="6">IFERROR(L202/$L$11,0)</f>
        <v>7.5533328145636262E-4</v>
      </c>
      <c r="O202" s="91">
        <f>L202/'סכום נכסי הקרן'!$C$42</f>
        <v>5.2927489674532173E-6</v>
      </c>
    </row>
    <row r="203" spans="2:15">
      <c r="B203" s="86" t="s">
        <v>1357</v>
      </c>
      <c r="C203" s="87" t="s">
        <v>1358</v>
      </c>
      <c r="D203" s="88" t="s">
        <v>1313</v>
      </c>
      <c r="E203" s="88" t="s">
        <v>26</v>
      </c>
      <c r="F203" s="87" t="s">
        <v>1359</v>
      </c>
      <c r="G203" s="88" t="s">
        <v>1360</v>
      </c>
      <c r="H203" s="88" t="s">
        <v>126</v>
      </c>
      <c r="I203" s="90">
        <v>3.8725300000000002</v>
      </c>
      <c r="J203" s="98">
        <v>4155</v>
      </c>
      <c r="K203" s="90"/>
      <c r="L203" s="90">
        <v>0.61529538500000014</v>
      </c>
      <c r="M203" s="91">
        <v>4.1126211196034418E-8</v>
      </c>
      <c r="N203" s="91">
        <f t="shared" si="6"/>
        <v>9.4618552475679585E-4</v>
      </c>
      <c r="O203" s="91">
        <f>L203/'סכום נכסי הקרן'!$C$42</f>
        <v>6.6300831462369913E-6</v>
      </c>
    </row>
    <row r="204" spans="2:15">
      <c r="B204" s="86" t="s">
        <v>1361</v>
      </c>
      <c r="C204" s="87" t="s">
        <v>1362</v>
      </c>
      <c r="D204" s="88" t="s">
        <v>1313</v>
      </c>
      <c r="E204" s="88" t="s">
        <v>26</v>
      </c>
      <c r="F204" s="87" t="s">
        <v>1363</v>
      </c>
      <c r="G204" s="88" t="s">
        <v>1324</v>
      </c>
      <c r="H204" s="88" t="s">
        <v>126</v>
      </c>
      <c r="I204" s="90">
        <v>1.4300100000000002</v>
      </c>
      <c r="J204" s="98">
        <v>15922</v>
      </c>
      <c r="K204" s="90"/>
      <c r="L204" s="90">
        <v>0.87067188800000006</v>
      </c>
      <c r="M204" s="91">
        <v>2.9955464286758685E-8</v>
      </c>
      <c r="N204" s="91">
        <f t="shared" si="6"/>
        <v>1.3388969872385277E-3</v>
      </c>
      <c r="O204" s="91">
        <f>L204/'סכום נכסי הקרן'!$C$42</f>
        <v>9.3818792587419465E-6</v>
      </c>
    </row>
    <row r="205" spans="2:15">
      <c r="B205" s="86" t="s">
        <v>1364</v>
      </c>
      <c r="C205" s="87" t="s">
        <v>1365</v>
      </c>
      <c r="D205" s="88" t="s">
        <v>1313</v>
      </c>
      <c r="E205" s="88" t="s">
        <v>26</v>
      </c>
      <c r="F205" s="87" t="s">
        <v>909</v>
      </c>
      <c r="G205" s="88" t="s">
        <v>151</v>
      </c>
      <c r="H205" s="88" t="s">
        <v>126</v>
      </c>
      <c r="I205" s="90">
        <v>16.765067999999999</v>
      </c>
      <c r="J205" s="98">
        <v>17000</v>
      </c>
      <c r="K205" s="90"/>
      <c r="L205" s="90">
        <v>10.898635152000002</v>
      </c>
      <c r="M205" s="91">
        <v>2.6472368951291529E-7</v>
      </c>
      <c r="N205" s="91">
        <f t="shared" si="6"/>
        <v>1.6759642720915225E-2</v>
      </c>
      <c r="O205" s="91">
        <f>L205/'סכום נכסי הקרן'!$C$42</f>
        <v>1.1743767140112912E-4</v>
      </c>
    </row>
    <row r="206" spans="2:15">
      <c r="B206" s="86" t="s">
        <v>1366</v>
      </c>
      <c r="C206" s="87" t="s">
        <v>1367</v>
      </c>
      <c r="D206" s="88" t="s">
        <v>1313</v>
      </c>
      <c r="E206" s="88" t="s">
        <v>26</v>
      </c>
      <c r="F206" s="87" t="s">
        <v>903</v>
      </c>
      <c r="G206" s="88" t="s">
        <v>887</v>
      </c>
      <c r="H206" s="88" t="s">
        <v>126</v>
      </c>
      <c r="I206" s="90">
        <v>15.024676000000001</v>
      </c>
      <c r="J206" s="98">
        <v>11244</v>
      </c>
      <c r="K206" s="90"/>
      <c r="L206" s="90">
        <v>6.4601682270000014</v>
      </c>
      <c r="M206" s="91">
        <v>5.2159804423420388E-7</v>
      </c>
      <c r="N206" s="91">
        <f t="shared" si="6"/>
        <v>9.9342816684399055E-3</v>
      </c>
      <c r="O206" s="91">
        <f>L206/'סכום נכסי הקרן'!$C$42</f>
        <v>6.9611203867047384E-5</v>
      </c>
    </row>
    <row r="207" spans="2:15">
      <c r="B207" s="86" t="s">
        <v>1370</v>
      </c>
      <c r="C207" s="87" t="s">
        <v>1371</v>
      </c>
      <c r="D207" s="88" t="s">
        <v>1313</v>
      </c>
      <c r="E207" s="88" t="s">
        <v>26</v>
      </c>
      <c r="F207" s="87" t="s">
        <v>1068</v>
      </c>
      <c r="G207" s="88" t="s">
        <v>151</v>
      </c>
      <c r="H207" s="88" t="s">
        <v>126</v>
      </c>
      <c r="I207" s="90">
        <v>29.551792000000006</v>
      </c>
      <c r="J207" s="98">
        <v>3063</v>
      </c>
      <c r="K207" s="90"/>
      <c r="L207" s="90">
        <v>3.4613754180000007</v>
      </c>
      <c r="M207" s="91">
        <v>6.2823370866621689E-7</v>
      </c>
      <c r="N207" s="91">
        <f t="shared" si="6"/>
        <v>5.3228146937273121E-3</v>
      </c>
      <c r="O207" s="91">
        <f>L207/'סכום נכסי הקרן'!$C$42</f>
        <v>3.7297869252961846E-5</v>
      </c>
    </row>
    <row r="208" spans="2:15">
      <c r="B208" s="86" t="s">
        <v>1372</v>
      </c>
      <c r="C208" s="87" t="s">
        <v>1373</v>
      </c>
      <c r="D208" s="88" t="s">
        <v>1336</v>
      </c>
      <c r="E208" s="88" t="s">
        <v>26</v>
      </c>
      <c r="F208" s="87" t="s">
        <v>1374</v>
      </c>
      <c r="G208" s="88" t="s">
        <v>1324</v>
      </c>
      <c r="H208" s="88" t="s">
        <v>126</v>
      </c>
      <c r="I208" s="90">
        <v>10.703791000000002</v>
      </c>
      <c r="J208" s="98">
        <v>448</v>
      </c>
      <c r="K208" s="90"/>
      <c r="L208" s="90">
        <v>0.18337220400000001</v>
      </c>
      <c r="M208" s="91">
        <v>9.2949329208655287E-8</v>
      </c>
      <c r="N208" s="91">
        <f t="shared" si="6"/>
        <v>2.819850908967084E-4</v>
      </c>
      <c r="O208" s="91">
        <f>L208/'סכום נכסי הקרן'!$C$42</f>
        <v>1.9759175655587458E-6</v>
      </c>
    </row>
    <row r="209" spans="2:15">
      <c r="B209" s="86" t="s">
        <v>1375</v>
      </c>
      <c r="C209" s="87" t="s">
        <v>1376</v>
      </c>
      <c r="D209" s="88" t="s">
        <v>1336</v>
      </c>
      <c r="E209" s="88" t="s">
        <v>26</v>
      </c>
      <c r="F209" s="87" t="s">
        <v>1377</v>
      </c>
      <c r="G209" s="88" t="s">
        <v>1324</v>
      </c>
      <c r="H209" s="88" t="s">
        <v>126</v>
      </c>
      <c r="I209" s="90">
        <v>22.999666000000005</v>
      </c>
      <c r="J209" s="98">
        <v>648</v>
      </c>
      <c r="K209" s="90"/>
      <c r="L209" s="90">
        <v>0.56992069200000017</v>
      </c>
      <c r="M209" s="91">
        <v>2.9499042171429866E-7</v>
      </c>
      <c r="N209" s="91">
        <f t="shared" si="6"/>
        <v>8.7640948100037557E-4</v>
      </c>
      <c r="O209" s="91">
        <f>L209/'סכום נכסי הקרן'!$C$42</f>
        <v>6.1411505219089588E-6</v>
      </c>
    </row>
    <row r="210" spans="2:15">
      <c r="B210" s="86" t="s">
        <v>1378</v>
      </c>
      <c r="C210" s="87" t="s">
        <v>1379</v>
      </c>
      <c r="D210" s="88" t="s">
        <v>1313</v>
      </c>
      <c r="E210" s="88" t="s">
        <v>26</v>
      </c>
      <c r="F210" s="87" t="s">
        <v>1380</v>
      </c>
      <c r="G210" s="88" t="s">
        <v>1381</v>
      </c>
      <c r="H210" s="88" t="s">
        <v>126</v>
      </c>
      <c r="I210" s="90">
        <v>17.835608000000001</v>
      </c>
      <c r="J210" s="98">
        <v>163</v>
      </c>
      <c r="K210" s="90"/>
      <c r="L210" s="90">
        <v>0.11117148200000002</v>
      </c>
      <c r="M210" s="91">
        <v>6.4143125605400915E-7</v>
      </c>
      <c r="N210" s="91">
        <f t="shared" si="6"/>
        <v>1.7095666504009398E-4</v>
      </c>
      <c r="O210" s="91">
        <f>L210/'סכום נכסי הקרן'!$C$42</f>
        <v>1.1979224728792481E-6</v>
      </c>
    </row>
    <row r="211" spans="2:15">
      <c r="B211" s="86" t="s">
        <v>1382</v>
      </c>
      <c r="C211" s="87" t="s">
        <v>1383</v>
      </c>
      <c r="D211" s="88" t="s">
        <v>1313</v>
      </c>
      <c r="E211" s="88" t="s">
        <v>26</v>
      </c>
      <c r="F211" s="87" t="s">
        <v>1384</v>
      </c>
      <c r="G211" s="88" t="s">
        <v>1385</v>
      </c>
      <c r="H211" s="88" t="s">
        <v>126</v>
      </c>
      <c r="I211" s="90">
        <v>6.6357360000000005</v>
      </c>
      <c r="J211" s="98">
        <v>12951</v>
      </c>
      <c r="K211" s="90"/>
      <c r="L211" s="90">
        <v>3.2863233010000004</v>
      </c>
      <c r="M211" s="91">
        <v>1.1732659549654464E-7</v>
      </c>
      <c r="N211" s="91">
        <f t="shared" si="6"/>
        <v>5.0536240200747973E-3</v>
      </c>
      <c r="O211" s="91">
        <f>L211/'סכום נכסי הקרן'!$C$42</f>
        <v>3.5411604348448046E-5</v>
      </c>
    </row>
    <row r="212" spans="2:15">
      <c r="B212" s="86" t="s">
        <v>1386</v>
      </c>
      <c r="C212" s="87" t="s">
        <v>1387</v>
      </c>
      <c r="D212" s="88" t="s">
        <v>117</v>
      </c>
      <c r="E212" s="88" t="s">
        <v>26</v>
      </c>
      <c r="F212" s="87" t="s">
        <v>1388</v>
      </c>
      <c r="G212" s="88" t="s">
        <v>1324</v>
      </c>
      <c r="H212" s="88" t="s">
        <v>130</v>
      </c>
      <c r="I212" s="90">
        <v>192.75690000000003</v>
      </c>
      <c r="J212" s="98">
        <v>3.7</v>
      </c>
      <c r="K212" s="90"/>
      <c r="L212" s="90">
        <v>1.7668830000000003E-2</v>
      </c>
      <c r="M212" s="91">
        <v>3.4838688548447716E-7</v>
      </c>
      <c r="N212" s="91">
        <f t="shared" si="6"/>
        <v>2.7170675407208876E-5</v>
      </c>
      <c r="O212" s="91">
        <f>L212/'סכום נכסי הקרן'!$C$42</f>
        <v>1.9038955086056195E-7</v>
      </c>
    </row>
    <row r="213" spans="2:15">
      <c r="B213" s="86" t="s">
        <v>1389</v>
      </c>
      <c r="C213" s="87" t="s">
        <v>1390</v>
      </c>
      <c r="D213" s="88" t="s">
        <v>1313</v>
      </c>
      <c r="E213" s="88" t="s">
        <v>26</v>
      </c>
      <c r="F213" s="87" t="s">
        <v>1391</v>
      </c>
      <c r="G213" s="88" t="s">
        <v>1315</v>
      </c>
      <c r="H213" s="88" t="s">
        <v>126</v>
      </c>
      <c r="I213" s="90">
        <v>13.457910000000002</v>
      </c>
      <c r="J213" s="98">
        <v>1361</v>
      </c>
      <c r="K213" s="90"/>
      <c r="L213" s="90">
        <v>0.70041207800000005</v>
      </c>
      <c r="M213" s="91">
        <v>1.952422859377363E-7</v>
      </c>
      <c r="N213" s="91">
        <f t="shared" si="6"/>
        <v>1.0770758008666482E-3</v>
      </c>
      <c r="O213" s="91">
        <f>L213/'סכום נכסי הקרן'!$C$42</f>
        <v>7.5472536069299924E-6</v>
      </c>
    </row>
    <row r="214" spans="2:15">
      <c r="B214" s="86" t="s">
        <v>1392</v>
      </c>
      <c r="C214" s="87" t="s">
        <v>1393</v>
      </c>
      <c r="D214" s="88" t="s">
        <v>1336</v>
      </c>
      <c r="E214" s="88" t="s">
        <v>26</v>
      </c>
      <c r="F214" s="87" t="s">
        <v>890</v>
      </c>
      <c r="G214" s="88" t="s">
        <v>891</v>
      </c>
      <c r="H214" s="88" t="s">
        <v>126</v>
      </c>
      <c r="I214" s="90">
        <v>391.6414400000001</v>
      </c>
      <c r="J214" s="98">
        <v>1020</v>
      </c>
      <c r="K214" s="90"/>
      <c r="L214" s="90">
        <v>15.275896055</v>
      </c>
      <c r="M214" s="91">
        <v>3.495532015338986E-7</v>
      </c>
      <c r="N214" s="91">
        <f t="shared" si="6"/>
        <v>2.3490882716324029E-2</v>
      </c>
      <c r="O214" s="91">
        <f>L214/'סכום נכסי הקרן'!$C$42</f>
        <v>1.6460461665566308E-4</v>
      </c>
    </row>
    <row r="215" spans="2:15">
      <c r="B215" s="86" t="s">
        <v>1394</v>
      </c>
      <c r="C215" s="87" t="s">
        <v>1395</v>
      </c>
      <c r="D215" s="88" t="s">
        <v>1313</v>
      </c>
      <c r="E215" s="88" t="s">
        <v>26</v>
      </c>
      <c r="F215" s="87" t="s">
        <v>886</v>
      </c>
      <c r="G215" s="88" t="s">
        <v>887</v>
      </c>
      <c r="H215" s="88" t="s">
        <v>126</v>
      </c>
      <c r="I215" s="90">
        <v>18.751130000000003</v>
      </c>
      <c r="J215" s="98">
        <v>2456</v>
      </c>
      <c r="K215" s="90"/>
      <c r="L215" s="90">
        <v>1.7610581600000004</v>
      </c>
      <c r="M215" s="91">
        <v>1.6973667561850718E-7</v>
      </c>
      <c r="N215" s="91">
        <f t="shared" si="6"/>
        <v>2.7081102505698744E-3</v>
      </c>
      <c r="O215" s="91">
        <f>L215/'סכום נכסי הקרן'!$C$42</f>
        <v>1.8976189828173548E-5</v>
      </c>
    </row>
    <row r="216" spans="2:15">
      <c r="B216" s="86" t="s">
        <v>1396</v>
      </c>
      <c r="C216" s="87" t="s">
        <v>1397</v>
      </c>
      <c r="D216" s="88" t="s">
        <v>1313</v>
      </c>
      <c r="E216" s="88" t="s">
        <v>26</v>
      </c>
      <c r="F216" s="87" t="s">
        <v>1398</v>
      </c>
      <c r="G216" s="88" t="s">
        <v>1381</v>
      </c>
      <c r="H216" s="88" t="s">
        <v>126</v>
      </c>
      <c r="I216" s="90">
        <v>9.3958410000000026</v>
      </c>
      <c r="J216" s="98">
        <v>1401</v>
      </c>
      <c r="K216" s="90"/>
      <c r="L216" s="90">
        <v>0.50337503500000014</v>
      </c>
      <c r="M216" s="91">
        <v>3.0499056561483508E-7</v>
      </c>
      <c r="N216" s="91">
        <f t="shared" si="6"/>
        <v>7.7407726963683551E-4</v>
      </c>
      <c r="O216" s="91">
        <f>L216/'סכום נכסי הקרן'!$C$42</f>
        <v>5.4240912855050196E-6</v>
      </c>
    </row>
    <row r="217" spans="2:15">
      <c r="B217" s="86" t="s">
        <v>1401</v>
      </c>
      <c r="C217" s="87" t="s">
        <v>1402</v>
      </c>
      <c r="D217" s="88" t="s">
        <v>1313</v>
      </c>
      <c r="E217" s="88" t="s">
        <v>26</v>
      </c>
      <c r="F217" s="87" t="s">
        <v>1403</v>
      </c>
      <c r="G217" s="88" t="s">
        <v>1324</v>
      </c>
      <c r="H217" s="88" t="s">
        <v>126</v>
      </c>
      <c r="I217" s="90">
        <v>3.6527290000000003</v>
      </c>
      <c r="J217" s="98">
        <v>9180</v>
      </c>
      <c r="K217" s="90"/>
      <c r="L217" s="90">
        <v>1.2822655930000002</v>
      </c>
      <c r="M217" s="91">
        <v>6.3902370087847181E-8</v>
      </c>
      <c r="N217" s="91">
        <f t="shared" si="6"/>
        <v>1.9718352722412976E-3</v>
      </c>
      <c r="O217" s="91">
        <f>L217/'סכום נכסי הקרן'!$C$42</f>
        <v>1.3816985637148702E-5</v>
      </c>
    </row>
    <row r="218" spans="2:15">
      <c r="B218" s="86" t="s">
        <v>1404</v>
      </c>
      <c r="C218" s="87" t="s">
        <v>1405</v>
      </c>
      <c r="D218" s="88" t="s">
        <v>1336</v>
      </c>
      <c r="E218" s="88" t="s">
        <v>26</v>
      </c>
      <c r="F218" s="87" t="s">
        <v>1406</v>
      </c>
      <c r="G218" s="88" t="s">
        <v>1407</v>
      </c>
      <c r="H218" s="88" t="s">
        <v>126</v>
      </c>
      <c r="I218" s="90">
        <v>16.087230000000005</v>
      </c>
      <c r="J218" s="98">
        <v>1045</v>
      </c>
      <c r="K218" s="90"/>
      <c r="L218" s="90">
        <v>0.64285858100000004</v>
      </c>
      <c r="M218" s="91">
        <v>1.3381684273876003E-7</v>
      </c>
      <c r="N218" s="91">
        <f t="shared" si="6"/>
        <v>9.885715034379692E-4</v>
      </c>
      <c r="O218" s="91">
        <f>L218/'סכום נכסי הקרן'!$C$42</f>
        <v>6.9270889189294458E-6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98"/>
      <c r="K219" s="87"/>
      <c r="L219" s="87"/>
      <c r="M219" s="87"/>
      <c r="N219" s="91"/>
      <c r="O219" s="87"/>
    </row>
    <row r="220" spans="2:15">
      <c r="B220" s="85" t="s">
        <v>61</v>
      </c>
      <c r="C220" s="80"/>
      <c r="D220" s="81"/>
      <c r="E220" s="81"/>
      <c r="F220" s="80"/>
      <c r="G220" s="81"/>
      <c r="H220" s="81"/>
      <c r="I220" s="83"/>
      <c r="J220" s="100"/>
      <c r="K220" s="83">
        <v>2.1925638000000004E-2</v>
      </c>
      <c r="L220" s="83">
        <f>SUM(L221:L268)</f>
        <v>128.00655283500001</v>
      </c>
      <c r="M220" s="84"/>
      <c r="N220" s="84">
        <f t="shared" si="6"/>
        <v>0.19684520690252369</v>
      </c>
      <c r="O220" s="84">
        <f>L220/'סכום נכסי הקרן'!$C$42</f>
        <v>1.379327895591527E-3</v>
      </c>
    </row>
    <row r="221" spans="2:15">
      <c r="B221" s="86" t="s">
        <v>1408</v>
      </c>
      <c r="C221" s="87" t="s">
        <v>1409</v>
      </c>
      <c r="D221" s="88" t="s">
        <v>1313</v>
      </c>
      <c r="E221" s="88" t="s">
        <v>26</v>
      </c>
      <c r="F221" s="87"/>
      <c r="G221" s="88" t="s">
        <v>1324</v>
      </c>
      <c r="H221" s="88" t="s">
        <v>126</v>
      </c>
      <c r="I221" s="90">
        <v>1.1234520000000001</v>
      </c>
      <c r="J221" s="98">
        <v>50990</v>
      </c>
      <c r="K221" s="90"/>
      <c r="L221" s="90">
        <v>2.1905714200000008</v>
      </c>
      <c r="M221" s="91">
        <v>2.4674983527344609E-9</v>
      </c>
      <c r="N221" s="91">
        <f t="shared" ref="N221:N268" si="7">IFERROR(L221/$L$11,0)</f>
        <v>3.3686047694798486E-3</v>
      </c>
      <c r="O221" s="91">
        <f>L221/'סכום נכסי הקרן'!$C$42</f>
        <v>2.3604387431526788E-5</v>
      </c>
    </row>
    <row r="222" spans="2:15">
      <c r="B222" s="86" t="s">
        <v>1410</v>
      </c>
      <c r="C222" s="87" t="s">
        <v>1411</v>
      </c>
      <c r="D222" s="88" t="s">
        <v>1336</v>
      </c>
      <c r="E222" s="88" t="s">
        <v>26</v>
      </c>
      <c r="F222" s="87"/>
      <c r="G222" s="88" t="s">
        <v>1356</v>
      </c>
      <c r="H222" s="88" t="s">
        <v>126</v>
      </c>
      <c r="I222" s="90">
        <v>5.4129960000000006</v>
      </c>
      <c r="J222" s="98">
        <v>11828</v>
      </c>
      <c r="K222" s="90"/>
      <c r="L222" s="90">
        <v>2.4483128140000003</v>
      </c>
      <c r="M222" s="91">
        <v>7.2289189450220356E-8</v>
      </c>
      <c r="N222" s="91">
        <f t="shared" si="7"/>
        <v>3.7649529009280269E-3</v>
      </c>
      <c r="O222" s="91">
        <f>L222/'סכום נכסי הקרן'!$C$42</f>
        <v>2.638166630295376E-5</v>
      </c>
    </row>
    <row r="223" spans="2:15">
      <c r="B223" s="86" t="s">
        <v>1412</v>
      </c>
      <c r="C223" s="87" t="s">
        <v>1413</v>
      </c>
      <c r="D223" s="88" t="s">
        <v>26</v>
      </c>
      <c r="E223" s="88" t="s">
        <v>26</v>
      </c>
      <c r="F223" s="87"/>
      <c r="G223" s="88" t="s">
        <v>1356</v>
      </c>
      <c r="H223" s="88" t="s">
        <v>128</v>
      </c>
      <c r="I223" s="90">
        <v>4.7899400000000005</v>
      </c>
      <c r="J223" s="98">
        <v>12698</v>
      </c>
      <c r="K223" s="90"/>
      <c r="L223" s="90">
        <v>2.4652030190000005</v>
      </c>
      <c r="M223" s="91">
        <v>6.0601804126161833E-9</v>
      </c>
      <c r="N223" s="91">
        <f t="shared" si="7"/>
        <v>3.7909262267009402E-3</v>
      </c>
      <c r="O223" s="91">
        <f>L223/'סכום נכסי הקרן'!$C$42</f>
        <v>2.656366582096898E-5</v>
      </c>
    </row>
    <row r="224" spans="2:15">
      <c r="B224" s="86" t="s">
        <v>1414</v>
      </c>
      <c r="C224" s="87" t="s">
        <v>1415</v>
      </c>
      <c r="D224" s="88" t="s">
        <v>1313</v>
      </c>
      <c r="E224" s="88" t="s">
        <v>26</v>
      </c>
      <c r="F224" s="87"/>
      <c r="G224" s="88" t="s">
        <v>1416</v>
      </c>
      <c r="H224" s="88" t="s">
        <v>126</v>
      </c>
      <c r="I224" s="90">
        <v>12.083462000000003</v>
      </c>
      <c r="J224" s="98">
        <v>13185</v>
      </c>
      <c r="K224" s="90"/>
      <c r="L224" s="90">
        <v>6.0924136770000006</v>
      </c>
      <c r="M224" s="91">
        <v>2.0829963799344947E-9</v>
      </c>
      <c r="N224" s="91">
        <f t="shared" si="7"/>
        <v>9.3687581160839094E-3</v>
      </c>
      <c r="O224" s="91">
        <f>L224/'סכום נכסי הקרן'!$C$42</f>
        <v>6.5648484003795083E-5</v>
      </c>
    </row>
    <row r="225" spans="2:15">
      <c r="B225" s="86" t="s">
        <v>1417</v>
      </c>
      <c r="C225" s="87" t="s">
        <v>1418</v>
      </c>
      <c r="D225" s="88" t="s">
        <v>1313</v>
      </c>
      <c r="E225" s="88" t="s">
        <v>26</v>
      </c>
      <c r="F225" s="87"/>
      <c r="G225" s="88" t="s">
        <v>1342</v>
      </c>
      <c r="H225" s="88" t="s">
        <v>126</v>
      </c>
      <c r="I225" s="90">
        <v>20.120004000000005</v>
      </c>
      <c r="J225" s="98">
        <v>12712</v>
      </c>
      <c r="K225" s="90"/>
      <c r="L225" s="90">
        <v>9.7804723700000018</v>
      </c>
      <c r="M225" s="91">
        <v>1.9500377938765645E-9</v>
      </c>
      <c r="N225" s="91">
        <f t="shared" si="7"/>
        <v>1.5040160559269907E-2</v>
      </c>
      <c r="O225" s="91">
        <f>L225/'סכום נכסי הקרן'!$C$42</f>
        <v>1.0538896699602836E-4</v>
      </c>
    </row>
    <row r="226" spans="2:15">
      <c r="B226" s="86" t="s">
        <v>1419</v>
      </c>
      <c r="C226" s="87" t="s">
        <v>1420</v>
      </c>
      <c r="D226" s="88" t="s">
        <v>1313</v>
      </c>
      <c r="E226" s="88" t="s">
        <v>26</v>
      </c>
      <c r="F226" s="87"/>
      <c r="G226" s="88" t="s">
        <v>1385</v>
      </c>
      <c r="H226" s="88" t="s">
        <v>126</v>
      </c>
      <c r="I226" s="90">
        <v>8.9365500000000022</v>
      </c>
      <c r="J226" s="98">
        <v>13845</v>
      </c>
      <c r="K226" s="90"/>
      <c r="L226" s="90">
        <v>4.7313026890000014</v>
      </c>
      <c r="M226" s="91">
        <v>1.0682831278894859E-8</v>
      </c>
      <c r="N226" s="91">
        <f t="shared" si="7"/>
        <v>7.2756764095909879E-3</v>
      </c>
      <c r="O226" s="91">
        <f>L226/'סכום נכסי הקרן'!$C$42</f>
        <v>5.0981903948596428E-5</v>
      </c>
    </row>
    <row r="227" spans="2:15">
      <c r="B227" s="86" t="s">
        <v>1421</v>
      </c>
      <c r="C227" s="87" t="s">
        <v>1422</v>
      </c>
      <c r="D227" s="88" t="s">
        <v>26</v>
      </c>
      <c r="E227" s="88" t="s">
        <v>26</v>
      </c>
      <c r="F227" s="87"/>
      <c r="G227" s="88" t="s">
        <v>1423</v>
      </c>
      <c r="H227" s="88" t="s">
        <v>128</v>
      </c>
      <c r="I227" s="90">
        <v>475.37040000000007</v>
      </c>
      <c r="J227" s="98">
        <v>189.3</v>
      </c>
      <c r="K227" s="90"/>
      <c r="L227" s="90">
        <v>3.6472880930000011</v>
      </c>
      <c r="M227" s="91">
        <v>3.0927942723692127E-7</v>
      </c>
      <c r="N227" s="91">
        <f t="shared" si="7"/>
        <v>5.6087064560291127E-3</v>
      </c>
      <c r="O227" s="91">
        <f>L227/'סכום נכסי הקרן'!$C$42</f>
        <v>3.9301161530522711E-5</v>
      </c>
    </row>
    <row r="228" spans="2:15">
      <c r="B228" s="86" t="s">
        <v>1424</v>
      </c>
      <c r="C228" s="87" t="s">
        <v>1425</v>
      </c>
      <c r="D228" s="88" t="s">
        <v>26</v>
      </c>
      <c r="E228" s="88" t="s">
        <v>26</v>
      </c>
      <c r="F228" s="87"/>
      <c r="G228" s="88" t="s">
        <v>1385</v>
      </c>
      <c r="H228" s="88" t="s">
        <v>128</v>
      </c>
      <c r="I228" s="90">
        <v>1.9064640000000004</v>
      </c>
      <c r="J228" s="98">
        <v>55910</v>
      </c>
      <c r="K228" s="90"/>
      <c r="L228" s="90">
        <v>4.3202155929999995</v>
      </c>
      <c r="M228" s="91">
        <v>4.7290578456379986E-9</v>
      </c>
      <c r="N228" s="91">
        <f t="shared" si="7"/>
        <v>6.6435171749666148E-3</v>
      </c>
      <c r="O228" s="91">
        <f>L228/'סכום נכסי הקרן'!$C$42</f>
        <v>4.655225650889538E-5</v>
      </c>
    </row>
    <row r="229" spans="2:15">
      <c r="B229" s="86" t="s">
        <v>1426</v>
      </c>
      <c r="C229" s="87" t="s">
        <v>1427</v>
      </c>
      <c r="D229" s="88" t="s">
        <v>1336</v>
      </c>
      <c r="E229" s="88" t="s">
        <v>26</v>
      </c>
      <c r="F229" s="87"/>
      <c r="G229" s="88" t="s">
        <v>1428</v>
      </c>
      <c r="H229" s="88" t="s">
        <v>126</v>
      </c>
      <c r="I229" s="90">
        <v>25.022340000000003</v>
      </c>
      <c r="J229" s="98">
        <v>2738</v>
      </c>
      <c r="K229" s="90"/>
      <c r="L229" s="90">
        <v>2.6198670230000003</v>
      </c>
      <c r="M229" s="91">
        <v>3.1489012548159218E-9</v>
      </c>
      <c r="N229" s="91">
        <f t="shared" si="7"/>
        <v>4.0287645810154734E-3</v>
      </c>
      <c r="O229" s="91">
        <f>L229/'סכום נכסי הקרן'!$C$42</f>
        <v>2.8230239683293543E-5</v>
      </c>
    </row>
    <row r="230" spans="2:15">
      <c r="B230" s="86" t="s">
        <v>1429</v>
      </c>
      <c r="C230" s="87" t="s">
        <v>1430</v>
      </c>
      <c r="D230" s="88" t="s">
        <v>1336</v>
      </c>
      <c r="E230" s="88" t="s">
        <v>26</v>
      </c>
      <c r="F230" s="87"/>
      <c r="G230" s="88" t="s">
        <v>1431</v>
      </c>
      <c r="H230" s="88" t="s">
        <v>126</v>
      </c>
      <c r="I230" s="90">
        <v>1.1920000000000001E-3</v>
      </c>
      <c r="J230" s="98">
        <v>53147700</v>
      </c>
      <c r="K230" s="90"/>
      <c r="L230" s="90">
        <v>2.4216478240000008</v>
      </c>
      <c r="M230" s="91">
        <v>2.0718904261975947E-9</v>
      </c>
      <c r="N230" s="91">
        <f t="shared" si="7"/>
        <v>3.7239481604881418E-3</v>
      </c>
      <c r="O230" s="91">
        <f>L230/'סכום נכסי הקרן'!$C$42</f>
        <v>2.6094339101899627E-5</v>
      </c>
    </row>
    <row r="231" spans="2:15">
      <c r="B231" s="86" t="s">
        <v>1432</v>
      </c>
      <c r="C231" s="87" t="s">
        <v>1433</v>
      </c>
      <c r="D231" s="88" t="s">
        <v>1336</v>
      </c>
      <c r="E231" s="88" t="s">
        <v>26</v>
      </c>
      <c r="F231" s="87"/>
      <c r="G231" s="88" t="s">
        <v>1431</v>
      </c>
      <c r="H231" s="88" t="s">
        <v>126</v>
      </c>
      <c r="I231" s="90">
        <v>0.61279200000000011</v>
      </c>
      <c r="J231" s="98">
        <v>64649</v>
      </c>
      <c r="K231" s="90"/>
      <c r="L231" s="90">
        <v>1.5149307540000001</v>
      </c>
      <c r="M231" s="91">
        <v>4.1043616424366751E-9</v>
      </c>
      <c r="N231" s="91">
        <f t="shared" si="7"/>
        <v>2.3296218131779066E-3</v>
      </c>
      <c r="O231" s="91">
        <f>L231/'סכום נכסי הקרן'!$C$42</f>
        <v>1.6324056875238055E-5</v>
      </c>
    </row>
    <row r="232" spans="2:15">
      <c r="B232" s="86" t="s">
        <v>1434</v>
      </c>
      <c r="C232" s="87" t="s">
        <v>1435</v>
      </c>
      <c r="D232" s="88" t="s">
        <v>1336</v>
      </c>
      <c r="E232" s="88" t="s">
        <v>26</v>
      </c>
      <c r="F232" s="87"/>
      <c r="G232" s="88" t="s">
        <v>1356</v>
      </c>
      <c r="H232" s="88" t="s">
        <v>126</v>
      </c>
      <c r="I232" s="90">
        <v>5.0555340000000006</v>
      </c>
      <c r="J232" s="98">
        <v>19168</v>
      </c>
      <c r="K232" s="90"/>
      <c r="L232" s="90">
        <v>3.7056271510000012</v>
      </c>
      <c r="M232" s="91">
        <v>8.3811409373758443E-9</v>
      </c>
      <c r="N232" s="91">
        <f t="shared" si="7"/>
        <v>5.6984187690957014E-3</v>
      </c>
      <c r="O232" s="91">
        <f>L232/'סכום נכסי הקרן'!$C$42</f>
        <v>3.992979098987278E-5</v>
      </c>
    </row>
    <row r="233" spans="2:15">
      <c r="B233" s="86" t="s">
        <v>1436</v>
      </c>
      <c r="C233" s="87" t="s">
        <v>1437</v>
      </c>
      <c r="D233" s="88" t="s">
        <v>1313</v>
      </c>
      <c r="E233" s="88" t="s">
        <v>26</v>
      </c>
      <c r="F233" s="87"/>
      <c r="G233" s="88" t="s">
        <v>1385</v>
      </c>
      <c r="H233" s="88" t="s">
        <v>126</v>
      </c>
      <c r="I233" s="90">
        <v>1.3277160000000001</v>
      </c>
      <c r="J233" s="98">
        <v>83058</v>
      </c>
      <c r="K233" s="90"/>
      <c r="L233" s="90">
        <v>4.2170091350000014</v>
      </c>
      <c r="M233" s="91">
        <v>3.2168688836616298E-9</v>
      </c>
      <c r="N233" s="91">
        <f t="shared" si="7"/>
        <v>6.4848089203597345E-3</v>
      </c>
      <c r="O233" s="91">
        <f>L233/'סכום נכסי הקרן'!$C$42</f>
        <v>4.5440160734329152E-5</v>
      </c>
    </row>
    <row r="234" spans="2:15">
      <c r="B234" s="86" t="s">
        <v>1438</v>
      </c>
      <c r="C234" s="87" t="s">
        <v>1439</v>
      </c>
      <c r="D234" s="88" t="s">
        <v>1313</v>
      </c>
      <c r="E234" s="88" t="s">
        <v>26</v>
      </c>
      <c r="F234" s="87"/>
      <c r="G234" s="88" t="s">
        <v>1431</v>
      </c>
      <c r="H234" s="88" t="s">
        <v>126</v>
      </c>
      <c r="I234" s="90">
        <v>14.493000000000002</v>
      </c>
      <c r="J234" s="98">
        <v>1066.6199999999999</v>
      </c>
      <c r="K234" s="90"/>
      <c r="L234" s="90">
        <v>0.59113394500000005</v>
      </c>
      <c r="M234" s="91">
        <v>1.2618486042873077E-6</v>
      </c>
      <c r="N234" s="91">
        <f t="shared" si="7"/>
        <v>9.0903067955138295E-4</v>
      </c>
      <c r="O234" s="91">
        <f>L234/'סכום נכסי הקרן'!$C$42</f>
        <v>6.3697328168861275E-6</v>
      </c>
    </row>
    <row r="235" spans="2:15">
      <c r="B235" s="86" t="s">
        <v>1440</v>
      </c>
      <c r="C235" s="87" t="s">
        <v>1441</v>
      </c>
      <c r="D235" s="88" t="s">
        <v>119</v>
      </c>
      <c r="E235" s="88" t="s">
        <v>26</v>
      </c>
      <c r="F235" s="87"/>
      <c r="G235" s="88" t="s">
        <v>1442</v>
      </c>
      <c r="H235" s="88" t="s">
        <v>1443</v>
      </c>
      <c r="I235" s="90">
        <v>2.0937060000000001</v>
      </c>
      <c r="J235" s="98">
        <v>11200</v>
      </c>
      <c r="K235" s="90"/>
      <c r="L235" s="90">
        <v>0.98487930200000018</v>
      </c>
      <c r="M235" s="91">
        <v>4.0109310344827591E-9</v>
      </c>
      <c r="N235" s="91">
        <f t="shared" si="7"/>
        <v>1.514522230952499E-3</v>
      </c>
      <c r="O235" s="91">
        <f>L235/'סכום נכסי הקרן'!$C$42</f>
        <v>1.0612515257639796E-5</v>
      </c>
    </row>
    <row r="236" spans="2:15">
      <c r="B236" s="86" t="s">
        <v>1444</v>
      </c>
      <c r="C236" s="87" t="s">
        <v>1445</v>
      </c>
      <c r="D236" s="88" t="s">
        <v>1313</v>
      </c>
      <c r="E236" s="88" t="s">
        <v>26</v>
      </c>
      <c r="F236" s="87"/>
      <c r="G236" s="88" t="s">
        <v>1446</v>
      </c>
      <c r="H236" s="88" t="s">
        <v>126</v>
      </c>
      <c r="I236" s="90">
        <v>1.1574960000000003</v>
      </c>
      <c r="J236" s="98">
        <v>56496</v>
      </c>
      <c r="K236" s="90"/>
      <c r="L236" s="90">
        <v>2.5006625070000004</v>
      </c>
      <c r="M236" s="91">
        <v>2.6140792650290325E-9</v>
      </c>
      <c r="N236" s="91">
        <f t="shared" si="7"/>
        <v>3.8454549215015473E-3</v>
      </c>
      <c r="O236" s="91">
        <f>L236/'סכום נכסי הקרן'!$C$42</f>
        <v>2.6945757673913712E-5</v>
      </c>
    </row>
    <row r="237" spans="2:15">
      <c r="B237" s="86" t="s">
        <v>1447</v>
      </c>
      <c r="C237" s="87" t="s">
        <v>1448</v>
      </c>
      <c r="D237" s="88" t="s">
        <v>1313</v>
      </c>
      <c r="E237" s="88" t="s">
        <v>26</v>
      </c>
      <c r="F237" s="87"/>
      <c r="G237" s="88" t="s">
        <v>1324</v>
      </c>
      <c r="H237" s="88" t="s">
        <v>126</v>
      </c>
      <c r="I237" s="90">
        <v>0.99566900000000014</v>
      </c>
      <c r="J237" s="98">
        <v>16738</v>
      </c>
      <c r="K237" s="90"/>
      <c r="L237" s="90">
        <v>0.63728907900000009</v>
      </c>
      <c r="M237" s="91">
        <v>4.4045166045802332E-9</v>
      </c>
      <c r="N237" s="91">
        <f t="shared" si="7"/>
        <v>9.8000686554050804E-4</v>
      </c>
      <c r="O237" s="91">
        <f>L237/'סכום נכסי הקרן'!$C$42</f>
        <v>6.8670750422722488E-6</v>
      </c>
    </row>
    <row r="238" spans="2:15">
      <c r="B238" s="86" t="s">
        <v>1449</v>
      </c>
      <c r="C238" s="87" t="s">
        <v>1450</v>
      </c>
      <c r="D238" s="88" t="s">
        <v>1336</v>
      </c>
      <c r="E238" s="88" t="s">
        <v>26</v>
      </c>
      <c r="F238" s="87"/>
      <c r="G238" s="88" t="s">
        <v>1442</v>
      </c>
      <c r="H238" s="88" t="s">
        <v>126</v>
      </c>
      <c r="I238" s="90">
        <v>2.6384099999999999</v>
      </c>
      <c r="J238" s="98">
        <v>10747</v>
      </c>
      <c r="K238" s="90"/>
      <c r="L238" s="90">
        <v>1.0842949040000003</v>
      </c>
      <c r="M238" s="91">
        <v>7.7991037473262661E-9</v>
      </c>
      <c r="N238" s="91">
        <f t="shared" si="7"/>
        <v>1.667401004043545E-3</v>
      </c>
      <c r="O238" s="91">
        <f>L238/'סכום נכסי הקרן'!$C$42</f>
        <v>1.1683762862224389E-5</v>
      </c>
    </row>
    <row r="239" spans="2:15">
      <c r="B239" s="86" t="s">
        <v>1451</v>
      </c>
      <c r="C239" s="87" t="s">
        <v>1452</v>
      </c>
      <c r="D239" s="88" t="s">
        <v>1313</v>
      </c>
      <c r="E239" s="88" t="s">
        <v>26</v>
      </c>
      <c r="F239" s="87"/>
      <c r="G239" s="88" t="s">
        <v>1324</v>
      </c>
      <c r="H239" s="88" t="s">
        <v>126</v>
      </c>
      <c r="I239" s="90">
        <v>3.1660920000000004</v>
      </c>
      <c r="J239" s="98">
        <v>9109</v>
      </c>
      <c r="K239" s="90"/>
      <c r="L239" s="90">
        <v>1.1028390010000002</v>
      </c>
      <c r="M239" s="91">
        <v>1.0586573489158799E-8</v>
      </c>
      <c r="N239" s="91">
        <f t="shared" si="7"/>
        <v>1.6959176426838394E-3</v>
      </c>
      <c r="O239" s="91">
        <f>L239/'סכום נכסי הקרן'!$C$42</f>
        <v>1.1883583806732015E-5</v>
      </c>
    </row>
    <row r="240" spans="2:15">
      <c r="B240" s="86" t="s">
        <v>1453</v>
      </c>
      <c r="C240" s="87" t="s">
        <v>1454</v>
      </c>
      <c r="D240" s="88" t="s">
        <v>1336</v>
      </c>
      <c r="E240" s="88" t="s">
        <v>26</v>
      </c>
      <c r="F240" s="87"/>
      <c r="G240" s="88" t="s">
        <v>1324</v>
      </c>
      <c r="H240" s="88" t="s">
        <v>126</v>
      </c>
      <c r="I240" s="90">
        <v>5.702370000000001</v>
      </c>
      <c r="J240" s="98">
        <v>4673</v>
      </c>
      <c r="K240" s="90"/>
      <c r="L240" s="90">
        <v>1.0189879720000001</v>
      </c>
      <c r="M240" s="91">
        <v>1.9442766640054788E-8</v>
      </c>
      <c r="N240" s="91">
        <f t="shared" si="7"/>
        <v>1.5669736723406158E-3</v>
      </c>
      <c r="O240" s="91">
        <f>L240/'סכום נכסי הקרן'!$C$42</f>
        <v>1.0980051442081612E-5</v>
      </c>
    </row>
    <row r="241" spans="2:15">
      <c r="B241" s="86" t="s">
        <v>1455</v>
      </c>
      <c r="C241" s="87" t="s">
        <v>1456</v>
      </c>
      <c r="D241" s="88" t="s">
        <v>26</v>
      </c>
      <c r="E241" s="88" t="s">
        <v>26</v>
      </c>
      <c r="F241" s="87"/>
      <c r="G241" s="88" t="s">
        <v>1356</v>
      </c>
      <c r="H241" s="88" t="s">
        <v>128</v>
      </c>
      <c r="I241" s="90">
        <v>5.1917100000000005</v>
      </c>
      <c r="J241" s="98">
        <v>9004</v>
      </c>
      <c r="K241" s="90"/>
      <c r="L241" s="90">
        <v>1.8946684830000002</v>
      </c>
      <c r="M241" s="91">
        <v>5.2976632653061231E-8</v>
      </c>
      <c r="N241" s="91">
        <f t="shared" si="7"/>
        <v>2.9135727920785838E-3</v>
      </c>
      <c r="O241" s="91">
        <f>L241/'סכום נכסי הקרן'!$C$42</f>
        <v>2.0415900855236721E-5</v>
      </c>
    </row>
    <row r="242" spans="2:15">
      <c r="B242" s="86" t="s">
        <v>1330</v>
      </c>
      <c r="C242" s="87" t="s">
        <v>1331</v>
      </c>
      <c r="D242" s="88" t="s">
        <v>115</v>
      </c>
      <c r="E242" s="88" t="s">
        <v>26</v>
      </c>
      <c r="F242" s="87"/>
      <c r="G242" s="88" t="s">
        <v>121</v>
      </c>
      <c r="H242" s="88" t="s">
        <v>129</v>
      </c>
      <c r="I242" s="90">
        <v>57.512470000000015</v>
      </c>
      <c r="J242" s="98">
        <v>1143</v>
      </c>
      <c r="K242" s="90"/>
      <c r="L242" s="90">
        <v>3.0750996020000003</v>
      </c>
      <c r="M242" s="91">
        <v>3.2119294391468167E-7</v>
      </c>
      <c r="N242" s="91">
        <f t="shared" si="7"/>
        <v>4.7288096116595828E-3</v>
      </c>
      <c r="O242" s="91">
        <f>L242/'סכום נכסי הקרן'!$C$42</f>
        <v>3.3135574459444837E-5</v>
      </c>
    </row>
    <row r="243" spans="2:15">
      <c r="B243" s="86" t="s">
        <v>1457</v>
      </c>
      <c r="C243" s="87" t="s">
        <v>1458</v>
      </c>
      <c r="D243" s="88" t="s">
        <v>1313</v>
      </c>
      <c r="E243" s="88" t="s">
        <v>26</v>
      </c>
      <c r="F243" s="87"/>
      <c r="G243" s="88" t="s">
        <v>1324</v>
      </c>
      <c r="H243" s="88" t="s">
        <v>126</v>
      </c>
      <c r="I243" s="90">
        <v>3.1196180000000004</v>
      </c>
      <c r="J243" s="98">
        <v>5868</v>
      </c>
      <c r="K243" s="90"/>
      <c r="L243" s="90">
        <v>0.70001837700000002</v>
      </c>
      <c r="M243" s="91">
        <v>3.9723306685624552E-9</v>
      </c>
      <c r="N243" s="91">
        <f t="shared" si="7"/>
        <v>1.0764703775263086E-3</v>
      </c>
      <c r="O243" s="91">
        <f>L243/'סכום נכסי הקרן'!$C$42</f>
        <v>7.5430113024557657E-6</v>
      </c>
    </row>
    <row r="244" spans="2:15">
      <c r="B244" s="86" t="s">
        <v>1459</v>
      </c>
      <c r="C244" s="87" t="s">
        <v>1460</v>
      </c>
      <c r="D244" s="88" t="s">
        <v>1336</v>
      </c>
      <c r="E244" s="88" t="s">
        <v>26</v>
      </c>
      <c r="F244" s="87"/>
      <c r="G244" s="88" t="s">
        <v>1431</v>
      </c>
      <c r="H244" s="88" t="s">
        <v>126</v>
      </c>
      <c r="I244" s="90">
        <v>2.4852120000000006</v>
      </c>
      <c r="J244" s="98">
        <v>32357</v>
      </c>
      <c r="K244" s="90"/>
      <c r="L244" s="90">
        <v>3.0750315390000007</v>
      </c>
      <c r="M244" s="91">
        <v>7.5384591738669443E-9</v>
      </c>
      <c r="N244" s="91">
        <f t="shared" si="7"/>
        <v>4.7287049461169168E-3</v>
      </c>
      <c r="O244" s="91">
        <f>L244/'סכום נכסי הקרן'!$C$42</f>
        <v>3.3134841050158532E-5</v>
      </c>
    </row>
    <row r="245" spans="2:15">
      <c r="B245" s="86" t="s">
        <v>1461</v>
      </c>
      <c r="C245" s="87" t="s">
        <v>1462</v>
      </c>
      <c r="D245" s="88" t="s">
        <v>1336</v>
      </c>
      <c r="E245" s="88" t="s">
        <v>26</v>
      </c>
      <c r="F245" s="87"/>
      <c r="G245" s="88" t="s">
        <v>1428</v>
      </c>
      <c r="H245" s="88" t="s">
        <v>126</v>
      </c>
      <c r="I245" s="90">
        <v>5.0895780000000013</v>
      </c>
      <c r="J245" s="98">
        <v>14502</v>
      </c>
      <c r="K245" s="90"/>
      <c r="L245" s="90">
        <v>2.8224584600000004</v>
      </c>
      <c r="M245" s="91">
        <v>1.7513519122396382E-9</v>
      </c>
      <c r="N245" s="91">
        <f t="shared" si="7"/>
        <v>4.3403045174462956E-3</v>
      </c>
      <c r="O245" s="91">
        <f>L245/'סכום נכסי הקרן'!$C$42</f>
        <v>3.0413253085914197E-5</v>
      </c>
    </row>
    <row r="246" spans="2:15">
      <c r="B246" s="86" t="s">
        <v>1463</v>
      </c>
      <c r="C246" s="87" t="s">
        <v>1464</v>
      </c>
      <c r="D246" s="88" t="s">
        <v>1336</v>
      </c>
      <c r="E246" s="88" t="s">
        <v>26</v>
      </c>
      <c r="F246" s="87"/>
      <c r="G246" s="88" t="s">
        <v>1442</v>
      </c>
      <c r="H246" s="88" t="s">
        <v>126</v>
      </c>
      <c r="I246" s="90">
        <v>2.5533000000000006</v>
      </c>
      <c r="J246" s="98">
        <v>11223</v>
      </c>
      <c r="K246" s="90"/>
      <c r="L246" s="90">
        <v>1.0957934290000002</v>
      </c>
      <c r="M246" s="91">
        <v>1.0206979540044953E-8</v>
      </c>
      <c r="N246" s="91">
        <f t="shared" si="7"/>
        <v>1.6850831420479671E-3</v>
      </c>
      <c r="O246" s="91">
        <f>L246/'סכום נכסי הקרן'!$C$42</f>
        <v>1.1807664615215895E-5</v>
      </c>
    </row>
    <row r="247" spans="2:15">
      <c r="B247" s="86" t="s">
        <v>1465</v>
      </c>
      <c r="C247" s="87" t="s">
        <v>1466</v>
      </c>
      <c r="D247" s="88" t="s">
        <v>26</v>
      </c>
      <c r="E247" s="88" t="s">
        <v>26</v>
      </c>
      <c r="F247" s="87"/>
      <c r="G247" s="88" t="s">
        <v>1442</v>
      </c>
      <c r="H247" s="88" t="s">
        <v>128</v>
      </c>
      <c r="I247" s="90">
        <v>0.69790200000000013</v>
      </c>
      <c r="J247" s="98">
        <v>71640</v>
      </c>
      <c r="K247" s="90"/>
      <c r="L247" s="90">
        <v>2.0264567500000004</v>
      </c>
      <c r="M247" s="91">
        <v>1.3901090014428889E-9</v>
      </c>
      <c r="N247" s="91">
        <f t="shared" si="7"/>
        <v>3.1162334224166185E-3</v>
      </c>
      <c r="O247" s="91">
        <f>L247/'סכום נכסי הקרן'!$C$42</f>
        <v>2.1835978413446392E-5</v>
      </c>
    </row>
    <row r="248" spans="2:15">
      <c r="B248" s="86" t="s">
        <v>1467</v>
      </c>
      <c r="C248" s="87" t="s">
        <v>1468</v>
      </c>
      <c r="D248" s="88" t="s">
        <v>1336</v>
      </c>
      <c r="E248" s="88" t="s">
        <v>26</v>
      </c>
      <c r="F248" s="87"/>
      <c r="G248" s="88" t="s">
        <v>1324</v>
      </c>
      <c r="H248" s="88" t="s">
        <v>126</v>
      </c>
      <c r="I248" s="90">
        <v>1.6170900000000001</v>
      </c>
      <c r="J248" s="98">
        <v>39591</v>
      </c>
      <c r="K248" s="90"/>
      <c r="L248" s="90">
        <v>2.4482093180000004</v>
      </c>
      <c r="M248" s="91">
        <v>1.7297894146521477E-9</v>
      </c>
      <c r="N248" s="91">
        <f t="shared" si="7"/>
        <v>3.7647937474231292E-3</v>
      </c>
      <c r="O248" s="91">
        <f>L248/'סכום נכסי הקרן'!$C$42</f>
        <v>2.6380551087234563E-5</v>
      </c>
    </row>
    <row r="249" spans="2:15">
      <c r="B249" s="86" t="s">
        <v>1469</v>
      </c>
      <c r="C249" s="87" t="s">
        <v>1470</v>
      </c>
      <c r="D249" s="88" t="s">
        <v>1313</v>
      </c>
      <c r="E249" s="88" t="s">
        <v>26</v>
      </c>
      <c r="F249" s="87"/>
      <c r="G249" s="88" t="s">
        <v>1416</v>
      </c>
      <c r="H249" s="88" t="s">
        <v>126</v>
      </c>
      <c r="I249" s="90">
        <v>4.8172260000000007</v>
      </c>
      <c r="J249" s="98">
        <v>30021</v>
      </c>
      <c r="K249" s="90"/>
      <c r="L249" s="90">
        <v>5.5301900920000007</v>
      </c>
      <c r="M249" s="91">
        <v>2.1674002692674802E-9</v>
      </c>
      <c r="N249" s="91">
        <f t="shared" si="7"/>
        <v>8.5041850495983368E-3</v>
      </c>
      <c r="O249" s="91">
        <f>L249/'סכום נכסי הקרן'!$C$42</f>
        <v>5.9590273254618989E-5</v>
      </c>
    </row>
    <row r="250" spans="2:15">
      <c r="B250" s="86" t="s">
        <v>1471</v>
      </c>
      <c r="C250" s="87" t="s">
        <v>1472</v>
      </c>
      <c r="D250" s="88" t="s">
        <v>1313</v>
      </c>
      <c r="E250" s="88" t="s">
        <v>26</v>
      </c>
      <c r="F250" s="87"/>
      <c r="G250" s="88" t="s">
        <v>1324</v>
      </c>
      <c r="H250" s="88" t="s">
        <v>126</v>
      </c>
      <c r="I250" s="90">
        <v>3.7788840000000006</v>
      </c>
      <c r="J250" s="98">
        <v>31575</v>
      </c>
      <c r="K250" s="90"/>
      <c r="L250" s="90">
        <v>4.5627303500000007</v>
      </c>
      <c r="M250" s="91">
        <v>5.0861428995520894E-10</v>
      </c>
      <c r="N250" s="91">
        <f t="shared" si="7"/>
        <v>7.0164501730148815E-3</v>
      </c>
      <c r="O250" s="91">
        <f>L250/'סכום נכסי הקרן'!$C$42</f>
        <v>4.9165461552030022E-5</v>
      </c>
    </row>
    <row r="251" spans="2:15">
      <c r="B251" s="86" t="s">
        <v>1473</v>
      </c>
      <c r="C251" s="87" t="s">
        <v>1474</v>
      </c>
      <c r="D251" s="88" t="s">
        <v>1336</v>
      </c>
      <c r="E251" s="88" t="s">
        <v>26</v>
      </c>
      <c r="F251" s="87"/>
      <c r="G251" s="88" t="s">
        <v>1431</v>
      </c>
      <c r="H251" s="88" t="s">
        <v>126</v>
      </c>
      <c r="I251" s="90">
        <v>7.7649260000000018</v>
      </c>
      <c r="J251" s="98">
        <v>8167</v>
      </c>
      <c r="K251" s="90"/>
      <c r="L251" s="90">
        <v>2.4250335190000003</v>
      </c>
      <c r="M251" s="91">
        <v>4.6862297005410946E-9</v>
      </c>
      <c r="N251" s="91">
        <f t="shared" si="7"/>
        <v>3.7291545957683948E-3</v>
      </c>
      <c r="O251" s="91">
        <f>L251/'סכום נכסי הקרן'!$C$42</f>
        <v>2.6130821480778182E-5</v>
      </c>
    </row>
    <row r="252" spans="2:15">
      <c r="B252" s="86" t="s">
        <v>1475</v>
      </c>
      <c r="C252" s="87" t="s">
        <v>1476</v>
      </c>
      <c r="D252" s="88" t="s">
        <v>1313</v>
      </c>
      <c r="E252" s="88" t="s">
        <v>26</v>
      </c>
      <c r="F252" s="87"/>
      <c r="G252" s="88" t="s">
        <v>1315</v>
      </c>
      <c r="H252" s="88" t="s">
        <v>126</v>
      </c>
      <c r="I252" s="90">
        <v>1.8724200000000002</v>
      </c>
      <c r="J252" s="98">
        <v>7588</v>
      </c>
      <c r="K252" s="90"/>
      <c r="L252" s="90">
        <v>0.54331097400000006</v>
      </c>
      <c r="M252" s="91">
        <v>8.9679086262059341E-9</v>
      </c>
      <c r="N252" s="91">
        <f t="shared" si="7"/>
        <v>8.354897364301144E-4</v>
      </c>
      <c r="O252" s="91">
        <f>L252/'סכום נכסי הקרן'!$C$42</f>
        <v>5.8544189013915715E-6</v>
      </c>
    </row>
    <row r="253" spans="2:15">
      <c r="B253" s="86" t="s">
        <v>1477</v>
      </c>
      <c r="C253" s="87" t="s">
        <v>1478</v>
      </c>
      <c r="D253" s="88" t="s">
        <v>1313</v>
      </c>
      <c r="E253" s="88" t="s">
        <v>26</v>
      </c>
      <c r="F253" s="87"/>
      <c r="G253" s="88" t="s">
        <v>1416</v>
      </c>
      <c r="H253" s="88" t="s">
        <v>126</v>
      </c>
      <c r="I253" s="90">
        <v>0.98727600000000026</v>
      </c>
      <c r="J253" s="98">
        <v>37760</v>
      </c>
      <c r="K253" s="90"/>
      <c r="L253" s="90">
        <v>1.4255696770000001</v>
      </c>
      <c r="M253" s="91">
        <v>2.2278759751078494E-9</v>
      </c>
      <c r="N253" s="91">
        <f t="shared" si="7"/>
        <v>2.192204631779614E-3</v>
      </c>
      <c r="O253" s="91">
        <f>L253/'סכום נכסי הקרן'!$C$42</f>
        <v>1.5361151277388844E-5</v>
      </c>
    </row>
    <row r="254" spans="2:15">
      <c r="B254" s="86" t="s">
        <v>1479</v>
      </c>
      <c r="C254" s="87" t="s">
        <v>1480</v>
      </c>
      <c r="D254" s="88" t="s">
        <v>1313</v>
      </c>
      <c r="E254" s="88" t="s">
        <v>26</v>
      </c>
      <c r="F254" s="87"/>
      <c r="G254" s="88" t="s">
        <v>1385</v>
      </c>
      <c r="H254" s="88" t="s">
        <v>126</v>
      </c>
      <c r="I254" s="90">
        <v>4.544874000000001</v>
      </c>
      <c r="J254" s="98">
        <v>43499</v>
      </c>
      <c r="K254" s="90"/>
      <c r="L254" s="90">
        <v>7.559951411000001</v>
      </c>
      <c r="M254" s="91">
        <v>1.8400299595141705E-9</v>
      </c>
      <c r="N254" s="91">
        <f t="shared" si="7"/>
        <v>1.1625500153804848E-2</v>
      </c>
      <c r="O254" s="91">
        <f>L254/'סכום נכסי הקרן'!$C$42</f>
        <v>8.1461859877986345E-5</v>
      </c>
    </row>
    <row r="255" spans="2:15">
      <c r="B255" s="86" t="s">
        <v>1368</v>
      </c>
      <c r="C255" s="87" t="s">
        <v>1369</v>
      </c>
      <c r="D255" s="88" t="s">
        <v>1336</v>
      </c>
      <c r="E255" s="88" t="s">
        <v>26</v>
      </c>
      <c r="F255" s="87"/>
      <c r="G255" s="88" t="s">
        <v>628</v>
      </c>
      <c r="H255" s="88" t="s">
        <v>126</v>
      </c>
      <c r="I255" s="90">
        <v>15.341217000000002</v>
      </c>
      <c r="J255" s="98">
        <v>6992</v>
      </c>
      <c r="K255" s="90"/>
      <c r="L255" s="90">
        <v>4.1018438670000004</v>
      </c>
      <c r="M255" s="91">
        <v>2.5458234267337454E-7</v>
      </c>
      <c r="N255" s="91">
        <f t="shared" si="7"/>
        <v>6.3077107132338385E-3</v>
      </c>
      <c r="O255" s="91">
        <f>L255/'סכום נכסי הקרן'!$C$42</f>
        <v>4.4199203429897766E-5</v>
      </c>
    </row>
    <row r="256" spans="2:15">
      <c r="B256" s="86" t="s">
        <v>1481</v>
      </c>
      <c r="C256" s="87" t="s">
        <v>1482</v>
      </c>
      <c r="D256" s="88" t="s">
        <v>1313</v>
      </c>
      <c r="E256" s="88" t="s">
        <v>26</v>
      </c>
      <c r="F256" s="87"/>
      <c r="G256" s="88" t="s">
        <v>1324</v>
      </c>
      <c r="H256" s="88" t="s">
        <v>126</v>
      </c>
      <c r="I256" s="90">
        <v>4.2826820000000012</v>
      </c>
      <c r="J256" s="98">
        <v>23444</v>
      </c>
      <c r="K256" s="90"/>
      <c r="L256" s="90">
        <v>3.8394177980000008</v>
      </c>
      <c r="M256" s="91">
        <v>1.3878019720655911E-8</v>
      </c>
      <c r="N256" s="91">
        <f t="shared" si="7"/>
        <v>5.9041586082450651E-3</v>
      </c>
      <c r="O256" s="91">
        <f>L256/'סכום נכסי הקרן'!$C$42</f>
        <v>4.1371445088739195E-5</v>
      </c>
    </row>
    <row r="257" spans="2:15">
      <c r="B257" s="86" t="s">
        <v>1483</v>
      </c>
      <c r="C257" s="87" t="s">
        <v>1484</v>
      </c>
      <c r="D257" s="88" t="s">
        <v>1313</v>
      </c>
      <c r="E257" s="88" t="s">
        <v>26</v>
      </c>
      <c r="F257" s="87"/>
      <c r="G257" s="88" t="s">
        <v>1431</v>
      </c>
      <c r="H257" s="88" t="s">
        <v>126</v>
      </c>
      <c r="I257" s="90">
        <v>38.261520000000004</v>
      </c>
      <c r="J257" s="98">
        <v>612</v>
      </c>
      <c r="K257" s="90"/>
      <c r="L257" s="90">
        <v>0.89542976100000005</v>
      </c>
      <c r="M257" s="91">
        <v>1.0652719186205571E-7</v>
      </c>
      <c r="N257" s="91">
        <f t="shared" si="7"/>
        <v>1.3769690118749015E-3</v>
      </c>
      <c r="O257" s="91">
        <f>L257/'סכום נכסי הקרן'!$C$42</f>
        <v>9.6486564205988916E-6</v>
      </c>
    </row>
    <row r="258" spans="2:15">
      <c r="B258" s="86" t="s">
        <v>1485</v>
      </c>
      <c r="C258" s="87" t="s">
        <v>1486</v>
      </c>
      <c r="D258" s="88" t="s">
        <v>1336</v>
      </c>
      <c r="E258" s="88" t="s">
        <v>26</v>
      </c>
      <c r="F258" s="87"/>
      <c r="G258" s="88" t="s">
        <v>1381</v>
      </c>
      <c r="H258" s="88" t="s">
        <v>126</v>
      </c>
      <c r="I258" s="90">
        <v>30.418314000000006</v>
      </c>
      <c r="J258" s="98">
        <v>3317</v>
      </c>
      <c r="K258" s="90"/>
      <c r="L258" s="90">
        <v>3.8583222180000005</v>
      </c>
      <c r="M258" s="91">
        <v>5.3876251898133953E-9</v>
      </c>
      <c r="N258" s="91">
        <f t="shared" si="7"/>
        <v>5.9332293423899713E-3</v>
      </c>
      <c r="O258" s="91">
        <f>L258/'סכום נכסי הקרן'!$C$42</f>
        <v>4.1575148674832863E-5</v>
      </c>
    </row>
    <row r="259" spans="2:15">
      <c r="B259" s="86" t="s">
        <v>1487</v>
      </c>
      <c r="C259" s="87" t="s">
        <v>1488</v>
      </c>
      <c r="D259" s="88" t="s">
        <v>1336</v>
      </c>
      <c r="E259" s="88" t="s">
        <v>26</v>
      </c>
      <c r="F259" s="87"/>
      <c r="G259" s="88" t="s">
        <v>1315</v>
      </c>
      <c r="H259" s="88" t="s">
        <v>126</v>
      </c>
      <c r="I259" s="90">
        <v>7.9152300000000011</v>
      </c>
      <c r="J259" s="98">
        <v>3562</v>
      </c>
      <c r="K259" s="90"/>
      <c r="L259" s="90">
        <v>1.078140444</v>
      </c>
      <c r="M259" s="91">
        <v>2.537290263190969E-8</v>
      </c>
      <c r="N259" s="91">
        <f t="shared" si="7"/>
        <v>1.6579368326769825E-3</v>
      </c>
      <c r="O259" s="91">
        <f>L259/'סכום נכסי הקרן'!$C$42</f>
        <v>1.1617445801321694E-5</v>
      </c>
    </row>
    <row r="260" spans="2:15">
      <c r="B260" s="86" t="s">
        <v>1489</v>
      </c>
      <c r="C260" s="87" t="s">
        <v>1490</v>
      </c>
      <c r="D260" s="88" t="s">
        <v>26</v>
      </c>
      <c r="E260" s="88" t="s">
        <v>26</v>
      </c>
      <c r="F260" s="87"/>
      <c r="G260" s="88" t="s">
        <v>1315</v>
      </c>
      <c r="H260" s="88" t="s">
        <v>126</v>
      </c>
      <c r="I260" s="90">
        <v>0.62300500000000014</v>
      </c>
      <c r="J260" s="98">
        <v>126000</v>
      </c>
      <c r="K260" s="90"/>
      <c r="L260" s="90">
        <v>3.0017885750000004</v>
      </c>
      <c r="M260" s="91">
        <v>2.6089936893932599E-9</v>
      </c>
      <c r="N260" s="91">
        <f t="shared" si="7"/>
        <v>4.6160737871377483E-3</v>
      </c>
      <c r="O260" s="91">
        <f>L260/'סכום נכסי הקרן'!$C$42</f>
        <v>3.2345615333478008E-5</v>
      </c>
    </row>
    <row r="261" spans="2:15">
      <c r="B261" s="86" t="s">
        <v>1491</v>
      </c>
      <c r="C261" s="87" t="s">
        <v>1492</v>
      </c>
      <c r="D261" s="88" t="s">
        <v>1336</v>
      </c>
      <c r="E261" s="88" t="s">
        <v>26</v>
      </c>
      <c r="F261" s="87"/>
      <c r="G261" s="88" t="s">
        <v>1324</v>
      </c>
      <c r="H261" s="88" t="s">
        <v>126</v>
      </c>
      <c r="I261" s="90">
        <v>10.145100000000001</v>
      </c>
      <c r="J261" s="98">
        <v>1686</v>
      </c>
      <c r="K261" s="90"/>
      <c r="L261" s="90">
        <v>0.65408138000000005</v>
      </c>
      <c r="M261" s="91">
        <v>4.1890781169109685E-8</v>
      </c>
      <c r="N261" s="91">
        <f t="shared" si="7"/>
        <v>1.0058296370432701E-3</v>
      </c>
      <c r="O261" s="91">
        <f>L261/'סכום נכסי הקרן'!$C$42</f>
        <v>7.0480196008709422E-6</v>
      </c>
    </row>
    <row r="262" spans="2:15">
      <c r="B262" s="86" t="s">
        <v>1493</v>
      </c>
      <c r="C262" s="87" t="s">
        <v>1494</v>
      </c>
      <c r="D262" s="88" t="s">
        <v>1313</v>
      </c>
      <c r="E262" s="88" t="s">
        <v>26</v>
      </c>
      <c r="F262" s="87"/>
      <c r="G262" s="88" t="s">
        <v>1416</v>
      </c>
      <c r="H262" s="88" t="s">
        <v>126</v>
      </c>
      <c r="I262" s="90">
        <v>48.453505000000007</v>
      </c>
      <c r="J262" s="98">
        <v>379</v>
      </c>
      <c r="K262" s="90"/>
      <c r="L262" s="90">
        <v>0.7022347080000001</v>
      </c>
      <c r="M262" s="91">
        <v>1.6094907190357485E-7</v>
      </c>
      <c r="N262" s="91">
        <f t="shared" si="7"/>
        <v>1.07987859471986E-3</v>
      </c>
      <c r="O262" s="91">
        <f>L262/'סכום נכסי הקרן'!$C$42</f>
        <v>7.566893260890385E-6</v>
      </c>
    </row>
    <row r="263" spans="2:15">
      <c r="B263" s="86" t="s">
        <v>1495</v>
      </c>
      <c r="C263" s="87" t="s">
        <v>1496</v>
      </c>
      <c r="D263" s="88" t="s">
        <v>1336</v>
      </c>
      <c r="E263" s="88" t="s">
        <v>26</v>
      </c>
      <c r="F263" s="87"/>
      <c r="G263" s="88" t="s">
        <v>1385</v>
      </c>
      <c r="H263" s="88" t="s">
        <v>126</v>
      </c>
      <c r="I263" s="90">
        <v>12.170730000000002</v>
      </c>
      <c r="J263" s="98">
        <v>8690</v>
      </c>
      <c r="K263" s="90">
        <v>2.1925638000000004E-2</v>
      </c>
      <c r="L263" s="90">
        <v>4.0663273730000009</v>
      </c>
      <c r="M263" s="91">
        <v>2.3466560007284639E-9</v>
      </c>
      <c r="N263" s="91">
        <f t="shared" si="7"/>
        <v>6.2530943560627035E-3</v>
      </c>
      <c r="O263" s="91">
        <f>L263/'סכום נכסי הקרן'!$C$42</f>
        <v>4.3816497311790241E-5</v>
      </c>
    </row>
    <row r="264" spans="2:15">
      <c r="B264" s="86" t="s">
        <v>1497</v>
      </c>
      <c r="C264" s="87" t="s">
        <v>1498</v>
      </c>
      <c r="D264" s="88" t="s">
        <v>1313</v>
      </c>
      <c r="E264" s="88" t="s">
        <v>26</v>
      </c>
      <c r="F264" s="87"/>
      <c r="G264" s="88" t="s">
        <v>1346</v>
      </c>
      <c r="H264" s="88" t="s">
        <v>126</v>
      </c>
      <c r="I264" s="90">
        <v>28.986000000000004</v>
      </c>
      <c r="J264" s="98">
        <v>195</v>
      </c>
      <c r="K264" s="90"/>
      <c r="L264" s="90">
        <v>0.21614280500000005</v>
      </c>
      <c r="M264" s="91">
        <v>1.7407317728655279E-7</v>
      </c>
      <c r="N264" s="91">
        <f t="shared" si="7"/>
        <v>3.3237888395884978E-4</v>
      </c>
      <c r="O264" s="91">
        <f>L264/'סכום נכסי הקרן'!$C$42</f>
        <v>2.3290354576784101E-6</v>
      </c>
    </row>
    <row r="265" spans="2:15">
      <c r="B265" s="86" t="s">
        <v>1499</v>
      </c>
      <c r="C265" s="87" t="s">
        <v>1500</v>
      </c>
      <c r="D265" s="88" t="s">
        <v>1313</v>
      </c>
      <c r="E265" s="88" t="s">
        <v>26</v>
      </c>
      <c r="F265" s="87"/>
      <c r="G265" s="88" t="s">
        <v>1360</v>
      </c>
      <c r="H265" s="88" t="s">
        <v>126</v>
      </c>
      <c r="I265" s="90">
        <v>1.4894250000000002</v>
      </c>
      <c r="J265" s="98">
        <v>25022</v>
      </c>
      <c r="K265" s="90"/>
      <c r="L265" s="90">
        <v>1.4251433229999999</v>
      </c>
      <c r="M265" s="91">
        <v>4.6925885205079667E-10</v>
      </c>
      <c r="N265" s="91">
        <f t="shared" si="7"/>
        <v>2.1915489954900252E-3</v>
      </c>
      <c r="O265" s="91">
        <f>L265/'סכום נכסי הקרן'!$C$42</f>
        <v>1.5356557122225903E-5</v>
      </c>
    </row>
    <row r="266" spans="2:15">
      <c r="B266" s="86" t="s">
        <v>1399</v>
      </c>
      <c r="C266" s="87" t="s">
        <v>1400</v>
      </c>
      <c r="D266" s="88" t="s">
        <v>1313</v>
      </c>
      <c r="E266" s="88" t="s">
        <v>26</v>
      </c>
      <c r="F266" s="87"/>
      <c r="G266" s="88" t="s">
        <v>1324</v>
      </c>
      <c r="H266" s="88" t="s">
        <v>126</v>
      </c>
      <c r="I266" s="90">
        <v>3.144981</v>
      </c>
      <c r="J266" s="98">
        <v>2299</v>
      </c>
      <c r="K266" s="90"/>
      <c r="L266" s="90">
        <v>0.27648710500000001</v>
      </c>
      <c r="M266" s="91">
        <v>4.89330294623116E-8</v>
      </c>
      <c r="N266" s="91">
        <f t="shared" si="7"/>
        <v>4.251748069472555E-4</v>
      </c>
      <c r="O266" s="91">
        <f>L266/'סכום נכסי הקרן'!$C$42</f>
        <v>2.9792722970161023E-6</v>
      </c>
    </row>
    <row r="267" spans="2:15">
      <c r="B267" s="86" t="s">
        <v>1501</v>
      </c>
      <c r="C267" s="87" t="s">
        <v>1502</v>
      </c>
      <c r="D267" s="88" t="s">
        <v>26</v>
      </c>
      <c r="E267" s="88" t="s">
        <v>26</v>
      </c>
      <c r="F267" s="87"/>
      <c r="G267" s="88" t="s">
        <v>1356</v>
      </c>
      <c r="H267" s="88" t="s">
        <v>128</v>
      </c>
      <c r="I267" s="90">
        <v>10.128090000000002</v>
      </c>
      <c r="J267" s="98">
        <v>10502</v>
      </c>
      <c r="K267" s="90"/>
      <c r="L267" s="90">
        <v>4.3110879690000008</v>
      </c>
      <c r="M267" s="91">
        <v>1.695708769830475E-8</v>
      </c>
      <c r="N267" s="91">
        <f t="shared" si="7"/>
        <v>6.6294809479531102E-3</v>
      </c>
      <c r="O267" s="91">
        <f>L267/'סכום נכסי הקרן'!$C$42</f>
        <v>4.6453902275265662E-5</v>
      </c>
    </row>
    <row r="268" spans="2:15">
      <c r="B268" s="86" t="s">
        <v>1503</v>
      </c>
      <c r="C268" s="87" t="s">
        <v>1504</v>
      </c>
      <c r="D268" s="88" t="s">
        <v>1336</v>
      </c>
      <c r="E268" s="88" t="s">
        <v>26</v>
      </c>
      <c r="F268" s="87"/>
      <c r="G268" s="88" t="s">
        <v>1324</v>
      </c>
      <c r="H268" s="88" t="s">
        <v>126</v>
      </c>
      <c r="I268" s="90">
        <v>2.6384099999999999</v>
      </c>
      <c r="J268" s="98">
        <v>23001</v>
      </c>
      <c r="K268" s="90"/>
      <c r="L268" s="90">
        <v>2.3206352560000001</v>
      </c>
      <c r="M268" s="91">
        <v>1.6420403014523382E-9</v>
      </c>
      <c r="N268" s="91">
        <f t="shared" si="7"/>
        <v>3.568613613878285E-3</v>
      </c>
      <c r="O268" s="91">
        <f>L268/'סכום נכסי הקרן'!$C$42</f>
        <v>2.5005883473949612E-5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2" t="s">
        <v>213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2" t="s">
        <v>106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2" t="s">
        <v>196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112" t="s">
        <v>204</v>
      </c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112" t="s">
        <v>210</v>
      </c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5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15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116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5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15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116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5 B277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2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140</v>
      </c>
      <c r="C1" s="46" t="s" vm="1">
        <v>221</v>
      </c>
    </row>
    <row r="2" spans="2:14">
      <c r="B2" s="46" t="s">
        <v>139</v>
      </c>
      <c r="C2" s="46" t="s">
        <v>222</v>
      </c>
    </row>
    <row r="3" spans="2:14">
      <c r="B3" s="46" t="s">
        <v>141</v>
      </c>
      <c r="C3" s="46" t="s">
        <v>223</v>
      </c>
    </row>
    <row r="4" spans="2:14">
      <c r="B4" s="46" t="s">
        <v>142</v>
      </c>
      <c r="C4" s="46">
        <v>2208</v>
      </c>
    </row>
    <row r="6" spans="2:14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26.25" customHeight="1">
      <c r="B7" s="138" t="s">
        <v>219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s="3" customFormat="1" ht="74.25" customHeight="1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63</v>
      </c>
      <c r="G8" s="29" t="s">
        <v>97</v>
      </c>
      <c r="H8" s="29" t="s">
        <v>198</v>
      </c>
      <c r="I8" s="29" t="s">
        <v>197</v>
      </c>
      <c r="J8" s="29" t="s">
        <v>212</v>
      </c>
      <c r="K8" s="29" t="s">
        <v>60</v>
      </c>
      <c r="L8" s="29" t="s">
        <v>57</v>
      </c>
      <c r="M8" s="29" t="s">
        <v>143</v>
      </c>
      <c r="N8" s="13" t="s">
        <v>145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205</v>
      </c>
      <c r="I9" s="31"/>
      <c r="J9" s="15" t="s">
        <v>201</v>
      </c>
      <c r="K9" s="15" t="s">
        <v>201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215</v>
      </c>
      <c r="C11" s="74"/>
      <c r="D11" s="75"/>
      <c r="E11" s="74"/>
      <c r="F11" s="75"/>
      <c r="G11" s="75"/>
      <c r="H11" s="77"/>
      <c r="I11" s="114"/>
      <c r="J11" s="77"/>
      <c r="K11" s="77">
        <v>664.23291430900008</v>
      </c>
      <c r="L11" s="78"/>
      <c r="M11" s="78">
        <f>IFERROR(K11/$K$11,0)</f>
        <v>1</v>
      </c>
      <c r="N11" s="78">
        <f>K11/'סכום נכסי הקרן'!$C$42</f>
        <v>7.1574069263269065E-3</v>
      </c>
    </row>
    <row r="12" spans="2:14">
      <c r="B12" s="79" t="s">
        <v>192</v>
      </c>
      <c r="C12" s="80"/>
      <c r="D12" s="81"/>
      <c r="E12" s="80"/>
      <c r="F12" s="81"/>
      <c r="G12" s="81"/>
      <c r="H12" s="83"/>
      <c r="I12" s="100"/>
      <c r="J12" s="83"/>
      <c r="K12" s="83">
        <v>227.00400072800005</v>
      </c>
      <c r="L12" s="84"/>
      <c r="M12" s="84">
        <f t="shared" ref="M12:M73" si="0">IFERROR(K12/$K$11,0)</f>
        <v>0.34175361659720188</v>
      </c>
      <c r="N12" s="84">
        <f>K12/'סכום נכסי הקרן'!$C$42</f>
        <v>2.4460697025300827E-3</v>
      </c>
    </row>
    <row r="13" spans="2:14">
      <c r="B13" s="85" t="s">
        <v>216</v>
      </c>
      <c r="C13" s="80"/>
      <c r="D13" s="81"/>
      <c r="E13" s="80"/>
      <c r="F13" s="81"/>
      <c r="G13" s="81"/>
      <c r="H13" s="83"/>
      <c r="I13" s="100"/>
      <c r="J13" s="83"/>
      <c r="K13" s="83">
        <v>155.55326991999999</v>
      </c>
      <c r="L13" s="84"/>
      <c r="M13" s="84">
        <f t="shared" si="0"/>
        <v>0.23418482669113391</v>
      </c>
      <c r="N13" s="84">
        <f>K13/'סכום נכסי הקרן'!$C$42</f>
        <v>1.6761561005997881E-3</v>
      </c>
    </row>
    <row r="14" spans="2:14">
      <c r="B14" s="86" t="s">
        <v>1505</v>
      </c>
      <c r="C14" s="87" t="s">
        <v>1506</v>
      </c>
      <c r="D14" s="88" t="s">
        <v>114</v>
      </c>
      <c r="E14" s="87" t="s">
        <v>1507</v>
      </c>
      <c r="F14" s="88" t="s">
        <v>1508</v>
      </c>
      <c r="G14" s="88" t="s">
        <v>127</v>
      </c>
      <c r="H14" s="90">
        <v>414.32588400000003</v>
      </c>
      <c r="I14" s="98">
        <v>1854</v>
      </c>
      <c r="J14" s="90"/>
      <c r="K14" s="90">
        <v>7.6816018890000004</v>
      </c>
      <c r="L14" s="91">
        <v>4.4474235633545663E-6</v>
      </c>
      <c r="M14" s="91">
        <f t="shared" si="0"/>
        <v>1.1564620968822589E-2</v>
      </c>
      <c r="N14" s="91">
        <f>K14/'סכום נכסי הקרן'!$C$42</f>
        <v>8.2772698222596182E-5</v>
      </c>
    </row>
    <row r="15" spans="2:14">
      <c r="B15" s="86" t="s">
        <v>1509</v>
      </c>
      <c r="C15" s="87" t="s">
        <v>1510</v>
      </c>
      <c r="D15" s="88" t="s">
        <v>114</v>
      </c>
      <c r="E15" s="87" t="s">
        <v>1507</v>
      </c>
      <c r="F15" s="88" t="s">
        <v>1508</v>
      </c>
      <c r="G15" s="88" t="s">
        <v>127</v>
      </c>
      <c r="H15" s="90">
        <v>1407.0000000000002</v>
      </c>
      <c r="I15" s="98">
        <v>1874</v>
      </c>
      <c r="J15" s="90"/>
      <c r="K15" s="90">
        <v>26.367180000000005</v>
      </c>
      <c r="L15" s="91">
        <v>3.5473982707908365E-5</v>
      </c>
      <c r="M15" s="91">
        <f t="shared" si="0"/>
        <v>3.9695684197507318E-2</v>
      </c>
      <c r="N15" s="91">
        <f>K15/'סכום נכסי הקרן'!$C$42</f>
        <v>2.8411816502052435E-4</v>
      </c>
    </row>
    <row r="16" spans="2:14">
      <c r="B16" s="86" t="s">
        <v>1511</v>
      </c>
      <c r="C16" s="87" t="s">
        <v>1512</v>
      </c>
      <c r="D16" s="88" t="s">
        <v>114</v>
      </c>
      <c r="E16" s="87" t="s">
        <v>1507</v>
      </c>
      <c r="F16" s="88" t="s">
        <v>1508</v>
      </c>
      <c r="G16" s="88" t="s">
        <v>127</v>
      </c>
      <c r="H16" s="90">
        <v>256.36343099999999</v>
      </c>
      <c r="I16" s="98">
        <v>3597</v>
      </c>
      <c r="J16" s="90"/>
      <c r="K16" s="90">
        <v>9.2213925979999996</v>
      </c>
      <c r="L16" s="91">
        <v>3.8863274883210493E-6</v>
      </c>
      <c r="M16" s="91">
        <f t="shared" si="0"/>
        <v>1.3882769732350576E-2</v>
      </c>
      <c r="N16" s="91">
        <f>K16/'סכום נכסי הקרן'!$C$42</f>
        <v>9.9364632238927532E-5</v>
      </c>
    </row>
    <row r="17" spans="2:14">
      <c r="B17" s="86" t="s">
        <v>1513</v>
      </c>
      <c r="C17" s="87" t="s">
        <v>1514</v>
      </c>
      <c r="D17" s="88" t="s">
        <v>114</v>
      </c>
      <c r="E17" s="87" t="s">
        <v>1515</v>
      </c>
      <c r="F17" s="88" t="s">
        <v>1508</v>
      </c>
      <c r="G17" s="88" t="s">
        <v>127</v>
      </c>
      <c r="H17" s="90">
        <v>130.35934700000004</v>
      </c>
      <c r="I17" s="98">
        <v>3560</v>
      </c>
      <c r="J17" s="90"/>
      <c r="K17" s="90">
        <v>4.6407927360000008</v>
      </c>
      <c r="L17" s="91">
        <v>1.2938356590417095E-6</v>
      </c>
      <c r="M17" s="91">
        <f t="shared" si="0"/>
        <v>6.9866949318941928E-3</v>
      </c>
      <c r="N17" s="91">
        <f>K17/'סכום נכסי הקרן'!$C$42</f>
        <v>5.0006618697672591E-5</v>
      </c>
    </row>
    <row r="18" spans="2:14">
      <c r="B18" s="86" t="s">
        <v>1516</v>
      </c>
      <c r="C18" s="87" t="s">
        <v>1517</v>
      </c>
      <c r="D18" s="88" t="s">
        <v>114</v>
      </c>
      <c r="E18" s="87" t="s">
        <v>1518</v>
      </c>
      <c r="F18" s="88" t="s">
        <v>1508</v>
      </c>
      <c r="G18" s="88" t="s">
        <v>127</v>
      </c>
      <c r="H18" s="90">
        <v>256.00000000000006</v>
      </c>
      <c r="I18" s="98">
        <v>17920</v>
      </c>
      <c r="J18" s="90"/>
      <c r="K18" s="90">
        <v>45.874670000000016</v>
      </c>
      <c r="L18" s="91">
        <v>2.2938176060178311E-5</v>
      </c>
      <c r="M18" s="91">
        <f t="shared" si="0"/>
        <v>6.906413249292731E-2</v>
      </c>
      <c r="N18" s="91">
        <f>K18/'סכום נכסי הקרן'!$C$42</f>
        <v>4.9432010026563707E-4</v>
      </c>
    </row>
    <row r="19" spans="2:14">
      <c r="B19" s="86" t="s">
        <v>1519</v>
      </c>
      <c r="C19" s="87" t="s">
        <v>1520</v>
      </c>
      <c r="D19" s="88" t="s">
        <v>114</v>
      </c>
      <c r="E19" s="87" t="s">
        <v>1518</v>
      </c>
      <c r="F19" s="88" t="s">
        <v>1508</v>
      </c>
      <c r="G19" s="88" t="s">
        <v>127</v>
      </c>
      <c r="H19" s="90">
        <v>12.859639000000001</v>
      </c>
      <c r="I19" s="98">
        <v>18200</v>
      </c>
      <c r="J19" s="90"/>
      <c r="K19" s="90">
        <v>2.3404542799999999</v>
      </c>
      <c r="L19" s="91">
        <v>1.149122692575494E-6</v>
      </c>
      <c r="M19" s="91">
        <f t="shared" si="0"/>
        <v>3.5235445723655065E-3</v>
      </c>
      <c r="N19" s="91">
        <f>K19/'סכום נכסי הקרן'!$C$42</f>
        <v>2.5219442327470455E-5</v>
      </c>
    </row>
    <row r="20" spans="2:14">
      <c r="B20" s="86" t="s">
        <v>1521</v>
      </c>
      <c r="C20" s="87" t="s">
        <v>1522</v>
      </c>
      <c r="D20" s="88" t="s">
        <v>114</v>
      </c>
      <c r="E20" s="87" t="s">
        <v>1518</v>
      </c>
      <c r="F20" s="88" t="s">
        <v>1508</v>
      </c>
      <c r="G20" s="88" t="s">
        <v>127</v>
      </c>
      <c r="H20" s="90">
        <v>18.418139000000004</v>
      </c>
      <c r="I20" s="98">
        <v>34690</v>
      </c>
      <c r="J20" s="90"/>
      <c r="K20" s="90">
        <v>6.389252485000001</v>
      </c>
      <c r="L20" s="91">
        <v>2.2715761101754205E-6</v>
      </c>
      <c r="M20" s="91">
        <f t="shared" si="0"/>
        <v>9.6189941018606784E-3</v>
      </c>
      <c r="N20" s="91">
        <f>K20/'סכום נכסי הקרן'!$C$42</f>
        <v>6.8847055008955277E-5</v>
      </c>
    </row>
    <row r="21" spans="2:14">
      <c r="B21" s="86" t="s">
        <v>1523</v>
      </c>
      <c r="C21" s="87" t="s">
        <v>1524</v>
      </c>
      <c r="D21" s="88" t="s">
        <v>114</v>
      </c>
      <c r="E21" s="87" t="s">
        <v>1518</v>
      </c>
      <c r="F21" s="88" t="s">
        <v>1508</v>
      </c>
      <c r="G21" s="88" t="s">
        <v>127</v>
      </c>
      <c r="H21" s="90">
        <v>44.123939000000007</v>
      </c>
      <c r="I21" s="98">
        <v>18410</v>
      </c>
      <c r="J21" s="90"/>
      <c r="K21" s="90">
        <v>8.1232170779999997</v>
      </c>
      <c r="L21" s="91">
        <v>1.4741284158590033E-6</v>
      </c>
      <c r="M21" s="91">
        <f t="shared" si="0"/>
        <v>1.2229470872352904E-2</v>
      </c>
      <c r="N21" s="91">
        <f>K21/'סכום נכסי הקרן'!$C$42</f>
        <v>8.7531299527091836E-5</v>
      </c>
    </row>
    <row r="22" spans="2:14">
      <c r="B22" s="86" t="s">
        <v>1525</v>
      </c>
      <c r="C22" s="87" t="s">
        <v>1526</v>
      </c>
      <c r="D22" s="88" t="s">
        <v>114</v>
      </c>
      <c r="E22" s="87" t="s">
        <v>1527</v>
      </c>
      <c r="F22" s="88" t="s">
        <v>1508</v>
      </c>
      <c r="G22" s="88" t="s">
        <v>127</v>
      </c>
      <c r="H22" s="90">
        <v>901.00000000000011</v>
      </c>
      <c r="I22" s="98">
        <v>1849</v>
      </c>
      <c r="J22" s="90"/>
      <c r="K22" s="90">
        <v>16.659490000000005</v>
      </c>
      <c r="L22" s="91">
        <v>1.4453264678882388E-5</v>
      </c>
      <c r="M22" s="91">
        <f t="shared" si="0"/>
        <v>2.5080795668385138E-2</v>
      </c>
      <c r="N22" s="91">
        <f>K22/'סכום נכסי הקרן'!$C$42</f>
        <v>1.7951346063468964E-4</v>
      </c>
    </row>
    <row r="23" spans="2:14">
      <c r="B23" s="86" t="s">
        <v>1528</v>
      </c>
      <c r="C23" s="87" t="s">
        <v>1529</v>
      </c>
      <c r="D23" s="88" t="s">
        <v>114</v>
      </c>
      <c r="E23" s="87" t="s">
        <v>1527</v>
      </c>
      <c r="F23" s="88" t="s">
        <v>1508</v>
      </c>
      <c r="G23" s="88" t="s">
        <v>127</v>
      </c>
      <c r="H23" s="90">
        <v>29.928045000000008</v>
      </c>
      <c r="I23" s="98">
        <v>2858</v>
      </c>
      <c r="J23" s="90"/>
      <c r="K23" s="90">
        <v>0.85534352600000008</v>
      </c>
      <c r="L23" s="91">
        <v>9.0243546848295331E-6</v>
      </c>
      <c r="M23" s="91">
        <f t="shared" si="0"/>
        <v>1.2877162627356578E-3</v>
      </c>
      <c r="N23" s="91">
        <f>K23/'סכום נכסי הקרן'!$C$42</f>
        <v>9.2167092980479961E-6</v>
      </c>
    </row>
    <row r="24" spans="2:14">
      <c r="B24" s="86" t="s">
        <v>1530</v>
      </c>
      <c r="C24" s="87" t="s">
        <v>1531</v>
      </c>
      <c r="D24" s="88" t="s">
        <v>114</v>
      </c>
      <c r="E24" s="87" t="s">
        <v>1527</v>
      </c>
      <c r="F24" s="88" t="s">
        <v>1508</v>
      </c>
      <c r="G24" s="88" t="s">
        <v>127</v>
      </c>
      <c r="H24" s="90">
        <v>447.09455700000007</v>
      </c>
      <c r="I24" s="98">
        <v>1852</v>
      </c>
      <c r="J24" s="90"/>
      <c r="K24" s="90">
        <v>8.2801911960000023</v>
      </c>
      <c r="L24" s="91">
        <v>2.4542762224409589E-6</v>
      </c>
      <c r="M24" s="91">
        <f t="shared" si="0"/>
        <v>1.2465794780154587E-2</v>
      </c>
      <c r="N24" s="91">
        <f>K24/'סכום נכסי הקרן'!$C$42</f>
        <v>8.9222765901648236E-5</v>
      </c>
    </row>
    <row r="25" spans="2:14">
      <c r="B25" s="86" t="s">
        <v>1532</v>
      </c>
      <c r="C25" s="87" t="s">
        <v>1533</v>
      </c>
      <c r="D25" s="88" t="s">
        <v>114</v>
      </c>
      <c r="E25" s="87" t="s">
        <v>1527</v>
      </c>
      <c r="F25" s="88" t="s">
        <v>1508</v>
      </c>
      <c r="G25" s="88" t="s">
        <v>127</v>
      </c>
      <c r="H25" s="90">
        <v>119.82091200000002</v>
      </c>
      <c r="I25" s="98">
        <v>1827</v>
      </c>
      <c r="J25" s="90"/>
      <c r="K25" s="90">
        <v>2.1891280570000005</v>
      </c>
      <c r="L25" s="91">
        <v>1.4594807700986314E-6</v>
      </c>
      <c r="M25" s="91">
        <f t="shared" si="0"/>
        <v>3.2957235479324975E-3</v>
      </c>
      <c r="N25" s="91">
        <f>K25/'סכום נכסי הקרן'!$C$42</f>
        <v>2.3588834549230745E-5</v>
      </c>
    </row>
    <row r="26" spans="2:14">
      <c r="B26" s="86" t="s">
        <v>1534</v>
      </c>
      <c r="C26" s="87" t="s">
        <v>1535</v>
      </c>
      <c r="D26" s="88" t="s">
        <v>114</v>
      </c>
      <c r="E26" s="87" t="s">
        <v>1527</v>
      </c>
      <c r="F26" s="88" t="s">
        <v>1508</v>
      </c>
      <c r="G26" s="88" t="s">
        <v>127</v>
      </c>
      <c r="H26" s="90">
        <v>478.39943700000003</v>
      </c>
      <c r="I26" s="98">
        <v>3539</v>
      </c>
      <c r="J26" s="90"/>
      <c r="K26" s="90">
        <v>16.930556075000005</v>
      </c>
      <c r="L26" s="91">
        <v>3.2508957811735756E-6</v>
      </c>
      <c r="M26" s="91">
        <f t="shared" si="0"/>
        <v>2.5488884561845032E-2</v>
      </c>
      <c r="N26" s="91">
        <f>K26/'סכום נכסי הקרן'!$C$42</f>
        <v>1.8243431890729658E-4</v>
      </c>
    </row>
    <row r="27" spans="2:14">
      <c r="B27" s="92"/>
      <c r="C27" s="87"/>
      <c r="D27" s="87"/>
      <c r="E27" s="87"/>
      <c r="F27" s="87"/>
      <c r="G27" s="87"/>
      <c r="H27" s="90"/>
      <c r="I27" s="98"/>
      <c r="J27" s="87"/>
      <c r="K27" s="87"/>
      <c r="L27" s="87"/>
      <c r="M27" s="91"/>
      <c r="N27" s="87"/>
    </row>
    <row r="28" spans="2:14">
      <c r="B28" s="85" t="s">
        <v>217</v>
      </c>
      <c r="C28" s="80"/>
      <c r="D28" s="81"/>
      <c r="E28" s="80"/>
      <c r="F28" s="81"/>
      <c r="G28" s="81"/>
      <c r="H28" s="83"/>
      <c r="I28" s="100"/>
      <c r="J28" s="83"/>
      <c r="K28" s="83">
        <v>71.450730808000003</v>
      </c>
      <c r="L28" s="84"/>
      <c r="M28" s="84">
        <f t="shared" si="0"/>
        <v>0.10756878990606786</v>
      </c>
      <c r="N28" s="84">
        <f>K28/'סכום נכסי הקרן'!$C$42</f>
        <v>7.699136019302938E-4</v>
      </c>
    </row>
    <row r="29" spans="2:14">
      <c r="B29" s="86" t="s">
        <v>1536</v>
      </c>
      <c r="C29" s="87" t="s">
        <v>1537</v>
      </c>
      <c r="D29" s="88" t="s">
        <v>114</v>
      </c>
      <c r="E29" s="87" t="s">
        <v>1507</v>
      </c>
      <c r="F29" s="88" t="s">
        <v>1538</v>
      </c>
      <c r="G29" s="88" t="s">
        <v>127</v>
      </c>
      <c r="H29" s="90">
        <v>5344.7040000000006</v>
      </c>
      <c r="I29" s="98">
        <v>368.92</v>
      </c>
      <c r="J29" s="90"/>
      <c r="K29" s="90">
        <v>19.717681997000003</v>
      </c>
      <c r="L29" s="91">
        <v>6.3202512810924661E-5</v>
      </c>
      <c r="M29" s="91">
        <f t="shared" si="0"/>
        <v>2.9684891507540334E-2</v>
      </c>
      <c r="N29" s="91">
        <f>K29/'סכום נכסי הקרן'!$C$42</f>
        <v>2.1246684808333194E-4</v>
      </c>
    </row>
    <row r="30" spans="2:14">
      <c r="B30" s="86" t="s">
        <v>1539</v>
      </c>
      <c r="C30" s="87" t="s">
        <v>1540</v>
      </c>
      <c r="D30" s="88" t="s">
        <v>114</v>
      </c>
      <c r="E30" s="87" t="s">
        <v>1507</v>
      </c>
      <c r="F30" s="88" t="s">
        <v>1538</v>
      </c>
      <c r="G30" s="88" t="s">
        <v>127</v>
      </c>
      <c r="H30" s="90">
        <v>19.715277000000004</v>
      </c>
      <c r="I30" s="98">
        <v>344.75</v>
      </c>
      <c r="J30" s="90"/>
      <c r="K30" s="90">
        <v>6.7968420000000015E-2</v>
      </c>
      <c r="L30" s="91">
        <v>1.3668896053204879E-7</v>
      </c>
      <c r="M30" s="91">
        <f t="shared" si="0"/>
        <v>1.0232618489059278E-4</v>
      </c>
      <c r="N30" s="91">
        <f>K30/'סכום נכסי הקרן'!$C$42</f>
        <v>7.323901444805364E-7</v>
      </c>
    </row>
    <row r="31" spans="2:14">
      <c r="B31" s="86" t="s">
        <v>1541</v>
      </c>
      <c r="C31" s="87" t="s">
        <v>1542</v>
      </c>
      <c r="D31" s="88" t="s">
        <v>114</v>
      </c>
      <c r="E31" s="87" t="s">
        <v>1518</v>
      </c>
      <c r="F31" s="88" t="s">
        <v>1538</v>
      </c>
      <c r="G31" s="88" t="s">
        <v>127</v>
      </c>
      <c r="H31" s="90">
        <v>835.77274299999999</v>
      </c>
      <c r="I31" s="98">
        <v>3694.17</v>
      </c>
      <c r="J31" s="90"/>
      <c r="K31" s="90">
        <v>30.874865953000008</v>
      </c>
      <c r="L31" s="91">
        <v>7.9144374159986888E-5</v>
      </c>
      <c r="M31" s="91">
        <f t="shared" si="0"/>
        <v>4.6481987399132514E-2</v>
      </c>
      <c r="N31" s="91">
        <f>K31/'סכום נכסי הקרן'!$C$42</f>
        <v>3.3269049855999099E-4</v>
      </c>
    </row>
    <row r="32" spans="2:14">
      <c r="B32" s="86" t="s">
        <v>1543</v>
      </c>
      <c r="C32" s="87" t="s">
        <v>1544</v>
      </c>
      <c r="D32" s="88" t="s">
        <v>114</v>
      </c>
      <c r="E32" s="87" t="s">
        <v>1527</v>
      </c>
      <c r="F32" s="88" t="s">
        <v>1538</v>
      </c>
      <c r="G32" s="88" t="s">
        <v>127</v>
      </c>
      <c r="H32" s="90">
        <v>561.19392000000016</v>
      </c>
      <c r="I32" s="98">
        <v>3704.64</v>
      </c>
      <c r="J32" s="90"/>
      <c r="K32" s="90">
        <v>20.790214438000003</v>
      </c>
      <c r="L32" s="91">
        <v>4.4382189199716098E-5</v>
      </c>
      <c r="M32" s="91">
        <f t="shared" si="0"/>
        <v>3.1299584814504434E-2</v>
      </c>
      <c r="N32" s="91">
        <f>K32/'סכום נכסי הקרן'!$C$42</f>
        <v>2.2402386514249048E-4</v>
      </c>
    </row>
    <row r="33" spans="2:14">
      <c r="B33" s="92"/>
      <c r="C33" s="87"/>
      <c r="D33" s="87"/>
      <c r="E33" s="87"/>
      <c r="F33" s="87"/>
      <c r="G33" s="87"/>
      <c r="H33" s="90"/>
      <c r="I33" s="98"/>
      <c r="J33" s="87"/>
      <c r="K33" s="87"/>
      <c r="L33" s="87"/>
      <c r="M33" s="91"/>
      <c r="N33" s="87"/>
    </row>
    <row r="34" spans="2:14">
      <c r="B34" s="79" t="s">
        <v>191</v>
      </c>
      <c r="C34" s="80"/>
      <c r="D34" s="81"/>
      <c r="E34" s="80"/>
      <c r="F34" s="81"/>
      <c r="G34" s="81"/>
      <c r="H34" s="83"/>
      <c r="I34" s="100"/>
      <c r="J34" s="83"/>
      <c r="K34" s="83">
        <v>437.22891358099992</v>
      </c>
      <c r="L34" s="84"/>
      <c r="M34" s="84">
        <f t="shared" si="0"/>
        <v>0.65824638340279795</v>
      </c>
      <c r="N34" s="84">
        <f>K34/'סכום נכסי הקרן'!$C$42</f>
        <v>4.7113372237968226E-3</v>
      </c>
    </row>
    <row r="35" spans="2:14">
      <c r="B35" s="85" t="s">
        <v>218</v>
      </c>
      <c r="C35" s="80"/>
      <c r="D35" s="81"/>
      <c r="E35" s="80"/>
      <c r="F35" s="81"/>
      <c r="G35" s="81"/>
      <c r="H35" s="83"/>
      <c r="I35" s="100"/>
      <c r="J35" s="83"/>
      <c r="K35" s="83">
        <v>437.22891358099992</v>
      </c>
      <c r="L35" s="84"/>
      <c r="M35" s="84">
        <f t="shared" si="0"/>
        <v>0.65824638340279795</v>
      </c>
      <c r="N35" s="84">
        <f>K35/'סכום נכסי הקרן'!$C$42</f>
        <v>4.7113372237968226E-3</v>
      </c>
    </row>
    <row r="36" spans="2:14">
      <c r="B36" s="86" t="s">
        <v>1545</v>
      </c>
      <c r="C36" s="87" t="s">
        <v>1546</v>
      </c>
      <c r="D36" s="88" t="s">
        <v>26</v>
      </c>
      <c r="E36" s="87"/>
      <c r="F36" s="88" t="s">
        <v>1508</v>
      </c>
      <c r="G36" s="88" t="s">
        <v>126</v>
      </c>
      <c r="H36" s="90">
        <v>135.296153</v>
      </c>
      <c r="I36" s="98">
        <v>6110.2</v>
      </c>
      <c r="J36" s="90"/>
      <c r="K36" s="90">
        <v>31.612493089000012</v>
      </c>
      <c r="L36" s="91">
        <v>3.0715717452497179E-6</v>
      </c>
      <c r="M36" s="91">
        <f t="shared" si="0"/>
        <v>4.7592482106801968E-2</v>
      </c>
      <c r="N36" s="91">
        <f>K36/'סכום נכסי הקרן'!$C$42</f>
        <v>3.4063876107231377E-4</v>
      </c>
    </row>
    <row r="37" spans="2:14">
      <c r="B37" s="86" t="s">
        <v>1547</v>
      </c>
      <c r="C37" s="87" t="s">
        <v>1548</v>
      </c>
      <c r="D37" s="88" t="s">
        <v>26</v>
      </c>
      <c r="E37" s="87"/>
      <c r="F37" s="88" t="s">
        <v>1508</v>
      </c>
      <c r="G37" s="88" t="s">
        <v>126</v>
      </c>
      <c r="H37" s="90">
        <v>14.638920000000002</v>
      </c>
      <c r="I37" s="98">
        <v>4497.5</v>
      </c>
      <c r="J37" s="90"/>
      <c r="K37" s="90">
        <v>2.5176658729999999</v>
      </c>
      <c r="L37" s="91">
        <v>8.2839541551169427E-7</v>
      </c>
      <c r="M37" s="91">
        <f t="shared" si="0"/>
        <v>3.7903359179650435E-3</v>
      </c>
      <c r="N37" s="91">
        <f>K37/'סכום נכסי הקרן'!$C$42</f>
        <v>2.7128976552348655E-5</v>
      </c>
    </row>
    <row r="38" spans="2:14">
      <c r="B38" s="86" t="s">
        <v>1549</v>
      </c>
      <c r="C38" s="87" t="s">
        <v>1550</v>
      </c>
      <c r="D38" s="88" t="s">
        <v>1336</v>
      </c>
      <c r="E38" s="87"/>
      <c r="F38" s="88" t="s">
        <v>1508</v>
      </c>
      <c r="G38" s="88" t="s">
        <v>126</v>
      </c>
      <c r="H38" s="90">
        <v>36.377257000000007</v>
      </c>
      <c r="I38" s="98">
        <v>6557</v>
      </c>
      <c r="J38" s="90"/>
      <c r="K38" s="90">
        <v>9.1212216810000033</v>
      </c>
      <c r="L38" s="91">
        <v>1.8225078657314633E-7</v>
      </c>
      <c r="M38" s="91">
        <f t="shared" si="0"/>
        <v>1.3731962816821248E-2</v>
      </c>
      <c r="N38" s="91">
        <f>K38/'סכום נכסי הקרן'!$C$42</f>
        <v>9.8285245777179938E-5</v>
      </c>
    </row>
    <row r="39" spans="2:14">
      <c r="B39" s="86" t="s">
        <v>1551</v>
      </c>
      <c r="C39" s="87" t="s">
        <v>1552</v>
      </c>
      <c r="D39" s="88" t="s">
        <v>1336</v>
      </c>
      <c r="E39" s="87"/>
      <c r="F39" s="88" t="s">
        <v>1508</v>
      </c>
      <c r="G39" s="88" t="s">
        <v>126</v>
      </c>
      <c r="H39" s="90">
        <v>10.586220000000003</v>
      </c>
      <c r="I39" s="98">
        <v>16098</v>
      </c>
      <c r="J39" s="90"/>
      <c r="K39" s="90">
        <v>6.5167449820000014</v>
      </c>
      <c r="L39" s="91">
        <v>9.7162955723432672E-8</v>
      </c>
      <c r="M39" s="91">
        <f t="shared" si="0"/>
        <v>9.8109335469762984E-3</v>
      </c>
      <c r="N39" s="91">
        <f>K39/'סכום נכסי הקרן'!$C$42</f>
        <v>7.0220843722861151E-5</v>
      </c>
    </row>
    <row r="40" spans="2:14">
      <c r="B40" s="86" t="s">
        <v>1553</v>
      </c>
      <c r="C40" s="87" t="s">
        <v>1554</v>
      </c>
      <c r="D40" s="88" t="s">
        <v>1336</v>
      </c>
      <c r="E40" s="87"/>
      <c r="F40" s="88" t="s">
        <v>1508</v>
      </c>
      <c r="G40" s="88" t="s">
        <v>126</v>
      </c>
      <c r="H40" s="90">
        <v>20.89556</v>
      </c>
      <c r="I40" s="98">
        <v>6881</v>
      </c>
      <c r="J40" s="90"/>
      <c r="K40" s="90">
        <v>5.4982370970000014</v>
      </c>
      <c r="L40" s="91">
        <v>8.9022660864035863E-8</v>
      </c>
      <c r="M40" s="91">
        <f t="shared" si="0"/>
        <v>8.2775739933330528E-3</v>
      </c>
      <c r="N40" s="91">
        <f>K40/'סכום נכסי הקרן'!$C$42</f>
        <v>5.9245965433065461E-5</v>
      </c>
    </row>
    <row r="41" spans="2:14">
      <c r="B41" s="86" t="s">
        <v>1555</v>
      </c>
      <c r="C41" s="87" t="s">
        <v>1556</v>
      </c>
      <c r="D41" s="88" t="s">
        <v>1336</v>
      </c>
      <c r="E41" s="87"/>
      <c r="F41" s="88" t="s">
        <v>1508</v>
      </c>
      <c r="G41" s="88" t="s">
        <v>126</v>
      </c>
      <c r="H41" s="90">
        <v>5.3789520000000008</v>
      </c>
      <c r="I41" s="98">
        <v>9039</v>
      </c>
      <c r="J41" s="90"/>
      <c r="K41" s="90">
        <v>1.8592420740000002</v>
      </c>
      <c r="L41" s="91">
        <v>1.2401779748512997E-8</v>
      </c>
      <c r="M41" s="91">
        <f t="shared" si="0"/>
        <v>2.7990815178651081E-3</v>
      </c>
      <c r="N41" s="91">
        <f>K41/'סכום נכסי הקרן'!$C$42</f>
        <v>2.0034165443321354E-5</v>
      </c>
    </row>
    <row r="42" spans="2:14">
      <c r="B42" s="86" t="s">
        <v>1557</v>
      </c>
      <c r="C42" s="87" t="s">
        <v>1558</v>
      </c>
      <c r="D42" s="88" t="s">
        <v>1336</v>
      </c>
      <c r="E42" s="87"/>
      <c r="F42" s="88" t="s">
        <v>1508</v>
      </c>
      <c r="G42" s="88" t="s">
        <v>126</v>
      </c>
      <c r="H42" s="90">
        <v>50.513704000000004</v>
      </c>
      <c r="I42" s="98">
        <v>3317</v>
      </c>
      <c r="J42" s="90"/>
      <c r="K42" s="90">
        <v>6.4072633079999992</v>
      </c>
      <c r="L42" s="91">
        <v>5.5336536182264297E-8</v>
      </c>
      <c r="M42" s="91">
        <f t="shared" si="0"/>
        <v>9.6461093239642599E-3</v>
      </c>
      <c r="N42" s="91">
        <f>K42/'סכום נכסי הקרן'!$C$42</f>
        <v>6.904112968744834E-5</v>
      </c>
    </row>
    <row r="43" spans="2:14">
      <c r="B43" s="86" t="s">
        <v>1559</v>
      </c>
      <c r="C43" s="87" t="s">
        <v>1560</v>
      </c>
      <c r="D43" s="88" t="s">
        <v>26</v>
      </c>
      <c r="E43" s="87"/>
      <c r="F43" s="88" t="s">
        <v>1508</v>
      </c>
      <c r="G43" s="88" t="s">
        <v>134</v>
      </c>
      <c r="H43" s="90">
        <v>65.764412000000007</v>
      </c>
      <c r="I43" s="98">
        <v>4911</v>
      </c>
      <c r="J43" s="90"/>
      <c r="K43" s="90">
        <v>9.1803945870000021</v>
      </c>
      <c r="L43" s="91">
        <v>9.7543524616859594E-7</v>
      </c>
      <c r="M43" s="91">
        <f t="shared" si="0"/>
        <v>1.382104739050811E-2</v>
      </c>
      <c r="N43" s="91">
        <f>K43/'סכום נכסי הקרן'!$C$42</f>
        <v>9.8922860321915148E-5</v>
      </c>
    </row>
    <row r="44" spans="2:14">
      <c r="B44" s="86" t="s">
        <v>1561</v>
      </c>
      <c r="C44" s="87" t="s">
        <v>1562</v>
      </c>
      <c r="D44" s="88" t="s">
        <v>115</v>
      </c>
      <c r="E44" s="87"/>
      <c r="F44" s="88" t="s">
        <v>1508</v>
      </c>
      <c r="G44" s="88" t="s">
        <v>126</v>
      </c>
      <c r="H44" s="90">
        <v>159.15617699999996</v>
      </c>
      <c r="I44" s="98">
        <v>959.38</v>
      </c>
      <c r="J44" s="90"/>
      <c r="K44" s="90">
        <v>5.8389135359999997</v>
      </c>
      <c r="L44" s="91">
        <v>7.2089236896760989E-7</v>
      </c>
      <c r="M44" s="91">
        <f t="shared" si="0"/>
        <v>8.7904610118187346E-3</v>
      </c>
      <c r="N44" s="91">
        <f>K44/'סכום נכסי הקרן'!$C$42</f>
        <v>6.2916906531598031E-5</v>
      </c>
    </row>
    <row r="45" spans="2:14">
      <c r="B45" s="86" t="s">
        <v>1563</v>
      </c>
      <c r="C45" s="87" t="s">
        <v>1564</v>
      </c>
      <c r="D45" s="88" t="s">
        <v>1336</v>
      </c>
      <c r="E45" s="87"/>
      <c r="F45" s="88" t="s">
        <v>1508</v>
      </c>
      <c r="G45" s="88" t="s">
        <v>126</v>
      </c>
      <c r="H45" s="90">
        <v>74.590404000000021</v>
      </c>
      <c r="I45" s="98">
        <v>10138</v>
      </c>
      <c r="J45" s="90"/>
      <c r="K45" s="90">
        <v>28.916993002000002</v>
      </c>
      <c r="L45" s="91">
        <v>5.2352960498610302E-7</v>
      </c>
      <c r="M45" s="91">
        <f t="shared" si="0"/>
        <v>4.3534417489808193E-2</v>
      </c>
      <c r="N45" s="91">
        <f>K45/'סכום נכסי הקרן'!$C$42</f>
        <v>3.1159354127516036E-4</v>
      </c>
    </row>
    <row r="46" spans="2:14">
      <c r="B46" s="86" t="s">
        <v>1565</v>
      </c>
      <c r="C46" s="87" t="s">
        <v>1566</v>
      </c>
      <c r="D46" s="88" t="s">
        <v>26</v>
      </c>
      <c r="E46" s="87"/>
      <c r="F46" s="88" t="s">
        <v>1508</v>
      </c>
      <c r="G46" s="88" t="s">
        <v>126</v>
      </c>
      <c r="H46" s="90">
        <v>22.554152000000002</v>
      </c>
      <c r="I46" s="98">
        <v>4475</v>
      </c>
      <c r="J46" s="90"/>
      <c r="K46" s="90">
        <v>3.859556363000002</v>
      </c>
      <c r="L46" s="91">
        <v>2.6388016827658537E-6</v>
      </c>
      <c r="M46" s="91">
        <f t="shared" si="0"/>
        <v>5.8105466920667266E-3</v>
      </c>
      <c r="N46" s="91">
        <f>K46/'סכום נכסי הקרן'!$C$42</f>
        <v>4.1588447139544285E-5</v>
      </c>
    </row>
    <row r="47" spans="2:14">
      <c r="B47" s="86" t="s">
        <v>1567</v>
      </c>
      <c r="C47" s="87" t="s">
        <v>1568</v>
      </c>
      <c r="D47" s="88" t="s">
        <v>1336</v>
      </c>
      <c r="E47" s="87"/>
      <c r="F47" s="88" t="s">
        <v>1508</v>
      </c>
      <c r="G47" s="88" t="s">
        <v>126</v>
      </c>
      <c r="H47" s="90">
        <v>63.730368000000006</v>
      </c>
      <c r="I47" s="98">
        <v>5859</v>
      </c>
      <c r="J47" s="90"/>
      <c r="K47" s="90">
        <v>14.278671687000001</v>
      </c>
      <c r="L47" s="91">
        <v>1.7530624569937589E-6</v>
      </c>
      <c r="M47" s="91">
        <f t="shared" si="0"/>
        <v>2.149648320552448E-2</v>
      </c>
      <c r="N47" s="91">
        <f>K47/'סכום נכסי הקרן'!$C$42</f>
        <v>1.5385907778689092E-4</v>
      </c>
    </row>
    <row r="48" spans="2:14">
      <c r="B48" s="86" t="s">
        <v>1569</v>
      </c>
      <c r="C48" s="87" t="s">
        <v>1570</v>
      </c>
      <c r="D48" s="88" t="s">
        <v>115</v>
      </c>
      <c r="E48" s="87"/>
      <c r="F48" s="88" t="s">
        <v>1508</v>
      </c>
      <c r="G48" s="88" t="s">
        <v>126</v>
      </c>
      <c r="H48" s="90">
        <v>872.13663900000017</v>
      </c>
      <c r="I48" s="98">
        <v>768.2</v>
      </c>
      <c r="J48" s="90"/>
      <c r="K48" s="90">
        <v>25.619857990000003</v>
      </c>
      <c r="L48" s="91">
        <v>9.805685054175688E-7</v>
      </c>
      <c r="M48" s="91">
        <f t="shared" si="0"/>
        <v>3.8570593895745561E-2</v>
      </c>
      <c r="N48" s="91">
        <f>K48/'סכום נכסי הקרן'!$C$42</f>
        <v>2.7606543590195156E-4</v>
      </c>
    </row>
    <row r="49" spans="2:14">
      <c r="B49" s="86" t="s">
        <v>1571</v>
      </c>
      <c r="C49" s="87" t="s">
        <v>1572</v>
      </c>
      <c r="D49" s="88" t="s">
        <v>1573</v>
      </c>
      <c r="E49" s="87"/>
      <c r="F49" s="88" t="s">
        <v>1508</v>
      </c>
      <c r="G49" s="88" t="s">
        <v>131</v>
      </c>
      <c r="H49" s="90">
        <v>534.73329500000011</v>
      </c>
      <c r="I49" s="98">
        <v>1892</v>
      </c>
      <c r="J49" s="90"/>
      <c r="K49" s="90">
        <v>4.9405097880000008</v>
      </c>
      <c r="L49" s="91">
        <v>1.6596382811589197E-6</v>
      </c>
      <c r="M49" s="91">
        <f t="shared" si="0"/>
        <v>7.43791775681517E-3</v>
      </c>
      <c r="N49" s="91">
        <f>K49/'סכום נכסי הקרן'!$C$42</f>
        <v>5.3236204070078784E-5</v>
      </c>
    </row>
    <row r="50" spans="2:14">
      <c r="B50" s="86" t="s">
        <v>1574</v>
      </c>
      <c r="C50" s="87" t="s">
        <v>1575</v>
      </c>
      <c r="D50" s="88" t="s">
        <v>26</v>
      </c>
      <c r="E50" s="87"/>
      <c r="F50" s="88" t="s">
        <v>1508</v>
      </c>
      <c r="G50" s="88" t="s">
        <v>128</v>
      </c>
      <c r="H50" s="90">
        <v>320.85515000000009</v>
      </c>
      <c r="I50" s="98">
        <v>2808.5</v>
      </c>
      <c r="J50" s="90"/>
      <c r="K50" s="90">
        <v>36.523363244999992</v>
      </c>
      <c r="L50" s="91">
        <v>1.3252022059452935E-6</v>
      </c>
      <c r="M50" s="91">
        <f t="shared" si="0"/>
        <v>5.4985777516001533E-2</v>
      </c>
      <c r="N50" s="91">
        <f>K50/'סכום נכסי הקרן'!$C$42</f>
        <v>3.9355558484249965E-4</v>
      </c>
    </row>
    <row r="51" spans="2:14">
      <c r="B51" s="86" t="s">
        <v>1576</v>
      </c>
      <c r="C51" s="87" t="s">
        <v>1577</v>
      </c>
      <c r="D51" s="88" t="s">
        <v>26</v>
      </c>
      <c r="E51" s="87"/>
      <c r="F51" s="88" t="s">
        <v>1508</v>
      </c>
      <c r="G51" s="88" t="s">
        <v>126</v>
      </c>
      <c r="H51" s="90">
        <v>44.491762999999999</v>
      </c>
      <c r="I51" s="98">
        <v>3647.5</v>
      </c>
      <c r="J51" s="90"/>
      <c r="K51" s="90">
        <v>6.2057289220000014</v>
      </c>
      <c r="L51" s="91">
        <v>6.6326420691711384E-7</v>
      </c>
      <c r="M51" s="91">
        <f t="shared" si="0"/>
        <v>9.3427001106318359E-3</v>
      </c>
      <c r="N51" s="91">
        <f>K51/'סכום נכסי הקרן'!$C$42</f>
        <v>6.6869506482431448E-5</v>
      </c>
    </row>
    <row r="52" spans="2:14">
      <c r="B52" s="86" t="s">
        <v>1578</v>
      </c>
      <c r="C52" s="87" t="s">
        <v>1579</v>
      </c>
      <c r="D52" s="88" t="s">
        <v>115</v>
      </c>
      <c r="E52" s="87"/>
      <c r="F52" s="88" t="s">
        <v>1508</v>
      </c>
      <c r="G52" s="88" t="s">
        <v>126</v>
      </c>
      <c r="H52" s="90">
        <v>277.71878100000004</v>
      </c>
      <c r="I52" s="98">
        <v>462.75</v>
      </c>
      <c r="J52" s="90"/>
      <c r="K52" s="90">
        <v>4.9143893560000009</v>
      </c>
      <c r="L52" s="91">
        <v>2.3542482231989701E-6</v>
      </c>
      <c r="M52" s="91">
        <f t="shared" si="0"/>
        <v>7.3985935507463203E-3</v>
      </c>
      <c r="N52" s="91">
        <f>K52/'סכום נכסי הקרן'!$C$42</f>
        <v>5.2954744725189287E-5</v>
      </c>
    </row>
    <row r="53" spans="2:14">
      <c r="B53" s="86" t="s">
        <v>1580</v>
      </c>
      <c r="C53" s="87" t="s">
        <v>1581</v>
      </c>
      <c r="D53" s="88" t="s">
        <v>115</v>
      </c>
      <c r="E53" s="87"/>
      <c r="F53" s="88" t="s">
        <v>1508</v>
      </c>
      <c r="G53" s="88" t="s">
        <v>126</v>
      </c>
      <c r="H53" s="90">
        <v>32.443934000000006</v>
      </c>
      <c r="I53" s="98">
        <v>3687.75</v>
      </c>
      <c r="J53" s="90"/>
      <c r="K53" s="90">
        <v>4.5752290149999997</v>
      </c>
      <c r="L53" s="91">
        <v>3.1676371797942771E-7</v>
      </c>
      <c r="M53" s="91">
        <f t="shared" si="0"/>
        <v>6.8879890117453744E-3</v>
      </c>
      <c r="N53" s="91">
        <f>K53/'סכום נכסי הקרן'!$C$42</f>
        <v>4.9300140261129966E-5</v>
      </c>
    </row>
    <row r="54" spans="2:14">
      <c r="B54" s="86" t="s">
        <v>1582</v>
      </c>
      <c r="C54" s="87" t="s">
        <v>1583</v>
      </c>
      <c r="D54" s="88" t="s">
        <v>26</v>
      </c>
      <c r="E54" s="87"/>
      <c r="F54" s="88" t="s">
        <v>1508</v>
      </c>
      <c r="G54" s="88" t="s">
        <v>128</v>
      </c>
      <c r="H54" s="90">
        <v>246.81900100000007</v>
      </c>
      <c r="I54" s="98">
        <v>641.1</v>
      </c>
      <c r="J54" s="90"/>
      <c r="K54" s="90">
        <v>6.4134495720000011</v>
      </c>
      <c r="L54" s="91">
        <v>1.2043714605983005E-6</v>
      </c>
      <c r="M54" s="91">
        <f t="shared" si="0"/>
        <v>9.6554227197125538E-3</v>
      </c>
      <c r="N54" s="91">
        <f>K54/'סכום נכסי הקרן'!$C$42</f>
        <v>6.9107789450684811E-5</v>
      </c>
    </row>
    <row r="55" spans="2:14">
      <c r="B55" s="86" t="s">
        <v>1584</v>
      </c>
      <c r="C55" s="87" t="s">
        <v>1585</v>
      </c>
      <c r="D55" s="88" t="s">
        <v>115</v>
      </c>
      <c r="E55" s="87"/>
      <c r="F55" s="88" t="s">
        <v>1508</v>
      </c>
      <c r="G55" s="88" t="s">
        <v>126</v>
      </c>
      <c r="H55" s="90">
        <v>307.84292100000005</v>
      </c>
      <c r="I55" s="98">
        <v>1004</v>
      </c>
      <c r="J55" s="90"/>
      <c r="K55" s="90">
        <v>11.819000955000002</v>
      </c>
      <c r="L55" s="91">
        <v>1.3240392187499519E-6</v>
      </c>
      <c r="M55" s="91">
        <f t="shared" si="0"/>
        <v>1.779345874074199E-2</v>
      </c>
      <c r="N55" s="91">
        <f>K55/'סכום נכסי הקרן'!$C$42</f>
        <v>1.2735502483429874E-4</v>
      </c>
    </row>
    <row r="56" spans="2:14">
      <c r="B56" s="86" t="s">
        <v>1586</v>
      </c>
      <c r="C56" s="87" t="s">
        <v>1587</v>
      </c>
      <c r="D56" s="88" t="s">
        <v>1336</v>
      </c>
      <c r="E56" s="87"/>
      <c r="F56" s="88" t="s">
        <v>1508</v>
      </c>
      <c r="G56" s="88" t="s">
        <v>126</v>
      </c>
      <c r="H56" s="90">
        <v>11.409659000000001</v>
      </c>
      <c r="I56" s="98">
        <v>34126</v>
      </c>
      <c r="J56" s="90"/>
      <c r="K56" s="90">
        <v>14.889357188000002</v>
      </c>
      <c r="L56" s="91">
        <v>6.2009016304347831E-7</v>
      </c>
      <c r="M56" s="91">
        <f t="shared" si="0"/>
        <v>2.2415867788619547E-2</v>
      </c>
      <c r="N56" s="91">
        <f>K56/'סכום נכסי הקרן'!$C$42</f>
        <v>1.6043948736989372E-4</v>
      </c>
    </row>
    <row r="57" spans="2:14">
      <c r="B57" s="86" t="s">
        <v>1588</v>
      </c>
      <c r="C57" s="87" t="s">
        <v>1589</v>
      </c>
      <c r="D57" s="88" t="s">
        <v>26</v>
      </c>
      <c r="E57" s="87"/>
      <c r="F57" s="88" t="s">
        <v>1508</v>
      </c>
      <c r="G57" s="88" t="s">
        <v>126</v>
      </c>
      <c r="H57" s="90">
        <v>260.48412500000006</v>
      </c>
      <c r="I57" s="98">
        <v>697.87</v>
      </c>
      <c r="J57" s="90"/>
      <c r="K57" s="90">
        <v>6.9514223250000002</v>
      </c>
      <c r="L57" s="91">
        <v>7.2276796980600283E-7</v>
      </c>
      <c r="M57" s="91">
        <f t="shared" si="0"/>
        <v>1.0465338551058627E-2</v>
      </c>
      <c r="N57" s="91">
        <f>K57/'סכום נכסי הקרן'!$C$42</f>
        <v>7.4904686631703006E-5</v>
      </c>
    </row>
    <row r="58" spans="2:14">
      <c r="B58" s="86" t="s">
        <v>1590</v>
      </c>
      <c r="C58" s="87" t="s">
        <v>1591</v>
      </c>
      <c r="D58" s="88" t="s">
        <v>26</v>
      </c>
      <c r="E58" s="87"/>
      <c r="F58" s="88" t="s">
        <v>1508</v>
      </c>
      <c r="G58" s="88" t="s">
        <v>126</v>
      </c>
      <c r="H58" s="90">
        <v>165.11340000000004</v>
      </c>
      <c r="I58" s="98">
        <v>517.01</v>
      </c>
      <c r="J58" s="90"/>
      <c r="K58" s="90">
        <v>3.2643682660000004</v>
      </c>
      <c r="L58" s="91">
        <v>5.5037800000000017E-6</v>
      </c>
      <c r="M58" s="91">
        <f t="shared" si="0"/>
        <v>4.9144933888076213E-3</v>
      </c>
      <c r="N58" s="91">
        <f>K58/'סכום נכסי הקרן'!$C$42</f>
        <v>3.5175029020439461E-5</v>
      </c>
    </row>
    <row r="59" spans="2:14">
      <c r="B59" s="86" t="s">
        <v>1592</v>
      </c>
      <c r="C59" s="87" t="s">
        <v>1593</v>
      </c>
      <c r="D59" s="88" t="s">
        <v>26</v>
      </c>
      <c r="E59" s="87"/>
      <c r="F59" s="88" t="s">
        <v>1508</v>
      </c>
      <c r="G59" s="88" t="s">
        <v>128</v>
      </c>
      <c r="H59" s="90">
        <v>2.9958720000000003</v>
      </c>
      <c r="I59" s="98">
        <v>6867</v>
      </c>
      <c r="J59" s="90"/>
      <c r="K59" s="90">
        <v>0.83383019999999997</v>
      </c>
      <c r="L59" s="91">
        <v>1.4300105011933176E-6</v>
      </c>
      <c r="M59" s="91">
        <f t="shared" si="0"/>
        <v>1.2553280363521756E-3</v>
      </c>
      <c r="N59" s="91">
        <f>K59/'סכום נכסי הקרן'!$C$42</f>
        <v>8.9848935821994161E-6</v>
      </c>
    </row>
    <row r="60" spans="2:14">
      <c r="B60" s="86" t="s">
        <v>1594</v>
      </c>
      <c r="C60" s="87" t="s">
        <v>1595</v>
      </c>
      <c r="D60" s="88" t="s">
        <v>26</v>
      </c>
      <c r="E60" s="87"/>
      <c r="F60" s="88" t="s">
        <v>1508</v>
      </c>
      <c r="G60" s="88" t="s">
        <v>128</v>
      </c>
      <c r="H60" s="90">
        <v>61.700817000000015</v>
      </c>
      <c r="I60" s="98">
        <v>20418</v>
      </c>
      <c r="J60" s="90"/>
      <c r="K60" s="90">
        <v>51.061249687</v>
      </c>
      <c r="L60" s="91">
        <v>2.1691160772157138E-6</v>
      </c>
      <c r="M60" s="91">
        <f t="shared" si="0"/>
        <v>7.6872507500051993E-2</v>
      </c>
      <c r="N60" s="91">
        <f>K60/'סכום נכסי הקרן'!$C$42</f>
        <v>5.5020781762498913E-4</v>
      </c>
    </row>
    <row r="61" spans="2:14">
      <c r="B61" s="86" t="s">
        <v>1596</v>
      </c>
      <c r="C61" s="87" t="s">
        <v>1597</v>
      </c>
      <c r="D61" s="88" t="s">
        <v>26</v>
      </c>
      <c r="E61" s="87"/>
      <c r="F61" s="88" t="s">
        <v>1508</v>
      </c>
      <c r="G61" s="88" t="s">
        <v>128</v>
      </c>
      <c r="H61" s="90">
        <v>33.958888999999992</v>
      </c>
      <c r="I61" s="98">
        <v>8676.1</v>
      </c>
      <c r="J61" s="90"/>
      <c r="K61" s="90">
        <v>11.941677936</v>
      </c>
      <c r="L61" s="91">
        <v>6.55657129529535E-6</v>
      </c>
      <c r="M61" s="91">
        <f t="shared" si="0"/>
        <v>1.7978148445749482E-2</v>
      </c>
      <c r="N61" s="91">
        <f>K61/'סכום נכסי הקרן'!$C$42</f>
        <v>1.2867692420814067E-4</v>
      </c>
    </row>
    <row r="62" spans="2:14">
      <c r="B62" s="86" t="s">
        <v>1598</v>
      </c>
      <c r="C62" s="87" t="s">
        <v>1599</v>
      </c>
      <c r="D62" s="88" t="s">
        <v>26</v>
      </c>
      <c r="E62" s="87"/>
      <c r="F62" s="88" t="s">
        <v>1508</v>
      </c>
      <c r="G62" s="88" t="s">
        <v>128</v>
      </c>
      <c r="H62" s="90">
        <v>53.050748000000013</v>
      </c>
      <c r="I62" s="98">
        <v>2427.8000000000002</v>
      </c>
      <c r="J62" s="90"/>
      <c r="K62" s="90">
        <v>5.2202552540000005</v>
      </c>
      <c r="L62" s="91">
        <v>2.2434368240182474E-6</v>
      </c>
      <c r="M62" s="91">
        <f t="shared" si="0"/>
        <v>7.8590734387660073E-3</v>
      </c>
      <c r="N62" s="91">
        <f>K62/'סכום נכסי הקרן'!$C$42</f>
        <v>5.6250586665135646E-5</v>
      </c>
    </row>
    <row r="63" spans="2:14">
      <c r="B63" s="86" t="s">
        <v>1600</v>
      </c>
      <c r="C63" s="87" t="s">
        <v>1601</v>
      </c>
      <c r="D63" s="88" t="s">
        <v>116</v>
      </c>
      <c r="E63" s="87"/>
      <c r="F63" s="88" t="s">
        <v>1508</v>
      </c>
      <c r="G63" s="88" t="s">
        <v>135</v>
      </c>
      <c r="H63" s="90">
        <v>447.76131000000004</v>
      </c>
      <c r="I63" s="98">
        <v>242750</v>
      </c>
      <c r="J63" s="90"/>
      <c r="K63" s="90">
        <v>27.890895277000002</v>
      </c>
      <c r="L63" s="91">
        <v>5.5581863212041563E-8</v>
      </c>
      <c r="M63" s="91">
        <f t="shared" si="0"/>
        <v>4.1989631462353585E-2</v>
      </c>
      <c r="N63" s="91">
        <f>K63/'סכום נכסי הקרן'!$C$42</f>
        <v>3.0053687906256369E-4</v>
      </c>
    </row>
    <row r="64" spans="2:14">
      <c r="B64" s="86" t="s">
        <v>1602</v>
      </c>
      <c r="C64" s="87" t="s">
        <v>1603</v>
      </c>
      <c r="D64" s="88" t="s">
        <v>115</v>
      </c>
      <c r="E64" s="87"/>
      <c r="F64" s="88" t="s">
        <v>1508</v>
      </c>
      <c r="G64" s="88" t="s">
        <v>126</v>
      </c>
      <c r="H64" s="90">
        <v>1.4502740000000003</v>
      </c>
      <c r="I64" s="98">
        <v>83576</v>
      </c>
      <c r="J64" s="90"/>
      <c r="K64" s="90">
        <v>4.634999016000001</v>
      </c>
      <c r="L64" s="91">
        <v>8.0811708908810642E-8</v>
      </c>
      <c r="M64" s="91">
        <f t="shared" si="0"/>
        <v>6.977972509570351E-3</v>
      </c>
      <c r="N64" s="91">
        <f>K64/'סכום נכסי הקרן'!$C$42</f>
        <v>4.9944188771717572E-5</v>
      </c>
    </row>
    <row r="65" spans="2:14">
      <c r="B65" s="86" t="s">
        <v>1604</v>
      </c>
      <c r="C65" s="87" t="s">
        <v>1605</v>
      </c>
      <c r="D65" s="88" t="s">
        <v>115</v>
      </c>
      <c r="E65" s="87"/>
      <c r="F65" s="88" t="s">
        <v>1508</v>
      </c>
      <c r="G65" s="88" t="s">
        <v>126</v>
      </c>
      <c r="H65" s="90">
        <v>33.065235000000008</v>
      </c>
      <c r="I65" s="98">
        <v>5460</v>
      </c>
      <c r="J65" s="90"/>
      <c r="K65" s="90">
        <v>6.9037036420000026</v>
      </c>
      <c r="L65" s="91">
        <v>5.2484500000000014E-6</v>
      </c>
      <c r="M65" s="91">
        <f t="shared" si="0"/>
        <v>1.0393498264357931E-2</v>
      </c>
      <c r="N65" s="91">
        <f>K65/'סכום נכסי הקרן'!$C$42</f>
        <v>7.4390496466082137E-5</v>
      </c>
    </row>
    <row r="66" spans="2:14">
      <c r="B66" s="86" t="s">
        <v>1606</v>
      </c>
      <c r="C66" s="87" t="s">
        <v>1607</v>
      </c>
      <c r="D66" s="88" t="s">
        <v>26</v>
      </c>
      <c r="E66" s="87"/>
      <c r="F66" s="88" t="s">
        <v>1508</v>
      </c>
      <c r="G66" s="88" t="s">
        <v>128</v>
      </c>
      <c r="H66" s="90">
        <v>6.5125830000000011</v>
      </c>
      <c r="I66" s="98">
        <v>20350</v>
      </c>
      <c r="J66" s="90"/>
      <c r="K66" s="90">
        <v>5.3716166860000012</v>
      </c>
      <c r="L66" s="91">
        <v>1.1846444747612552E-6</v>
      </c>
      <c r="M66" s="91">
        <f t="shared" si="0"/>
        <v>8.0869474702079183E-3</v>
      </c>
      <c r="N66" s="91">
        <f>K66/'סכום נכסי הקרן'!$C$42</f>
        <v>5.7881573836108009E-5</v>
      </c>
    </row>
    <row r="67" spans="2:14">
      <c r="B67" s="86" t="s">
        <v>1608</v>
      </c>
      <c r="C67" s="87" t="s">
        <v>1609</v>
      </c>
      <c r="D67" s="88" t="s">
        <v>26</v>
      </c>
      <c r="E67" s="87"/>
      <c r="F67" s="88" t="s">
        <v>1508</v>
      </c>
      <c r="G67" s="88" t="s">
        <v>128</v>
      </c>
      <c r="H67" s="90">
        <v>5.3122249999999998</v>
      </c>
      <c r="I67" s="98">
        <v>21675</v>
      </c>
      <c r="J67" s="90"/>
      <c r="K67" s="90">
        <v>4.6668403980000006</v>
      </c>
      <c r="L67" s="91">
        <v>3.2146596066565807E-6</v>
      </c>
      <c r="M67" s="91">
        <f t="shared" si="0"/>
        <v>7.0259095830186363E-3</v>
      </c>
      <c r="N67" s="91">
        <f>K67/'סכום נכסי הקרן'!$C$42</f>
        <v>5.0287293913244174E-5</v>
      </c>
    </row>
    <row r="68" spans="2:14">
      <c r="B68" s="86" t="s">
        <v>1610</v>
      </c>
      <c r="C68" s="87" t="s">
        <v>1611</v>
      </c>
      <c r="D68" s="88" t="s">
        <v>26</v>
      </c>
      <c r="E68" s="87"/>
      <c r="F68" s="88" t="s">
        <v>1508</v>
      </c>
      <c r="G68" s="88" t="s">
        <v>128</v>
      </c>
      <c r="H68" s="90">
        <v>15.132557000000002</v>
      </c>
      <c r="I68" s="98">
        <v>20215</v>
      </c>
      <c r="J68" s="90"/>
      <c r="K68" s="90">
        <v>12.398621775000002</v>
      </c>
      <c r="L68" s="91">
        <v>5.4877813236627384E-6</v>
      </c>
      <c r="M68" s="91">
        <f t="shared" si="0"/>
        <v>1.8666075570642655E-2</v>
      </c>
      <c r="N68" s="91">
        <f>K68/'סכום נכסי הקרן'!$C$42</f>
        <v>1.3360069857665919E-4</v>
      </c>
    </row>
    <row r="69" spans="2:14">
      <c r="B69" s="86" t="s">
        <v>1612</v>
      </c>
      <c r="C69" s="87" t="s">
        <v>1613</v>
      </c>
      <c r="D69" s="88" t="s">
        <v>1336</v>
      </c>
      <c r="E69" s="87"/>
      <c r="F69" s="88" t="s">
        <v>1508</v>
      </c>
      <c r="G69" s="88" t="s">
        <v>126</v>
      </c>
      <c r="H69" s="90">
        <v>23.987402000000003</v>
      </c>
      <c r="I69" s="98">
        <v>7302</v>
      </c>
      <c r="J69" s="90"/>
      <c r="K69" s="90">
        <v>6.6979659110000007</v>
      </c>
      <c r="L69" s="91">
        <v>3.1887540046527091E-7</v>
      </c>
      <c r="M69" s="91">
        <f t="shared" si="0"/>
        <v>1.0083760931913287E-2</v>
      </c>
      <c r="N69" s="91">
        <f>K69/'סכום נכסי הקרן'!$C$42</f>
        <v>7.2173580337500808E-5</v>
      </c>
    </row>
    <row r="70" spans="2:14">
      <c r="B70" s="86" t="s">
        <v>1614</v>
      </c>
      <c r="C70" s="87" t="s">
        <v>1615</v>
      </c>
      <c r="D70" s="88" t="s">
        <v>115</v>
      </c>
      <c r="E70" s="87"/>
      <c r="F70" s="88" t="s">
        <v>1508</v>
      </c>
      <c r="G70" s="88" t="s">
        <v>126</v>
      </c>
      <c r="H70" s="90">
        <v>108.77058000000001</v>
      </c>
      <c r="I70" s="98">
        <v>3381</v>
      </c>
      <c r="J70" s="90"/>
      <c r="K70" s="90">
        <v>14.062887377000001</v>
      </c>
      <c r="L70" s="91">
        <v>3.5430156351791533E-6</v>
      </c>
      <c r="M70" s="91">
        <f t="shared" si="0"/>
        <v>2.1171620788514506E-2</v>
      </c>
      <c r="N70" s="91">
        <f>K70/'סכום נכסי הקרן'!$C$42</f>
        <v>1.5153390527328044E-4</v>
      </c>
    </row>
    <row r="71" spans="2:14">
      <c r="B71" s="86" t="s">
        <v>1616</v>
      </c>
      <c r="C71" s="87" t="s">
        <v>1617</v>
      </c>
      <c r="D71" s="88" t="s">
        <v>1336</v>
      </c>
      <c r="E71" s="87"/>
      <c r="F71" s="88" t="s">
        <v>1508</v>
      </c>
      <c r="G71" s="88" t="s">
        <v>126</v>
      </c>
      <c r="H71" s="90">
        <v>28.562099000000003</v>
      </c>
      <c r="I71" s="98">
        <v>16393</v>
      </c>
      <c r="J71" s="90"/>
      <c r="K71" s="90">
        <v>17.904674981000003</v>
      </c>
      <c r="L71" s="91">
        <v>9.8217055756610062E-8</v>
      </c>
      <c r="M71" s="91">
        <f t="shared" si="0"/>
        <v>2.6955416684863009E-2</v>
      </c>
      <c r="N71" s="91">
        <f>K71/'סכום נכסי הקרן'!$C$42</f>
        <v>1.9293088608226636E-4</v>
      </c>
    </row>
    <row r="72" spans="2:14">
      <c r="B72" s="86" t="s">
        <v>1618</v>
      </c>
      <c r="C72" s="87" t="s">
        <v>1619</v>
      </c>
      <c r="D72" s="88" t="s">
        <v>1336</v>
      </c>
      <c r="E72" s="87"/>
      <c r="F72" s="88" t="s">
        <v>1508</v>
      </c>
      <c r="G72" s="88" t="s">
        <v>126</v>
      </c>
      <c r="H72" s="90">
        <v>7.1832840000000013</v>
      </c>
      <c r="I72" s="98">
        <v>14498</v>
      </c>
      <c r="J72" s="90"/>
      <c r="K72" s="90">
        <v>3.9824379350000005</v>
      </c>
      <c r="L72" s="91">
        <v>1.1061097497740828E-7</v>
      </c>
      <c r="M72" s="91">
        <f t="shared" si="0"/>
        <v>5.9955444080077259E-3</v>
      </c>
      <c r="N72" s="91">
        <f>K72/'סכום נכסי הקרן'!$C$42</f>
        <v>4.2912551072975052E-5</v>
      </c>
    </row>
    <row r="73" spans="2:14">
      <c r="B73" s="86" t="s">
        <v>1620</v>
      </c>
      <c r="C73" s="87" t="s">
        <v>1621</v>
      </c>
      <c r="D73" s="88" t="s">
        <v>117</v>
      </c>
      <c r="E73" s="87"/>
      <c r="F73" s="88" t="s">
        <v>1508</v>
      </c>
      <c r="G73" s="88" t="s">
        <v>130</v>
      </c>
      <c r="H73" s="90">
        <v>54.470400000000012</v>
      </c>
      <c r="I73" s="98">
        <v>8843</v>
      </c>
      <c r="J73" s="90"/>
      <c r="K73" s="90">
        <v>11.933183605000002</v>
      </c>
      <c r="L73" s="91">
        <v>3.8446907395335742E-7</v>
      </c>
      <c r="M73" s="91">
        <f t="shared" si="0"/>
        <v>1.7965360264349538E-2</v>
      </c>
      <c r="N73" s="91">
        <f>K73/'סכום נכסי הקרן'!$C$42</f>
        <v>1.2858539399001356E-4</v>
      </c>
    </row>
    <row r="74" spans="2:14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>
      <c r="B77" s="112" t="s">
        <v>213</v>
      </c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112" t="s">
        <v>106</v>
      </c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112" t="s">
        <v>196</v>
      </c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112" t="s">
        <v>204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112" t="s">
        <v>211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5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5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6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2.14062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6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140</v>
      </c>
      <c r="C1" s="46" t="s" vm="1">
        <v>221</v>
      </c>
    </row>
    <row r="2" spans="2:15">
      <c r="B2" s="46" t="s">
        <v>139</v>
      </c>
      <c r="C2" s="46" t="s">
        <v>222</v>
      </c>
    </row>
    <row r="3" spans="2:15">
      <c r="B3" s="46" t="s">
        <v>141</v>
      </c>
      <c r="C3" s="46" t="s">
        <v>223</v>
      </c>
    </row>
    <row r="4" spans="2:15">
      <c r="B4" s="46" t="s">
        <v>142</v>
      </c>
      <c r="C4" s="46">
        <v>2208</v>
      </c>
    </row>
    <row r="6" spans="2:15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ht="26.25" customHeight="1">
      <c r="B7" s="138" t="s">
        <v>87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s="3" customFormat="1" ht="63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63</v>
      </c>
      <c r="G8" s="29" t="s">
        <v>14</v>
      </c>
      <c r="H8" s="29" t="s">
        <v>64</v>
      </c>
      <c r="I8" s="29" t="s">
        <v>97</v>
      </c>
      <c r="J8" s="29" t="s">
        <v>198</v>
      </c>
      <c r="K8" s="29" t="s">
        <v>197</v>
      </c>
      <c r="L8" s="29" t="s">
        <v>60</v>
      </c>
      <c r="M8" s="29" t="s">
        <v>57</v>
      </c>
      <c r="N8" s="29" t="s">
        <v>143</v>
      </c>
      <c r="O8" s="19" t="s">
        <v>145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205</v>
      </c>
      <c r="K9" s="31"/>
      <c r="L9" s="31" t="s">
        <v>201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98"/>
      <c r="L11" s="90">
        <v>22.150464322000008</v>
      </c>
      <c r="M11" s="91"/>
      <c r="N11" s="91">
        <f>IFERROR(L11/$L$11,0)</f>
        <v>1</v>
      </c>
      <c r="O11" s="91">
        <f>L11/'סכום נכסי הקרן'!$C$42</f>
        <v>2.3868116641670572E-4</v>
      </c>
    </row>
    <row r="12" spans="2:15" s="4" customFormat="1" ht="18" customHeight="1">
      <c r="B12" s="109" t="s">
        <v>191</v>
      </c>
      <c r="C12" s="87"/>
      <c r="D12" s="88"/>
      <c r="E12" s="87"/>
      <c r="F12" s="88"/>
      <c r="G12" s="87"/>
      <c r="H12" s="87"/>
      <c r="I12" s="88"/>
      <c r="J12" s="90"/>
      <c r="K12" s="98"/>
      <c r="L12" s="90">
        <v>22.150464322000008</v>
      </c>
      <c r="M12" s="91"/>
      <c r="N12" s="91">
        <f t="shared" ref="N12:N16" si="0">IFERROR(L12/$L$11,0)</f>
        <v>1</v>
      </c>
      <c r="O12" s="91">
        <f>L12/'סכום נכסי הקרן'!$C$42</f>
        <v>2.3868116641670572E-4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22.150464322000008</v>
      </c>
      <c r="M13" s="84"/>
      <c r="N13" s="84">
        <f t="shared" si="0"/>
        <v>1</v>
      </c>
      <c r="O13" s="84">
        <f>L13/'סכום נכסי הקרן'!$C$42</f>
        <v>2.3868116641670572E-4</v>
      </c>
    </row>
    <row r="14" spans="2:15">
      <c r="B14" s="86" t="s">
        <v>1622</v>
      </c>
      <c r="C14" s="87" t="s">
        <v>1623</v>
      </c>
      <c r="D14" s="88" t="s">
        <v>26</v>
      </c>
      <c r="E14" s="87"/>
      <c r="F14" s="88" t="s">
        <v>1508</v>
      </c>
      <c r="G14" s="87" t="s">
        <v>618</v>
      </c>
      <c r="H14" s="87"/>
      <c r="I14" s="88" t="s">
        <v>126</v>
      </c>
      <c r="J14" s="90">
        <v>3.1036210000000004</v>
      </c>
      <c r="K14" s="98">
        <v>20511</v>
      </c>
      <c r="L14" s="90">
        <v>2.4342962850000003</v>
      </c>
      <c r="M14" s="91">
        <v>4.0734738579306593E-7</v>
      </c>
      <c r="N14" s="91">
        <f t="shared" si="0"/>
        <v>0.10989820572665102</v>
      </c>
      <c r="O14" s="91">
        <f>L14/'סכום נכסי הקרן'!$C$42</f>
        <v>2.6230631929940153E-5</v>
      </c>
    </row>
    <row r="15" spans="2:15">
      <c r="B15" s="86" t="s">
        <v>1624</v>
      </c>
      <c r="C15" s="87" t="s">
        <v>1625</v>
      </c>
      <c r="D15" s="88" t="s">
        <v>26</v>
      </c>
      <c r="E15" s="87"/>
      <c r="F15" s="88" t="s">
        <v>1508</v>
      </c>
      <c r="G15" s="87" t="s">
        <v>618</v>
      </c>
      <c r="H15" s="87"/>
      <c r="I15" s="88" t="s">
        <v>126</v>
      </c>
      <c r="J15" s="90">
        <v>17.451635</v>
      </c>
      <c r="K15" s="98">
        <v>3721</v>
      </c>
      <c r="L15" s="90">
        <v>2.4832113340000004</v>
      </c>
      <c r="M15" s="91">
        <v>2.725886277657095E-7</v>
      </c>
      <c r="N15" s="91">
        <f t="shared" si="0"/>
        <v>0.11210651379139065</v>
      </c>
      <c r="O15" s="91">
        <f>L15/'סכום נכסי הקרן'!$C$42</f>
        <v>2.6757713474639627E-5</v>
      </c>
    </row>
    <row r="16" spans="2:15">
      <c r="B16" s="86" t="s">
        <v>1626</v>
      </c>
      <c r="C16" s="87" t="s">
        <v>1627</v>
      </c>
      <c r="D16" s="88" t="s">
        <v>118</v>
      </c>
      <c r="E16" s="87"/>
      <c r="F16" s="88" t="s">
        <v>1508</v>
      </c>
      <c r="G16" s="87" t="s">
        <v>618</v>
      </c>
      <c r="H16" s="87"/>
      <c r="I16" s="88" t="s">
        <v>126</v>
      </c>
      <c r="J16" s="90">
        <v>38.009166000000008</v>
      </c>
      <c r="K16" s="98">
        <v>11856.42</v>
      </c>
      <c r="L16" s="90">
        <v>17.232956703000006</v>
      </c>
      <c r="M16" s="91">
        <v>3.840142556495337E-7</v>
      </c>
      <c r="N16" s="91">
        <f t="shared" si="0"/>
        <v>0.77799528048195832</v>
      </c>
      <c r="O16" s="91">
        <f>L16/'סכום נכסי הקרן'!$C$42</f>
        <v>1.8569282101212593E-4</v>
      </c>
    </row>
    <row r="17" spans="2:15">
      <c r="B17" s="92"/>
      <c r="C17" s="87"/>
      <c r="D17" s="87"/>
      <c r="E17" s="87"/>
      <c r="F17" s="87"/>
      <c r="G17" s="87"/>
      <c r="H17" s="87"/>
      <c r="I17" s="87"/>
      <c r="J17" s="90"/>
      <c r="K17" s="98"/>
      <c r="L17" s="87"/>
      <c r="M17" s="87"/>
      <c r="N17" s="91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12" t="s">
        <v>213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12" t="s">
        <v>106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12" t="s">
        <v>196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112" t="s">
        <v>204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5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5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6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6.5703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140</v>
      </c>
      <c r="C1" s="46" t="s" vm="1">
        <v>221</v>
      </c>
    </row>
    <row r="2" spans="2:12">
      <c r="B2" s="46" t="s">
        <v>139</v>
      </c>
      <c r="C2" s="46" t="s">
        <v>222</v>
      </c>
    </row>
    <row r="3" spans="2:12">
      <c r="B3" s="46" t="s">
        <v>141</v>
      </c>
      <c r="C3" s="46" t="s">
        <v>223</v>
      </c>
    </row>
    <row r="4" spans="2:12">
      <c r="B4" s="46" t="s">
        <v>142</v>
      </c>
      <c r="C4" s="46">
        <v>2208</v>
      </c>
    </row>
    <row r="6" spans="2:12" ht="26.25" customHeight="1">
      <c r="B6" s="138" t="s">
        <v>167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88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63">
      <c r="B8" s="21" t="s">
        <v>110</v>
      </c>
      <c r="C8" s="29" t="s">
        <v>43</v>
      </c>
      <c r="D8" s="29" t="s">
        <v>113</v>
      </c>
      <c r="E8" s="29" t="s">
        <v>63</v>
      </c>
      <c r="F8" s="29" t="s">
        <v>97</v>
      </c>
      <c r="G8" s="29" t="s">
        <v>198</v>
      </c>
      <c r="H8" s="29" t="s">
        <v>197</v>
      </c>
      <c r="I8" s="29" t="s">
        <v>60</v>
      </c>
      <c r="J8" s="29" t="s">
        <v>57</v>
      </c>
      <c r="K8" s="29" t="s">
        <v>143</v>
      </c>
      <c r="L8" s="65" t="s">
        <v>145</v>
      </c>
    </row>
    <row r="9" spans="2:12" s="3" customFormat="1" ht="25.5">
      <c r="B9" s="14"/>
      <c r="C9" s="15"/>
      <c r="D9" s="15"/>
      <c r="E9" s="15"/>
      <c r="F9" s="15"/>
      <c r="G9" s="15" t="s">
        <v>205</v>
      </c>
      <c r="H9" s="15"/>
      <c r="I9" s="15" t="s">
        <v>201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47</v>
      </c>
      <c r="C11" s="87"/>
      <c r="D11" s="88"/>
      <c r="E11" s="88"/>
      <c r="F11" s="88"/>
      <c r="G11" s="90"/>
      <c r="H11" s="98"/>
      <c r="I11" s="90">
        <v>3.173092000000001E-2</v>
      </c>
      <c r="J11" s="91"/>
      <c r="K11" s="91">
        <f>IFERROR(I11/$I$11,0)</f>
        <v>1</v>
      </c>
      <c r="L11" s="91">
        <f>I11/'סכום נכסי הקרן'!$C$42</f>
        <v>3.4191486403980471E-7</v>
      </c>
    </row>
    <row r="12" spans="2:12" s="4" customFormat="1" ht="18" customHeight="1">
      <c r="B12" s="109" t="s">
        <v>24</v>
      </c>
      <c r="C12" s="87"/>
      <c r="D12" s="88"/>
      <c r="E12" s="88"/>
      <c r="F12" s="88"/>
      <c r="G12" s="90"/>
      <c r="H12" s="98"/>
      <c r="I12" s="90">
        <v>2.3467744000000006E-2</v>
      </c>
      <c r="J12" s="91"/>
      <c r="K12" s="91">
        <f t="shared" ref="K12:K20" si="0">IFERROR(I12/$I$11,0)</f>
        <v>0.73958599372473277</v>
      </c>
      <c r="L12" s="91">
        <f>I12/'סכום נכסי הקרן'!$C$42</f>
        <v>2.5287544449013589E-7</v>
      </c>
    </row>
    <row r="13" spans="2:12">
      <c r="B13" s="85" t="s">
        <v>1628</v>
      </c>
      <c r="C13" s="80"/>
      <c r="D13" s="81"/>
      <c r="E13" s="81"/>
      <c r="F13" s="81"/>
      <c r="G13" s="83"/>
      <c r="H13" s="100"/>
      <c r="I13" s="83">
        <v>2.3467744000000006E-2</v>
      </c>
      <c r="J13" s="84"/>
      <c r="K13" s="84">
        <f t="shared" si="0"/>
        <v>0.73958599372473277</v>
      </c>
      <c r="L13" s="84">
        <f>I13/'סכום נכסי הקרן'!$C$42</f>
        <v>2.5287544449013589E-7</v>
      </c>
    </row>
    <row r="14" spans="2:12">
      <c r="B14" s="86" t="s">
        <v>1629</v>
      </c>
      <c r="C14" s="87" t="s">
        <v>1630</v>
      </c>
      <c r="D14" s="88" t="s">
        <v>114</v>
      </c>
      <c r="E14" s="88" t="s">
        <v>267</v>
      </c>
      <c r="F14" s="88" t="s">
        <v>127</v>
      </c>
      <c r="G14" s="90">
        <v>214.53118300000003</v>
      </c>
      <c r="H14" s="98">
        <v>8.1999999999999993</v>
      </c>
      <c r="I14" s="90">
        <v>1.7591557000000004E-2</v>
      </c>
      <c r="J14" s="91">
        <v>2.4568080681530584E-6</v>
      </c>
      <c r="K14" s="91">
        <f t="shared" si="0"/>
        <v>0.55439795001216474</v>
      </c>
      <c r="L14" s="91">
        <f>I14/'סכום נכסי הקרן'!$C$42</f>
        <v>1.8955689970235576E-7</v>
      </c>
    </row>
    <row r="15" spans="2:12">
      <c r="B15" s="86" t="s">
        <v>1631</v>
      </c>
      <c r="C15" s="87" t="s">
        <v>1632</v>
      </c>
      <c r="D15" s="88" t="s">
        <v>114</v>
      </c>
      <c r="E15" s="88" t="s">
        <v>151</v>
      </c>
      <c r="F15" s="88" t="s">
        <v>127</v>
      </c>
      <c r="G15" s="90">
        <v>57.60967500000001</v>
      </c>
      <c r="H15" s="98">
        <v>10.199999999999999</v>
      </c>
      <c r="I15" s="90">
        <v>5.8761870000000006E-3</v>
      </c>
      <c r="J15" s="91">
        <v>3.8418364815541466E-6</v>
      </c>
      <c r="K15" s="91">
        <f t="shared" si="0"/>
        <v>0.18518804371256803</v>
      </c>
      <c r="L15" s="91">
        <f>I15/'סכום נכסי הקרן'!$C$42</f>
        <v>6.3318544787780107E-8</v>
      </c>
    </row>
    <row r="16" spans="2:12">
      <c r="B16" s="92"/>
      <c r="C16" s="87"/>
      <c r="D16" s="87"/>
      <c r="E16" s="87"/>
      <c r="F16" s="87"/>
      <c r="G16" s="90"/>
      <c r="H16" s="98"/>
      <c r="I16" s="87"/>
      <c r="J16" s="87"/>
      <c r="K16" s="91"/>
      <c r="L16" s="87"/>
    </row>
    <row r="17" spans="2:12">
      <c r="B17" s="109" t="s">
        <v>39</v>
      </c>
      <c r="C17" s="87"/>
      <c r="D17" s="88"/>
      <c r="E17" s="88"/>
      <c r="F17" s="88"/>
      <c r="G17" s="90"/>
      <c r="H17" s="98"/>
      <c r="I17" s="90">
        <v>8.2631760000000005E-3</v>
      </c>
      <c r="J17" s="91"/>
      <c r="K17" s="91">
        <f t="shared" si="0"/>
        <v>0.26041400627526712</v>
      </c>
      <c r="L17" s="91">
        <f>I17/'סכום נכסי הקרן'!$C$42</f>
        <v>8.9039419549668802E-8</v>
      </c>
    </row>
    <row r="18" spans="2:12">
      <c r="B18" s="85" t="s">
        <v>1633</v>
      </c>
      <c r="C18" s="80"/>
      <c r="D18" s="81"/>
      <c r="E18" s="81"/>
      <c r="F18" s="81"/>
      <c r="G18" s="83"/>
      <c r="H18" s="100"/>
      <c r="I18" s="83">
        <v>8.2631760000000005E-3</v>
      </c>
      <c r="J18" s="84"/>
      <c r="K18" s="84">
        <f t="shared" si="0"/>
        <v>0.26041400627526712</v>
      </c>
      <c r="L18" s="84">
        <f>I18/'סכום נכסי הקרן'!$C$42</f>
        <v>8.9039419549668802E-8</v>
      </c>
    </row>
    <row r="19" spans="2:12">
      <c r="B19" s="86" t="s">
        <v>1634</v>
      </c>
      <c r="C19" s="87" t="s">
        <v>1635</v>
      </c>
      <c r="D19" s="88" t="s">
        <v>1313</v>
      </c>
      <c r="E19" s="88" t="s">
        <v>1431</v>
      </c>
      <c r="F19" s="88" t="s">
        <v>126</v>
      </c>
      <c r="G19" s="90">
        <v>8.695800000000002</v>
      </c>
      <c r="H19" s="98">
        <v>23</v>
      </c>
      <c r="I19" s="90">
        <v>7.6481300000000012E-3</v>
      </c>
      <c r="J19" s="91">
        <v>2.6035329341317373E-7</v>
      </c>
      <c r="K19" s="91">
        <f t="shared" si="0"/>
        <v>0.24103083049593263</v>
      </c>
      <c r="L19" s="91">
        <f>I19/'סכום נכסי הקרן'!$C$42</f>
        <v>8.2412023638418024E-8</v>
      </c>
    </row>
    <row r="20" spans="2:12">
      <c r="B20" s="86" t="s">
        <v>1636</v>
      </c>
      <c r="C20" s="87" t="s">
        <v>1637</v>
      </c>
      <c r="D20" s="88" t="s">
        <v>1336</v>
      </c>
      <c r="E20" s="88" t="s">
        <v>1416</v>
      </c>
      <c r="F20" s="88" t="s">
        <v>126</v>
      </c>
      <c r="G20" s="90">
        <v>2.2976910000000004</v>
      </c>
      <c r="H20" s="98">
        <v>7</v>
      </c>
      <c r="I20" s="90">
        <v>6.1504599999999995E-4</v>
      </c>
      <c r="J20" s="91">
        <v>9.0817826086956538E-8</v>
      </c>
      <c r="K20" s="91">
        <f t="shared" si="0"/>
        <v>1.9383175779334471E-2</v>
      </c>
      <c r="L20" s="91">
        <f>I20/'סכום נכסי הקרן'!$C$42</f>
        <v>6.6273959112507813E-9</v>
      </c>
    </row>
    <row r="21" spans="2:12">
      <c r="B21" s="92"/>
      <c r="C21" s="87"/>
      <c r="D21" s="87"/>
      <c r="E21" s="87"/>
      <c r="F21" s="87"/>
      <c r="G21" s="90"/>
      <c r="H21" s="98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213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2" t="s">
        <v>106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196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204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