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8_{88DFD851-806E-418F-AF13-4D39DD3379AA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'!$B$7:$K$600</definedName>
    <definedName name="_xlnm._FilterDatabase" localSheetId="23" hidden="1">'זכויות מקרקעין'!$B$7:$I$101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השקעה'!$B$13:$K$294</definedName>
    <definedName name="_xlnm._FilterDatabase" localSheetId="1" hidden="1">מזומנים!$B$7:$L$197</definedName>
    <definedName name="_xlnm._FilterDatabase" localSheetId="5" hidden="1">מניות!$B$8:$O$498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'!$B$6:$K$14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קונצרני'!$B$6:$S$34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מסחריות'!$B$6:$S$25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71" l="1"/>
  <c r="P12" i="71"/>
  <c r="P13" i="71"/>
  <c r="P26" i="71"/>
  <c r="P35" i="71"/>
  <c r="G20" i="80" l="1"/>
  <c r="G12" i="80"/>
  <c r="G11" i="80" s="1"/>
  <c r="G10" i="80" s="1"/>
  <c r="H13" i="73"/>
  <c r="I11" i="81"/>
  <c r="I10" i="81" s="1"/>
  <c r="J12" i="81" s="1"/>
  <c r="C43" i="88"/>
  <c r="C37" i="88" l="1"/>
  <c r="J10" i="81"/>
  <c r="J13" i="81"/>
  <c r="J11" i="81"/>
  <c r="M14" i="70"/>
  <c r="P12" i="78" l="1"/>
  <c r="O33" i="78"/>
  <c r="P41" i="78"/>
  <c r="P11" i="78" l="1"/>
  <c r="P10" i="78" s="1"/>
  <c r="C33" i="88" s="1"/>
  <c r="H12" i="73"/>
  <c r="H11" i="73" l="1"/>
  <c r="L14" i="72"/>
  <c r="L15" i="72"/>
  <c r="L16" i="72"/>
  <c r="L17" i="72"/>
  <c r="S14" i="70"/>
  <c r="R13" i="70"/>
  <c r="S13" i="70" s="1"/>
  <c r="R12" i="70"/>
  <c r="S12" i="70" s="1"/>
  <c r="S11" i="70"/>
  <c r="J194" i="73" l="1"/>
  <c r="J192" i="73"/>
  <c r="J195" i="73"/>
  <c r="J197" i="73"/>
  <c r="J193" i="73"/>
  <c r="J191" i="73"/>
  <c r="C28" i="88"/>
  <c r="J196" i="73"/>
  <c r="J198" i="73"/>
  <c r="J190" i="73"/>
  <c r="P11" i="70"/>
  <c r="P13" i="70"/>
  <c r="L118" i="62"/>
  <c r="L12" i="62" s="1"/>
  <c r="L220" i="62"/>
  <c r="L189" i="62"/>
  <c r="R168" i="61"/>
  <c r="R259" i="61"/>
  <c r="R258" i="61" s="1"/>
  <c r="L188" i="62" l="1"/>
  <c r="L11" i="62" s="1"/>
  <c r="C16" i="88" s="1"/>
  <c r="R13" i="61" l="1"/>
  <c r="R12" i="61" s="1"/>
  <c r="R11" i="61" s="1"/>
  <c r="C15" i="88" s="1"/>
  <c r="J21" i="58"/>
  <c r="J57" i="58"/>
  <c r="J56" i="58" s="1"/>
  <c r="J12" i="58" l="1"/>
  <c r="J11" i="58" s="1"/>
  <c r="J10" i="58" s="1"/>
  <c r="C11" i="88" s="1"/>
  <c r="K58" i="58" l="1"/>
  <c r="K60" i="58"/>
  <c r="K59" i="58"/>
  <c r="K56" i="58"/>
  <c r="K57" i="58"/>
  <c r="H18" i="80" l="1"/>
  <c r="H24" i="80"/>
  <c r="H23" i="80"/>
  <c r="H22" i="80"/>
  <c r="H21" i="80"/>
  <c r="H20" i="80"/>
  <c r="H17" i="80"/>
  <c r="H16" i="80"/>
  <c r="H15" i="80"/>
  <c r="H14" i="80"/>
  <c r="H13" i="80"/>
  <c r="H12" i="80"/>
  <c r="H11" i="80"/>
  <c r="H10" i="80"/>
  <c r="Q357" i="78"/>
  <c r="Q356" i="78"/>
  <c r="Q355" i="78"/>
  <c r="Q354" i="78"/>
  <c r="Q353" i="78"/>
  <c r="Q352" i="78"/>
  <c r="Q351" i="78"/>
  <c r="Q350" i="78"/>
  <c r="Q349" i="78"/>
  <c r="Q348" i="78"/>
  <c r="Q347" i="78"/>
  <c r="Q346" i="78"/>
  <c r="Q345" i="78"/>
  <c r="Q344" i="78"/>
  <c r="Q343" i="7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4" i="78"/>
  <c r="Q263" i="78"/>
  <c r="Q262" i="78"/>
  <c r="Q261" i="78"/>
  <c r="Q260" i="78"/>
  <c r="Q259" i="78"/>
  <c r="Q258" i="78"/>
  <c r="Q257" i="78"/>
  <c r="Q256" i="78"/>
  <c r="Q255" i="78"/>
  <c r="Q254" i="78"/>
  <c r="Q253" i="78"/>
  <c r="Q252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39" i="78"/>
  <c r="Q38" i="78"/>
  <c r="Q37" i="78"/>
  <c r="Q36" i="78"/>
  <c r="Q35" i="78"/>
  <c r="Q34" i="78"/>
  <c r="Q33" i="78"/>
  <c r="Q32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398" i="76"/>
  <c r="J397" i="76"/>
  <c r="J395" i="76"/>
  <c r="J394" i="76"/>
  <c r="J393" i="76"/>
  <c r="J392" i="76"/>
  <c r="J391" i="76"/>
  <c r="J390" i="76"/>
  <c r="J389" i="76"/>
  <c r="J388" i="76"/>
  <c r="J387" i="76"/>
  <c r="J386" i="76"/>
  <c r="J385" i="76"/>
  <c r="J383" i="76"/>
  <c r="J382" i="76"/>
  <c r="J381" i="76"/>
  <c r="J380" i="76"/>
  <c r="J378" i="76"/>
  <c r="J377" i="76"/>
  <c r="J376" i="76"/>
  <c r="J375" i="76"/>
  <c r="J374" i="76"/>
  <c r="J373" i="76"/>
  <c r="J372" i="76"/>
  <c r="J371" i="76"/>
  <c r="J370" i="76"/>
  <c r="J369" i="76"/>
  <c r="J368" i="76"/>
  <c r="J367" i="76"/>
  <c r="J366" i="76"/>
  <c r="J365" i="76"/>
  <c r="J364" i="76"/>
  <c r="J363" i="76"/>
  <c r="J362" i="76"/>
  <c r="J361" i="76"/>
  <c r="J360" i="76"/>
  <c r="J359" i="76"/>
  <c r="J358" i="76"/>
  <c r="J357" i="76"/>
  <c r="J356" i="76"/>
  <c r="J355" i="76"/>
  <c r="J354" i="76"/>
  <c r="J353" i="76"/>
  <c r="J352" i="76"/>
  <c r="J351" i="76"/>
  <c r="J350" i="76"/>
  <c r="J349" i="76"/>
  <c r="J348" i="76"/>
  <c r="J347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6" i="76"/>
  <c r="J295" i="76"/>
  <c r="J294" i="76"/>
  <c r="J293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9" i="75"/>
  <c r="K18" i="75"/>
  <c r="K17" i="75"/>
  <c r="K16" i="75"/>
  <c r="K15" i="75"/>
  <c r="K14" i="75"/>
  <c r="K13" i="75"/>
  <c r="K12" i="75"/>
  <c r="K11" i="75"/>
  <c r="K16" i="74"/>
  <c r="K15" i="74"/>
  <c r="K14" i="74"/>
  <c r="K13" i="74"/>
  <c r="K12" i="74"/>
  <c r="K11" i="74"/>
  <c r="J207" i="73"/>
  <c r="J206" i="73"/>
  <c r="J205" i="73"/>
  <c r="J204" i="73"/>
  <c r="J203" i="73"/>
  <c r="J202" i="73"/>
  <c r="J201" i="73"/>
  <c r="J200" i="73"/>
  <c r="J199" i="73"/>
  <c r="J189" i="73"/>
  <c r="J188" i="73"/>
  <c r="J187" i="73"/>
  <c r="J186" i="73"/>
  <c r="J185" i="73"/>
  <c r="J184" i="73"/>
  <c r="J183" i="73"/>
  <c r="J182" i="73"/>
  <c r="J181" i="73"/>
  <c r="J180" i="73"/>
  <c r="J179" i="73"/>
  <c r="J178" i="73"/>
  <c r="J177" i="73"/>
  <c r="J176" i="73"/>
  <c r="J175" i="73"/>
  <c r="J174" i="73"/>
  <c r="J173" i="73"/>
  <c r="J172" i="73"/>
  <c r="J171" i="73"/>
  <c r="J170" i="73"/>
  <c r="J169" i="73"/>
  <c r="J168" i="73"/>
  <c r="J167" i="73"/>
  <c r="J166" i="73"/>
  <c r="J165" i="73"/>
  <c r="J164" i="73"/>
  <c r="J163" i="73"/>
  <c r="J162" i="73"/>
  <c r="J161" i="73"/>
  <c r="J160" i="73"/>
  <c r="J159" i="73"/>
  <c r="J158" i="73"/>
  <c r="J157" i="73"/>
  <c r="J156" i="73"/>
  <c r="J155" i="73"/>
  <c r="J154" i="73"/>
  <c r="J153" i="73"/>
  <c r="J152" i="73"/>
  <c r="J151" i="73"/>
  <c r="J150" i="73"/>
  <c r="J149" i="73"/>
  <c r="J148" i="73"/>
  <c r="J147" i="73"/>
  <c r="J146" i="73"/>
  <c r="J145" i="73"/>
  <c r="J144" i="73"/>
  <c r="J143" i="73"/>
  <c r="J142" i="73"/>
  <c r="J141" i="73"/>
  <c r="J140" i="73"/>
  <c r="J139" i="73"/>
  <c r="J138" i="73"/>
  <c r="J137" i="73"/>
  <c r="J136" i="73"/>
  <c r="J135" i="73"/>
  <c r="J134" i="73"/>
  <c r="J133" i="73"/>
  <c r="J132" i="73"/>
  <c r="J131" i="73"/>
  <c r="J130" i="73"/>
  <c r="J129" i="73"/>
  <c r="J128" i="73"/>
  <c r="J127" i="73"/>
  <c r="J126" i="73"/>
  <c r="J125" i="73"/>
  <c r="J124" i="73"/>
  <c r="J123" i="73"/>
  <c r="J122" i="73"/>
  <c r="J121" i="73"/>
  <c r="J120" i="73"/>
  <c r="J119" i="73"/>
  <c r="J118" i="73"/>
  <c r="J117" i="73"/>
  <c r="J116" i="73"/>
  <c r="J115" i="73"/>
  <c r="J114" i="73"/>
  <c r="J113" i="73"/>
  <c r="J112" i="73"/>
  <c r="J111" i="73"/>
  <c r="J110" i="73"/>
  <c r="J109" i="73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6" i="73"/>
  <c r="J85" i="73"/>
  <c r="J84" i="73"/>
  <c r="J83" i="73"/>
  <c r="J82" i="73"/>
  <c r="J81" i="73"/>
  <c r="J80" i="73"/>
  <c r="J79" i="73"/>
  <c r="J78" i="73"/>
  <c r="J77" i="73"/>
  <c r="J76" i="73"/>
  <c r="J74" i="73"/>
  <c r="J73" i="73"/>
  <c r="J72" i="73"/>
  <c r="J71" i="73"/>
  <c r="J70" i="73"/>
  <c r="J68" i="73"/>
  <c r="J67" i="73"/>
  <c r="J66" i="73"/>
  <c r="J65" i="73"/>
  <c r="J63" i="73"/>
  <c r="J62" i="73"/>
  <c r="J61" i="73"/>
  <c r="J60" i="73"/>
  <c r="J59" i="73"/>
  <c r="J58" i="73"/>
  <c r="J57" i="73"/>
  <c r="J56" i="73"/>
  <c r="J55" i="73"/>
  <c r="J54" i="73"/>
  <c r="J53" i="73"/>
  <c r="J52" i="73"/>
  <c r="J51" i="73"/>
  <c r="J50" i="73"/>
  <c r="J49" i="73"/>
  <c r="J48" i="73"/>
  <c r="J47" i="73"/>
  <c r="J45" i="73"/>
  <c r="J44" i="73"/>
  <c r="J43" i="73"/>
  <c r="J42" i="73"/>
  <c r="J41" i="73"/>
  <c r="J40" i="73"/>
  <c r="J39" i="73"/>
  <c r="J38" i="73"/>
  <c r="J37" i="73"/>
  <c r="J36" i="73"/>
  <c r="J35" i="73"/>
  <c r="J34" i="73"/>
  <c r="J33" i="73"/>
  <c r="J32" i="73"/>
  <c r="J31" i="73"/>
  <c r="J30" i="73"/>
  <c r="J29" i="73"/>
  <c r="J27" i="73"/>
  <c r="J26" i="73"/>
  <c r="J25" i="73"/>
  <c r="J23" i="73"/>
  <c r="J22" i="73"/>
  <c r="J20" i="73"/>
  <c r="J19" i="73"/>
  <c r="J18" i="73"/>
  <c r="J17" i="73"/>
  <c r="J16" i="73"/>
  <c r="J15" i="73"/>
  <c r="J14" i="73"/>
  <c r="J13" i="73"/>
  <c r="J12" i="73"/>
  <c r="J11" i="73"/>
  <c r="L61" i="72"/>
  <c r="L60" i="72"/>
  <c r="L59" i="72"/>
  <c r="L58" i="72"/>
  <c r="L57" i="72"/>
  <c r="L56" i="72"/>
  <c r="L55" i="72"/>
  <c r="L54" i="72"/>
  <c r="L53" i="72"/>
  <c r="L52" i="72"/>
  <c r="L51" i="72"/>
  <c r="L50" i="72"/>
  <c r="L49" i="72"/>
  <c r="L48" i="72"/>
  <c r="L47" i="72"/>
  <c r="L46" i="72"/>
  <c r="L45" i="72"/>
  <c r="L44" i="72"/>
  <c r="L43" i="72"/>
  <c r="L42" i="72"/>
  <c r="L41" i="72"/>
  <c r="L40" i="72"/>
  <c r="L39" i="72"/>
  <c r="L38" i="72"/>
  <c r="L36" i="72"/>
  <c r="L35" i="72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8" i="72"/>
  <c r="L13" i="72"/>
  <c r="L12" i="72"/>
  <c r="L11" i="72"/>
  <c r="R41" i="71"/>
  <c r="R40" i="71"/>
  <c r="R39" i="71"/>
  <c r="R38" i="71"/>
  <c r="R22" i="71"/>
  <c r="R21" i="71"/>
  <c r="R36" i="71"/>
  <c r="R35" i="71"/>
  <c r="R33" i="71"/>
  <c r="R32" i="71"/>
  <c r="R31" i="71"/>
  <c r="R30" i="71"/>
  <c r="R29" i="71"/>
  <c r="R28" i="71"/>
  <c r="R27" i="71"/>
  <c r="R26" i="71"/>
  <c r="R24" i="71"/>
  <c r="R23" i="71"/>
  <c r="R20" i="71"/>
  <c r="R19" i="71"/>
  <c r="R18" i="71"/>
  <c r="R17" i="71"/>
  <c r="R16" i="71"/>
  <c r="R15" i="71"/>
  <c r="R14" i="71"/>
  <c r="R13" i="71"/>
  <c r="R12" i="71"/>
  <c r="R11" i="71"/>
  <c r="J17" i="67"/>
  <c r="J16" i="67"/>
  <c r="J15" i="67"/>
  <c r="J14" i="67"/>
  <c r="J13" i="67"/>
  <c r="J12" i="67"/>
  <c r="J11" i="67"/>
  <c r="K23" i="66"/>
  <c r="K22" i="66"/>
  <c r="K21" i="66"/>
  <c r="K20" i="66"/>
  <c r="K19" i="66"/>
  <c r="K17" i="66"/>
  <c r="K16" i="66"/>
  <c r="K15" i="66"/>
  <c r="K14" i="66"/>
  <c r="K13" i="66"/>
  <c r="K12" i="66"/>
  <c r="K11" i="66"/>
  <c r="K20" i="65"/>
  <c r="K19" i="65"/>
  <c r="K18" i="65"/>
  <c r="K17" i="65"/>
  <c r="K15" i="65"/>
  <c r="K14" i="65"/>
  <c r="K13" i="65"/>
  <c r="K12" i="65"/>
  <c r="K11" i="65"/>
  <c r="N25" i="64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76" i="63"/>
  <c r="M75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2" i="63"/>
  <c r="M31" i="63"/>
  <c r="M30" i="63"/>
  <c r="M29" i="63"/>
  <c r="M28" i="63"/>
  <c r="M26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68" i="62"/>
  <c r="N267" i="62"/>
  <c r="N265" i="62"/>
  <c r="N264" i="62"/>
  <c r="N263" i="62"/>
  <c r="N262" i="62"/>
  <c r="N261" i="62"/>
  <c r="N260" i="62"/>
  <c r="N259" i="62"/>
  <c r="N258" i="62"/>
  <c r="N257" i="62"/>
  <c r="N256" i="62"/>
  <c r="N254" i="62"/>
  <c r="N253" i="62"/>
  <c r="N252" i="62"/>
  <c r="N251" i="62"/>
  <c r="N250" i="62"/>
  <c r="N249" i="62"/>
  <c r="N248" i="62"/>
  <c r="N247" i="62"/>
  <c r="N246" i="62"/>
  <c r="N245" i="62"/>
  <c r="N244" i="62"/>
  <c r="N243" i="62"/>
  <c r="N241" i="62"/>
  <c r="N240" i="62"/>
  <c r="N239" i="62"/>
  <c r="N238" i="62"/>
  <c r="N237" i="62"/>
  <c r="N236" i="62"/>
  <c r="N235" i="62"/>
  <c r="N234" i="62"/>
  <c r="N233" i="62"/>
  <c r="N232" i="62"/>
  <c r="N231" i="62"/>
  <c r="N230" i="62"/>
  <c r="N229" i="62"/>
  <c r="N228" i="62"/>
  <c r="N227" i="62"/>
  <c r="N226" i="62"/>
  <c r="N225" i="62"/>
  <c r="N224" i="62"/>
  <c r="N223" i="62"/>
  <c r="N222" i="62"/>
  <c r="N221" i="62"/>
  <c r="N220" i="62"/>
  <c r="N218" i="62"/>
  <c r="N217" i="62"/>
  <c r="N266" i="62"/>
  <c r="N216" i="62"/>
  <c r="N215" i="62"/>
  <c r="N214" i="62"/>
  <c r="N213" i="62"/>
  <c r="N212" i="62"/>
  <c r="N211" i="62"/>
  <c r="N210" i="62"/>
  <c r="N209" i="62"/>
  <c r="N208" i="62"/>
  <c r="N207" i="62"/>
  <c r="N255" i="62"/>
  <c r="N206" i="62"/>
  <c r="N205" i="62"/>
  <c r="N204" i="62"/>
  <c r="N203" i="62"/>
  <c r="N202" i="62"/>
  <c r="N201" i="62"/>
  <c r="N200" i="62"/>
  <c r="N199" i="62"/>
  <c r="N198" i="62"/>
  <c r="N197" i="62"/>
  <c r="N196" i="62"/>
  <c r="N242" i="62"/>
  <c r="N195" i="62"/>
  <c r="N194" i="62"/>
  <c r="N193" i="62"/>
  <c r="N192" i="62"/>
  <c r="N191" i="62"/>
  <c r="N190" i="62"/>
  <c r="N189" i="62"/>
  <c r="N188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7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361" i="61"/>
  <c r="T360" i="61"/>
  <c r="T359" i="61"/>
  <c r="T358" i="61"/>
  <c r="T357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2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9" i="61"/>
  <c r="T278" i="61"/>
  <c r="T277" i="61"/>
  <c r="T276" i="61"/>
  <c r="T275" i="61"/>
  <c r="T274" i="61"/>
  <c r="T273" i="61"/>
  <c r="T272" i="61"/>
  <c r="T271" i="61"/>
  <c r="T269" i="61"/>
  <c r="T268" i="61"/>
  <c r="T267" i="61"/>
  <c r="T266" i="61"/>
  <c r="T265" i="61"/>
  <c r="T264" i="61"/>
  <c r="T263" i="61"/>
  <c r="T262" i="61"/>
  <c r="T261" i="61"/>
  <c r="T260" i="61"/>
  <c r="T259" i="61"/>
  <c r="T258" i="61"/>
  <c r="T256" i="61"/>
  <c r="T255" i="61"/>
  <c r="T254" i="61"/>
  <c r="T253" i="61"/>
  <c r="T252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56" i="59"/>
  <c r="Q55" i="59"/>
  <c r="Q54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8" i="59"/>
  <c r="Q37" i="59"/>
  <c r="Q36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K54" i="58"/>
  <c r="K53" i="58"/>
  <c r="K52" i="58"/>
  <c r="K51" i="58"/>
  <c r="K50" i="58"/>
  <c r="K49" i="58"/>
  <c r="K48" i="58"/>
  <c r="K47" i="58"/>
  <c r="K46" i="58"/>
  <c r="K45" i="58"/>
  <c r="K44" i="58"/>
  <c r="K43" i="58"/>
  <c r="K42" i="58"/>
  <c r="K41" i="58"/>
  <c r="K40" i="58"/>
  <c r="K39" i="58"/>
  <c r="K38" i="58"/>
  <c r="K37" i="58"/>
  <c r="K36" i="58"/>
  <c r="K35" i="58"/>
  <c r="K34" i="58"/>
  <c r="K33" i="58"/>
  <c r="K32" i="58"/>
  <c r="K31" i="58"/>
  <c r="K30" i="58"/>
  <c r="K29" i="58"/>
  <c r="K28" i="58"/>
  <c r="K27" i="58"/>
  <c r="K26" i="58"/>
  <c r="K25" i="58"/>
  <c r="K24" i="58"/>
  <c r="K23" i="58"/>
  <c r="K22" i="58"/>
  <c r="K21" i="58"/>
  <c r="K19" i="58"/>
  <c r="K18" i="58"/>
  <c r="K17" i="58"/>
  <c r="K16" i="58"/>
  <c r="K15" i="58"/>
  <c r="K14" i="58"/>
  <c r="K13" i="58"/>
  <c r="K11" i="58"/>
  <c r="K10" i="58"/>
  <c r="C23" i="88"/>
  <c r="C12" i="88"/>
  <c r="K12" i="58"/>
  <c r="C10" i="88" l="1"/>
  <c r="C42" i="88" s="1"/>
  <c r="D37" i="88" s="1"/>
  <c r="K12" i="81" l="1"/>
  <c r="K11" i="81"/>
  <c r="K13" i="81"/>
  <c r="K10" i="81"/>
  <c r="K191" i="73"/>
  <c r="K194" i="73"/>
  <c r="K197" i="73"/>
  <c r="K192" i="73"/>
  <c r="K195" i="73"/>
  <c r="K198" i="73"/>
  <c r="K190" i="73"/>
  <c r="K193" i="73"/>
  <c r="K196" i="73"/>
  <c r="M15" i="72"/>
  <c r="M16" i="72"/>
  <c r="M14" i="72"/>
  <c r="M17" i="72"/>
  <c r="L60" i="58"/>
  <c r="L59" i="58"/>
  <c r="L58" i="58"/>
  <c r="L56" i="58"/>
  <c r="L57" i="58"/>
  <c r="I18" i="80"/>
  <c r="I22" i="80"/>
  <c r="I17" i="80"/>
  <c r="I14" i="80"/>
  <c r="I11" i="80"/>
  <c r="R356" i="78"/>
  <c r="R353" i="78"/>
  <c r="R350" i="78"/>
  <c r="R347" i="78"/>
  <c r="R344" i="78"/>
  <c r="R341" i="78"/>
  <c r="R338" i="78"/>
  <c r="R335" i="78"/>
  <c r="R332" i="78"/>
  <c r="R329" i="78"/>
  <c r="R326" i="78"/>
  <c r="R323" i="78"/>
  <c r="R320" i="78"/>
  <c r="R317" i="78"/>
  <c r="R314" i="78"/>
  <c r="R311" i="78"/>
  <c r="R308" i="78"/>
  <c r="R305" i="78"/>
  <c r="R302" i="78"/>
  <c r="R299" i="78"/>
  <c r="R296" i="78"/>
  <c r="R293" i="78"/>
  <c r="R290" i="78"/>
  <c r="R287" i="78"/>
  <c r="R284" i="78"/>
  <c r="R281" i="78"/>
  <c r="R278" i="78"/>
  <c r="R275" i="78"/>
  <c r="R272" i="78"/>
  <c r="R269" i="78"/>
  <c r="R266" i="78"/>
  <c r="R262" i="78"/>
  <c r="R259" i="78"/>
  <c r="R256" i="78"/>
  <c r="R253" i="78"/>
  <c r="R250" i="78"/>
  <c r="R247" i="78"/>
  <c r="R244" i="78"/>
  <c r="R240" i="78"/>
  <c r="R237" i="78"/>
  <c r="R234" i="78"/>
  <c r="R231" i="78"/>
  <c r="R228" i="78"/>
  <c r="R225" i="78"/>
  <c r="R222" i="78"/>
  <c r="R219" i="78"/>
  <c r="R216" i="78"/>
  <c r="R213" i="78"/>
  <c r="R210" i="78"/>
  <c r="R207" i="78"/>
  <c r="R204" i="78"/>
  <c r="R201" i="78"/>
  <c r="R198" i="78"/>
  <c r="R195" i="78"/>
  <c r="R192" i="78"/>
  <c r="R189" i="78"/>
  <c r="R186" i="78"/>
  <c r="R183" i="78"/>
  <c r="R180" i="78"/>
  <c r="R177" i="78"/>
  <c r="R174" i="78"/>
  <c r="R171" i="78"/>
  <c r="R168" i="78"/>
  <c r="R165" i="78"/>
  <c r="R162" i="78"/>
  <c r="R159" i="78"/>
  <c r="R156" i="78"/>
  <c r="R153" i="78"/>
  <c r="R150" i="78"/>
  <c r="R147" i="78"/>
  <c r="R144" i="78"/>
  <c r="R141" i="78"/>
  <c r="R138" i="78"/>
  <c r="I24" i="80"/>
  <c r="I21" i="80"/>
  <c r="I16" i="80"/>
  <c r="I13" i="80"/>
  <c r="I10" i="80"/>
  <c r="R355" i="78"/>
  <c r="R352" i="78"/>
  <c r="R349" i="78"/>
  <c r="R346" i="78"/>
  <c r="R343" i="78"/>
  <c r="R340" i="78"/>
  <c r="R337" i="78"/>
  <c r="R334" i="78"/>
  <c r="R331" i="78"/>
  <c r="R328" i="78"/>
  <c r="R325" i="78"/>
  <c r="R322" i="78"/>
  <c r="R319" i="78"/>
  <c r="R316" i="78"/>
  <c r="R313" i="78"/>
  <c r="R310" i="78"/>
  <c r="R307" i="78"/>
  <c r="R304" i="78"/>
  <c r="R301" i="78"/>
  <c r="R298" i="78"/>
  <c r="R295" i="78"/>
  <c r="R292" i="78"/>
  <c r="R289" i="78"/>
  <c r="R286" i="78"/>
  <c r="R283" i="78"/>
  <c r="R280" i="78"/>
  <c r="R277" i="78"/>
  <c r="R274" i="78"/>
  <c r="R271" i="78"/>
  <c r="R268" i="78"/>
  <c r="R264" i="78"/>
  <c r="R261" i="78"/>
  <c r="R258" i="78"/>
  <c r="R255" i="78"/>
  <c r="R252" i="78"/>
  <c r="R249" i="78"/>
  <c r="R246" i="78"/>
  <c r="R243" i="78"/>
  <c r="R242" i="78"/>
  <c r="R239" i="78"/>
  <c r="R236" i="78"/>
  <c r="R233" i="78"/>
  <c r="R230" i="78"/>
  <c r="R227" i="78"/>
  <c r="R224" i="78"/>
  <c r="R221" i="78"/>
  <c r="R218" i="78"/>
  <c r="R215" i="78"/>
  <c r="R212" i="78"/>
  <c r="R209" i="78"/>
  <c r="R206" i="78"/>
  <c r="R203" i="78"/>
  <c r="R200" i="78"/>
  <c r="R197" i="78"/>
  <c r="R194" i="78"/>
  <c r="R191" i="78"/>
  <c r="R188" i="78"/>
  <c r="R185" i="78"/>
  <c r="R182" i="78"/>
  <c r="R179" i="78"/>
  <c r="R176" i="78"/>
  <c r="R173" i="78"/>
  <c r="R170" i="78"/>
  <c r="R167" i="78"/>
  <c r="R164" i="78"/>
  <c r="R161" i="78"/>
  <c r="R158" i="78"/>
  <c r="R155" i="78"/>
  <c r="R152" i="78"/>
  <c r="R149" i="78"/>
  <c r="R146" i="78"/>
  <c r="R143" i="78"/>
  <c r="R140" i="78"/>
  <c r="I23" i="80"/>
  <c r="I20" i="80"/>
  <c r="I15" i="80"/>
  <c r="I12" i="80"/>
  <c r="R357" i="78"/>
  <c r="R354" i="78"/>
  <c r="R351" i="78"/>
  <c r="R348" i="78"/>
  <c r="R345" i="78"/>
  <c r="R342" i="78"/>
  <c r="R339" i="78"/>
  <c r="R336" i="78"/>
  <c r="R333" i="78"/>
  <c r="R330" i="78"/>
  <c r="R327" i="78"/>
  <c r="R324" i="78"/>
  <c r="R321" i="78"/>
  <c r="R318" i="78"/>
  <c r="R315" i="78"/>
  <c r="R312" i="78"/>
  <c r="R309" i="78"/>
  <c r="R306" i="78"/>
  <c r="R303" i="78"/>
  <c r="R300" i="78"/>
  <c r="R297" i="78"/>
  <c r="R294" i="78"/>
  <c r="R291" i="78"/>
  <c r="R288" i="78"/>
  <c r="R285" i="78"/>
  <c r="R282" i="78"/>
  <c r="R279" i="78"/>
  <c r="R276" i="78"/>
  <c r="R273" i="78"/>
  <c r="R270" i="78"/>
  <c r="R267" i="78"/>
  <c r="R263" i="78"/>
  <c r="R260" i="78"/>
  <c r="R257" i="78"/>
  <c r="R254" i="78"/>
  <c r="R251" i="78"/>
  <c r="R248" i="78"/>
  <c r="R245" i="78"/>
  <c r="R241" i="78"/>
  <c r="R238" i="78"/>
  <c r="R235" i="78"/>
  <c r="R229" i="78"/>
  <c r="R220" i="78"/>
  <c r="R211" i="78"/>
  <c r="R202" i="78"/>
  <c r="R193" i="78"/>
  <c r="R184" i="78"/>
  <c r="R175" i="78"/>
  <c r="R166" i="78"/>
  <c r="R157" i="78"/>
  <c r="R148" i="78"/>
  <c r="R139" i="78"/>
  <c r="R135" i="78"/>
  <c r="R132" i="78"/>
  <c r="R129" i="78"/>
  <c r="R126" i="78"/>
  <c r="R123" i="78"/>
  <c r="R120" i="78"/>
  <c r="R117" i="78"/>
  <c r="R114" i="78"/>
  <c r="R111" i="78"/>
  <c r="R108" i="78"/>
  <c r="R105" i="78"/>
  <c r="R102" i="78"/>
  <c r="R99" i="78"/>
  <c r="R96" i="78"/>
  <c r="R93" i="78"/>
  <c r="R90" i="78"/>
  <c r="R87" i="78"/>
  <c r="R84" i="78"/>
  <c r="R81" i="78"/>
  <c r="R78" i="78"/>
  <c r="R75" i="78"/>
  <c r="R72" i="78"/>
  <c r="R69" i="78"/>
  <c r="R66" i="78"/>
  <c r="R63" i="78"/>
  <c r="R60" i="78"/>
  <c r="R57" i="78"/>
  <c r="R54" i="78"/>
  <c r="R51" i="78"/>
  <c r="R48" i="78"/>
  <c r="R45" i="78"/>
  <c r="R42" i="78"/>
  <c r="R38" i="78"/>
  <c r="R35" i="78"/>
  <c r="R32" i="78"/>
  <c r="R29" i="78"/>
  <c r="R26" i="78"/>
  <c r="R23" i="78"/>
  <c r="R20" i="78"/>
  <c r="R17" i="78"/>
  <c r="R14" i="78"/>
  <c r="R11" i="78"/>
  <c r="K397" i="76"/>
  <c r="K393" i="76"/>
  <c r="K390" i="76"/>
  <c r="K387" i="76"/>
  <c r="K383" i="76"/>
  <c r="K380" i="76"/>
  <c r="K376" i="76"/>
  <c r="K373" i="76"/>
  <c r="K370" i="76"/>
  <c r="K367" i="76"/>
  <c r="K364" i="76"/>
  <c r="K361" i="76"/>
  <c r="K358" i="76"/>
  <c r="K355" i="76"/>
  <c r="K352" i="76"/>
  <c r="K349" i="76"/>
  <c r="K346" i="76"/>
  <c r="K343" i="76"/>
  <c r="K340" i="76"/>
  <c r="K337" i="76"/>
  <c r="K334" i="76"/>
  <c r="K331" i="76"/>
  <c r="K328" i="76"/>
  <c r="K325" i="76"/>
  <c r="K322" i="76"/>
  <c r="K319" i="76"/>
  <c r="K316" i="76"/>
  <c r="K313" i="76"/>
  <c r="K310" i="76"/>
  <c r="K307" i="76"/>
  <c r="K304" i="76"/>
  <c r="K301" i="76"/>
  <c r="K298" i="76"/>
  <c r="K294" i="76"/>
  <c r="K291" i="76"/>
  <c r="K288" i="76"/>
  <c r="K285" i="76"/>
  <c r="K282" i="76"/>
  <c r="K279" i="76"/>
  <c r="K276" i="76"/>
  <c r="K273" i="76"/>
  <c r="K270" i="76"/>
  <c r="K267" i="76"/>
  <c r="R232" i="78"/>
  <c r="R223" i="78"/>
  <c r="R214" i="78"/>
  <c r="R205" i="78"/>
  <c r="R196" i="78"/>
  <c r="R187" i="78"/>
  <c r="R178" i="78"/>
  <c r="R169" i="78"/>
  <c r="R160" i="78"/>
  <c r="R151" i="78"/>
  <c r="R142" i="78"/>
  <c r="R137" i="78"/>
  <c r="R134" i="78"/>
  <c r="R131" i="78"/>
  <c r="R128" i="78"/>
  <c r="R125" i="78"/>
  <c r="R122" i="78"/>
  <c r="R119" i="78"/>
  <c r="R116" i="78"/>
  <c r="R113" i="78"/>
  <c r="R110" i="78"/>
  <c r="R107" i="78"/>
  <c r="R104" i="78"/>
  <c r="R101" i="78"/>
  <c r="R98" i="78"/>
  <c r="R95" i="78"/>
  <c r="R92" i="78"/>
  <c r="R89" i="78"/>
  <c r="R86" i="78"/>
  <c r="R83" i="78"/>
  <c r="R80" i="78"/>
  <c r="R77" i="78"/>
  <c r="R74" i="78"/>
  <c r="R71" i="78"/>
  <c r="R68" i="78"/>
  <c r="R65" i="78"/>
  <c r="R62" i="78"/>
  <c r="R59" i="78"/>
  <c r="R56" i="78"/>
  <c r="R53" i="78"/>
  <c r="R50" i="78"/>
  <c r="R47" i="78"/>
  <c r="R44" i="78"/>
  <c r="R41" i="78"/>
  <c r="R37" i="78"/>
  <c r="R34" i="78"/>
  <c r="R31" i="78"/>
  <c r="R28" i="78"/>
  <c r="R25" i="78"/>
  <c r="R22" i="78"/>
  <c r="R19" i="78"/>
  <c r="R16" i="78"/>
  <c r="R13" i="78"/>
  <c r="R10" i="78"/>
  <c r="K395" i="76"/>
  <c r="K392" i="76"/>
  <c r="K389" i="76"/>
  <c r="K386" i="76"/>
  <c r="K382" i="76"/>
  <c r="K378" i="76"/>
  <c r="K375" i="76"/>
  <c r="K372" i="76"/>
  <c r="K369" i="76"/>
  <c r="K366" i="76"/>
  <c r="K363" i="76"/>
  <c r="K360" i="76"/>
  <c r="K357" i="76"/>
  <c r="K354" i="76"/>
  <c r="K351" i="76"/>
  <c r="K348" i="76"/>
  <c r="K345" i="76"/>
  <c r="K342" i="76"/>
  <c r="R226" i="78"/>
  <c r="R217" i="78"/>
  <c r="R208" i="78"/>
  <c r="R199" i="78"/>
  <c r="R190" i="78"/>
  <c r="R181" i="78"/>
  <c r="R172" i="78"/>
  <c r="R163" i="78"/>
  <c r="R154" i="78"/>
  <c r="R145" i="78"/>
  <c r="R136" i="78"/>
  <c r="R133" i="78"/>
  <c r="R130" i="78"/>
  <c r="R127" i="78"/>
  <c r="R124" i="78"/>
  <c r="R121" i="78"/>
  <c r="R118" i="78"/>
  <c r="R115" i="78"/>
  <c r="R112" i="78"/>
  <c r="R109" i="78"/>
  <c r="R106" i="78"/>
  <c r="R103" i="78"/>
  <c r="R100" i="78"/>
  <c r="R97" i="78"/>
  <c r="R94" i="78"/>
  <c r="R91" i="78"/>
  <c r="R88" i="78"/>
  <c r="R85" i="78"/>
  <c r="R82" i="78"/>
  <c r="R79" i="78"/>
  <c r="R76" i="78"/>
  <c r="R73" i="78"/>
  <c r="R70" i="78"/>
  <c r="R67" i="78"/>
  <c r="R64" i="78"/>
  <c r="R61" i="78"/>
  <c r="R58" i="78"/>
  <c r="R55" i="78"/>
  <c r="R52" i="78"/>
  <c r="R49" i="78"/>
  <c r="R46" i="78"/>
  <c r="R43" i="78"/>
  <c r="R39" i="78"/>
  <c r="R36" i="78"/>
  <c r="R33" i="78"/>
  <c r="R30" i="78"/>
  <c r="R27" i="78"/>
  <c r="R24" i="78"/>
  <c r="R21" i="78"/>
  <c r="R18" i="78"/>
  <c r="R15" i="78"/>
  <c r="R12" i="78"/>
  <c r="K398" i="76"/>
  <c r="K394" i="76"/>
  <c r="K391" i="76"/>
  <c r="K388" i="76"/>
  <c r="K385" i="76"/>
  <c r="K381" i="76"/>
  <c r="K377" i="76"/>
  <c r="K374" i="76"/>
  <c r="K371" i="76"/>
  <c r="K368" i="76"/>
  <c r="K365" i="76"/>
  <c r="K362" i="76"/>
  <c r="K359" i="76"/>
  <c r="K356" i="76"/>
  <c r="K350" i="76"/>
  <c r="K341" i="76"/>
  <c r="K330" i="76"/>
  <c r="K323" i="76"/>
  <c r="K312" i="76"/>
  <c r="K305" i="76"/>
  <c r="K293" i="76"/>
  <c r="K286" i="76"/>
  <c r="K275" i="76"/>
  <c r="K268" i="76"/>
  <c r="D30" i="88"/>
  <c r="D23" i="88"/>
  <c r="D20" i="88"/>
  <c r="K72" i="76"/>
  <c r="L11" i="74"/>
  <c r="K202" i="73"/>
  <c r="K184" i="73"/>
  <c r="K178" i="73"/>
  <c r="K172" i="73"/>
  <c r="K166" i="73"/>
  <c r="K333" i="76"/>
  <c r="K326" i="76"/>
  <c r="K315" i="76"/>
  <c r="K308" i="76"/>
  <c r="K296" i="76"/>
  <c r="K289" i="76"/>
  <c r="K278" i="76"/>
  <c r="K271" i="76"/>
  <c r="K264" i="76"/>
  <c r="K261" i="76"/>
  <c r="K258" i="76"/>
  <c r="K255" i="76"/>
  <c r="K252" i="76"/>
  <c r="K249" i="76"/>
  <c r="K246" i="76"/>
  <c r="K243" i="76"/>
  <c r="K240" i="76"/>
  <c r="K237" i="76"/>
  <c r="K234" i="76"/>
  <c r="K231" i="76"/>
  <c r="K228" i="76"/>
  <c r="K225" i="76"/>
  <c r="K222" i="76"/>
  <c r="K219" i="76"/>
  <c r="K216" i="76"/>
  <c r="K213" i="76"/>
  <c r="K210" i="76"/>
  <c r="K207" i="76"/>
  <c r="K204" i="76"/>
  <c r="K201" i="76"/>
  <c r="K198" i="76"/>
  <c r="K195" i="76"/>
  <c r="K192" i="76"/>
  <c r="K189" i="76"/>
  <c r="K186" i="76"/>
  <c r="K183" i="76"/>
  <c r="K180" i="76"/>
  <c r="K177" i="76"/>
  <c r="K174" i="76"/>
  <c r="K171" i="76"/>
  <c r="K168" i="76"/>
  <c r="K165" i="76"/>
  <c r="K162" i="76"/>
  <c r="K159" i="76"/>
  <c r="K156" i="76"/>
  <c r="K153" i="76"/>
  <c r="K150" i="76"/>
  <c r="K147" i="76"/>
  <c r="K144" i="76"/>
  <c r="K141" i="76"/>
  <c r="K138" i="76"/>
  <c r="K135" i="76"/>
  <c r="K132" i="76"/>
  <c r="K129" i="76"/>
  <c r="K126" i="76"/>
  <c r="K123" i="76"/>
  <c r="K120" i="76"/>
  <c r="K117" i="76"/>
  <c r="K114" i="76"/>
  <c r="K111" i="76"/>
  <c r="K108" i="76"/>
  <c r="K105" i="76"/>
  <c r="K102" i="76"/>
  <c r="K99" i="76"/>
  <c r="K96" i="76"/>
  <c r="K93" i="76"/>
  <c r="K90" i="76"/>
  <c r="K87" i="76"/>
  <c r="K84" i="76"/>
  <c r="K81" i="76"/>
  <c r="K78" i="76"/>
  <c r="K75" i="76"/>
  <c r="K69" i="76"/>
  <c r="K66" i="76"/>
  <c r="K63" i="76"/>
  <c r="K60" i="76"/>
  <c r="K57" i="76"/>
  <c r="K54" i="76"/>
  <c r="K51" i="76"/>
  <c r="K48" i="76"/>
  <c r="K45" i="76"/>
  <c r="K42" i="76"/>
  <c r="K39" i="76"/>
  <c r="K36" i="76"/>
  <c r="K33" i="76"/>
  <c r="K30" i="76"/>
  <c r="K27" i="76"/>
  <c r="K24" i="76"/>
  <c r="K20" i="76"/>
  <c r="K17" i="76"/>
  <c r="K14" i="76"/>
  <c r="K11" i="76"/>
  <c r="L17" i="75"/>
  <c r="L14" i="75"/>
  <c r="L11" i="75"/>
  <c r="L14" i="74"/>
  <c r="K205" i="73"/>
  <c r="K199" i="73"/>
  <c r="K189" i="73"/>
  <c r="K186" i="73"/>
  <c r="K181" i="73"/>
  <c r="K175" i="73"/>
  <c r="K169" i="73"/>
  <c r="K353" i="76"/>
  <c r="K344" i="76"/>
  <c r="K336" i="76"/>
  <c r="K329" i="76"/>
  <c r="K318" i="76"/>
  <c r="K311" i="76"/>
  <c r="K300" i="76"/>
  <c r="K292" i="76"/>
  <c r="K281" i="76"/>
  <c r="K274" i="76"/>
  <c r="D38" i="88"/>
  <c r="D28" i="88"/>
  <c r="D16" i="88"/>
  <c r="D11" i="88"/>
  <c r="L12" i="58"/>
  <c r="K339" i="76"/>
  <c r="K332" i="76"/>
  <c r="K321" i="76"/>
  <c r="K314" i="76"/>
  <c r="K303" i="76"/>
  <c r="K295" i="76"/>
  <c r="K284" i="76"/>
  <c r="K277" i="76"/>
  <c r="K266" i="76"/>
  <c r="K263" i="76"/>
  <c r="K260" i="76"/>
  <c r="K257" i="76"/>
  <c r="K254" i="76"/>
  <c r="K251" i="76"/>
  <c r="K248" i="76"/>
  <c r="K245" i="76"/>
  <c r="K242" i="76"/>
  <c r="K239" i="76"/>
  <c r="K236" i="76"/>
  <c r="K233" i="76"/>
  <c r="K230" i="76"/>
  <c r="K227" i="76"/>
  <c r="K224" i="76"/>
  <c r="K221" i="76"/>
  <c r="K218" i="76"/>
  <c r="K215" i="76"/>
  <c r="K212" i="76"/>
  <c r="K209" i="76"/>
  <c r="K206" i="76"/>
  <c r="K203" i="76"/>
  <c r="K200" i="76"/>
  <c r="K197" i="76"/>
  <c r="K194" i="76"/>
  <c r="K191" i="76"/>
  <c r="K188" i="76"/>
  <c r="K185" i="76"/>
  <c r="K182" i="76"/>
  <c r="K179" i="76"/>
  <c r="K176" i="76"/>
  <c r="K173" i="76"/>
  <c r="K170" i="76"/>
  <c r="K167" i="76"/>
  <c r="K164" i="76"/>
  <c r="K161" i="76"/>
  <c r="K158" i="76"/>
  <c r="K155" i="76"/>
  <c r="K152" i="76"/>
  <c r="K149" i="76"/>
  <c r="K146" i="76"/>
  <c r="K143" i="76"/>
  <c r="K140" i="76"/>
  <c r="K137" i="76"/>
  <c r="K134" i="76"/>
  <c r="K131" i="76"/>
  <c r="K128" i="76"/>
  <c r="K125" i="76"/>
  <c r="K122" i="76"/>
  <c r="K116" i="76"/>
  <c r="K113" i="76"/>
  <c r="K110" i="76"/>
  <c r="K107" i="76"/>
  <c r="K104" i="76"/>
  <c r="K101" i="76"/>
  <c r="K98" i="76"/>
  <c r="K95" i="76"/>
  <c r="K92" i="76"/>
  <c r="K89" i="76"/>
  <c r="K86" i="76"/>
  <c r="K83" i="76"/>
  <c r="K80" i="76"/>
  <c r="K77" i="76"/>
  <c r="K74" i="76"/>
  <c r="K71" i="76"/>
  <c r="K68" i="76"/>
  <c r="K65" i="76"/>
  <c r="K62" i="76"/>
  <c r="K59" i="76"/>
  <c r="K56" i="76"/>
  <c r="K53" i="76"/>
  <c r="K50" i="76"/>
  <c r="K47" i="76"/>
  <c r="K44" i="76"/>
  <c r="K41" i="76"/>
  <c r="K38" i="76"/>
  <c r="K35" i="76"/>
  <c r="K347" i="76"/>
  <c r="K335" i="76"/>
  <c r="K324" i="76"/>
  <c r="K317" i="76"/>
  <c r="K306" i="76"/>
  <c r="K299" i="76"/>
  <c r="K287" i="76"/>
  <c r="K280" i="76"/>
  <c r="K269" i="76"/>
  <c r="D33" i="88"/>
  <c r="K338" i="76"/>
  <c r="K327" i="76"/>
  <c r="K320" i="76"/>
  <c r="K309" i="76"/>
  <c r="K302" i="76"/>
  <c r="K290" i="76"/>
  <c r="K283" i="76"/>
  <c r="K272" i="76"/>
  <c r="K265" i="76"/>
  <c r="K262" i="76"/>
  <c r="K259" i="76"/>
  <c r="K256" i="76"/>
  <c r="K253" i="76"/>
  <c r="K250" i="76"/>
  <c r="K247" i="76"/>
  <c r="K244" i="76"/>
  <c r="K241" i="76"/>
  <c r="K238" i="76"/>
  <c r="K235" i="76"/>
  <c r="K232" i="76"/>
  <c r="K229" i="76"/>
  <c r="K226" i="76"/>
  <c r="K223" i="76"/>
  <c r="K220" i="76"/>
  <c r="K217" i="76"/>
  <c r="K214" i="76"/>
  <c r="K211" i="76"/>
  <c r="K208" i="76"/>
  <c r="K205" i="76"/>
  <c r="K202" i="76"/>
  <c r="K199" i="76"/>
  <c r="K196" i="76"/>
  <c r="K193" i="76"/>
  <c r="K190" i="76"/>
  <c r="K187" i="76"/>
  <c r="K184" i="76"/>
  <c r="K181" i="76"/>
  <c r="K178" i="76"/>
  <c r="K175" i="76"/>
  <c r="K172" i="76"/>
  <c r="K169" i="76"/>
  <c r="K166" i="76"/>
  <c r="K163" i="76"/>
  <c r="K160" i="76"/>
  <c r="K157" i="76"/>
  <c r="K154" i="76"/>
  <c r="K151" i="76"/>
  <c r="K148" i="76"/>
  <c r="K145" i="76"/>
  <c r="K142" i="76"/>
  <c r="K139" i="76"/>
  <c r="K136" i="76"/>
  <c r="K133" i="76"/>
  <c r="K130" i="76"/>
  <c r="K127" i="76"/>
  <c r="K124" i="76"/>
  <c r="K121" i="76"/>
  <c r="K118" i="76"/>
  <c r="K115" i="76"/>
  <c r="K112" i="76"/>
  <c r="K109" i="76"/>
  <c r="K106" i="76"/>
  <c r="K103" i="76"/>
  <c r="K100" i="76"/>
  <c r="K97" i="76"/>
  <c r="K94" i="76"/>
  <c r="K91" i="76"/>
  <c r="K88" i="76"/>
  <c r="K85" i="76"/>
  <c r="K82" i="76"/>
  <c r="K79" i="76"/>
  <c r="K76" i="76"/>
  <c r="K73" i="76"/>
  <c r="K70" i="76"/>
  <c r="K67" i="76"/>
  <c r="K64" i="76"/>
  <c r="K61" i="76"/>
  <c r="K58" i="76"/>
  <c r="K55" i="76"/>
  <c r="K52" i="76"/>
  <c r="K49" i="76"/>
  <c r="K46" i="76"/>
  <c r="K43" i="76"/>
  <c r="K40" i="76"/>
  <c r="K37" i="76"/>
  <c r="K32" i="76"/>
  <c r="K25" i="76"/>
  <c r="K13" i="76"/>
  <c r="L15" i="75"/>
  <c r="K207" i="73"/>
  <c r="K200" i="73"/>
  <c r="K188" i="73"/>
  <c r="K182" i="73"/>
  <c r="K171" i="73"/>
  <c r="K164" i="73"/>
  <c r="K161" i="73"/>
  <c r="K158" i="73"/>
  <c r="K155" i="73"/>
  <c r="K152" i="73"/>
  <c r="K149" i="73"/>
  <c r="K146" i="73"/>
  <c r="K143" i="73"/>
  <c r="K140" i="73"/>
  <c r="K137" i="73"/>
  <c r="K134" i="73"/>
  <c r="K131" i="73"/>
  <c r="K128" i="73"/>
  <c r="K125" i="73"/>
  <c r="K122" i="73"/>
  <c r="K119" i="73"/>
  <c r="K116" i="73"/>
  <c r="K113" i="73"/>
  <c r="K110" i="73"/>
  <c r="K107" i="73"/>
  <c r="K104" i="73"/>
  <c r="K101" i="73"/>
  <c r="K98" i="73"/>
  <c r="K95" i="73"/>
  <c r="K92" i="73"/>
  <c r="K89" i="73"/>
  <c r="K86" i="73"/>
  <c r="K83" i="73"/>
  <c r="K80" i="73"/>
  <c r="K77" i="73"/>
  <c r="K73" i="73"/>
  <c r="K70" i="73"/>
  <c r="K66" i="73"/>
  <c r="K62" i="73"/>
  <c r="K60" i="73"/>
  <c r="K57" i="73"/>
  <c r="K54" i="73"/>
  <c r="K50" i="73"/>
  <c r="K47" i="73"/>
  <c r="K43" i="73"/>
  <c r="K40" i="73"/>
  <c r="K37" i="73"/>
  <c r="K34" i="73"/>
  <c r="K31" i="73"/>
  <c r="K29" i="73"/>
  <c r="K25" i="73"/>
  <c r="K20" i="73"/>
  <c r="K17" i="73"/>
  <c r="K14" i="73"/>
  <c r="K11" i="73"/>
  <c r="M59" i="72"/>
  <c r="M56" i="72"/>
  <c r="M53" i="72"/>
  <c r="M50" i="72"/>
  <c r="M47" i="72"/>
  <c r="M44" i="72"/>
  <c r="M41" i="72"/>
  <c r="M38" i="72"/>
  <c r="M34" i="72"/>
  <c r="M31" i="72"/>
  <c r="M28" i="72"/>
  <c r="M25" i="72"/>
  <c r="M22" i="72"/>
  <c r="M19" i="72"/>
  <c r="M12" i="72"/>
  <c r="S41" i="71"/>
  <c r="S38" i="71"/>
  <c r="S36" i="71"/>
  <c r="S32" i="71"/>
  <c r="S29" i="71"/>
  <c r="S26" i="71"/>
  <c r="S20" i="71"/>
  <c r="S17" i="71"/>
  <c r="S14" i="71"/>
  <c r="S11" i="71"/>
  <c r="K15" i="67"/>
  <c r="K12" i="67"/>
  <c r="L22" i="66"/>
  <c r="L19" i="66"/>
  <c r="L15" i="66"/>
  <c r="K119" i="76"/>
  <c r="K28" i="76"/>
  <c r="K16" i="76"/>
  <c r="L18" i="75"/>
  <c r="L13" i="74"/>
  <c r="K203" i="73"/>
  <c r="K174" i="73"/>
  <c r="K167" i="73"/>
  <c r="D26" i="88"/>
  <c r="D15" i="88"/>
  <c r="K56" i="73"/>
  <c r="M40" i="72"/>
  <c r="M24" i="72"/>
  <c r="S40" i="71"/>
  <c r="S35" i="71"/>
  <c r="S28" i="71"/>
  <c r="S24" i="71"/>
  <c r="S16" i="71"/>
  <c r="K17" i="67"/>
  <c r="K11" i="67"/>
  <c r="L17" i="66"/>
  <c r="L11" i="66"/>
  <c r="K31" i="76"/>
  <c r="K19" i="76"/>
  <c r="K12" i="76"/>
  <c r="L16" i="74"/>
  <c r="K206" i="73"/>
  <c r="K187" i="73"/>
  <c r="K177" i="73"/>
  <c r="K170" i="73"/>
  <c r="K163" i="73"/>
  <c r="K160" i="73"/>
  <c r="K157" i="73"/>
  <c r="K154" i="73"/>
  <c r="K151" i="73"/>
  <c r="K148" i="73"/>
  <c r="K145" i="73"/>
  <c r="K142" i="73"/>
  <c r="K139" i="73"/>
  <c r="K136" i="73"/>
  <c r="K133" i="73"/>
  <c r="K130" i="73"/>
  <c r="K127" i="73"/>
  <c r="K124" i="73"/>
  <c r="K121" i="73"/>
  <c r="K118" i="73"/>
  <c r="K115" i="73"/>
  <c r="K112" i="73"/>
  <c r="K109" i="73"/>
  <c r="K106" i="73"/>
  <c r="K103" i="73"/>
  <c r="K100" i="73"/>
  <c r="K97" i="73"/>
  <c r="K94" i="73"/>
  <c r="K91" i="73"/>
  <c r="K88" i="73"/>
  <c r="K85" i="73"/>
  <c r="K82" i="73"/>
  <c r="K79" i="73"/>
  <c r="K76" i="73"/>
  <c r="K72" i="73"/>
  <c r="K68" i="73"/>
  <c r="K65" i="73"/>
  <c r="K59" i="73"/>
  <c r="K53" i="73"/>
  <c r="K52" i="73"/>
  <c r="K49" i="73"/>
  <c r="K45" i="73"/>
  <c r="K42" i="73"/>
  <c r="K39" i="73"/>
  <c r="K36" i="73"/>
  <c r="K33" i="73"/>
  <c r="K30" i="73"/>
  <c r="K23" i="73"/>
  <c r="K19" i="73"/>
  <c r="K16" i="73"/>
  <c r="K13" i="73"/>
  <c r="M61" i="72"/>
  <c r="M58" i="72"/>
  <c r="M55" i="72"/>
  <c r="M52" i="72"/>
  <c r="M49" i="72"/>
  <c r="M46" i="72"/>
  <c r="M43" i="72"/>
  <c r="M36" i="72"/>
  <c r="M33" i="72"/>
  <c r="M30" i="72"/>
  <c r="M27" i="72"/>
  <c r="M21" i="72"/>
  <c r="M18" i="72"/>
  <c r="S22" i="71"/>
  <c r="S31" i="71"/>
  <c r="S19" i="71"/>
  <c r="S13" i="71"/>
  <c r="K14" i="67"/>
  <c r="L21" i="66"/>
  <c r="L14" i="66"/>
  <c r="K34" i="76"/>
  <c r="K22" i="76"/>
  <c r="K15" i="76"/>
  <c r="L13" i="75"/>
  <c r="L12" i="74"/>
  <c r="K180" i="73"/>
  <c r="K173" i="73"/>
  <c r="D35" i="88"/>
  <c r="D21" i="88"/>
  <c r="D13" i="88"/>
  <c r="K26" i="76"/>
  <c r="K18" i="76"/>
  <c r="L16" i="75"/>
  <c r="L15" i="74"/>
  <c r="K201" i="73"/>
  <c r="K183" i="73"/>
  <c r="K176" i="73"/>
  <c r="K165" i="73"/>
  <c r="K162" i="73"/>
  <c r="K159" i="73"/>
  <c r="K156" i="73"/>
  <c r="K153" i="73"/>
  <c r="K150" i="73"/>
  <c r="K147" i="73"/>
  <c r="K144" i="73"/>
  <c r="K141" i="73"/>
  <c r="K138" i="73"/>
  <c r="K135" i="73"/>
  <c r="K132" i="73"/>
  <c r="K129" i="73"/>
  <c r="K126" i="73"/>
  <c r="K123" i="73"/>
  <c r="K120" i="73"/>
  <c r="K117" i="73"/>
  <c r="K114" i="73"/>
  <c r="K111" i="73"/>
  <c r="K108" i="73"/>
  <c r="K105" i="73"/>
  <c r="K102" i="73"/>
  <c r="K99" i="73"/>
  <c r="K96" i="73"/>
  <c r="K93" i="73"/>
  <c r="K90" i="73"/>
  <c r="K87" i="73"/>
  <c r="K84" i="73"/>
  <c r="K81" i="73"/>
  <c r="K78" i="73"/>
  <c r="K74" i="73"/>
  <c r="K71" i="73"/>
  <c r="K67" i="73"/>
  <c r="K63" i="73"/>
  <c r="K61" i="73"/>
  <c r="K58" i="73"/>
  <c r="K55" i="73"/>
  <c r="K51" i="73"/>
  <c r="K48" i="73"/>
  <c r="K44" i="73"/>
  <c r="K41" i="73"/>
  <c r="K38" i="73"/>
  <c r="K35" i="73"/>
  <c r="K32" i="73"/>
  <c r="K22" i="73"/>
  <c r="K18" i="73"/>
  <c r="K15" i="73"/>
  <c r="K12" i="73"/>
  <c r="M60" i="72"/>
  <c r="M57" i="72"/>
  <c r="M54" i="72"/>
  <c r="M51" i="72"/>
  <c r="M48" i="72"/>
  <c r="M45" i="72"/>
  <c r="M42" i="72"/>
  <c r="M39" i="72"/>
  <c r="M35" i="72"/>
  <c r="M32" i="72"/>
  <c r="M26" i="72"/>
  <c r="M23" i="72"/>
  <c r="M20" i="72"/>
  <c r="M13" i="72"/>
  <c r="M11" i="72"/>
  <c r="S39" i="71"/>
  <c r="S21" i="71"/>
  <c r="S33" i="71"/>
  <c r="S30" i="71"/>
  <c r="S27" i="71"/>
  <c r="S23" i="71"/>
  <c r="S18" i="71"/>
  <c r="S15" i="71"/>
  <c r="S12" i="71"/>
  <c r="K16" i="67"/>
  <c r="L23" i="66"/>
  <c r="L13" i="66"/>
  <c r="D27" i="88"/>
  <c r="D10" i="88"/>
  <c r="O262" i="62"/>
  <c r="O201" i="62"/>
  <c r="O190" i="62"/>
  <c r="O183" i="62"/>
  <c r="O177" i="62"/>
  <c r="O171" i="62"/>
  <c r="O162" i="62"/>
  <c r="O151" i="62"/>
  <c r="O145" i="62"/>
  <c r="O139" i="62"/>
  <c r="O133" i="62"/>
  <c r="O127" i="62"/>
  <c r="O121" i="62"/>
  <c r="O114" i="62"/>
  <c r="O108" i="62"/>
  <c r="O99" i="62"/>
  <c r="O90" i="62"/>
  <c r="O84" i="62"/>
  <c r="O75" i="62"/>
  <c r="O69" i="62"/>
  <c r="O63" i="62"/>
  <c r="O57" i="62"/>
  <c r="O47" i="62"/>
  <c r="O41" i="62"/>
  <c r="O35" i="62"/>
  <c r="O29" i="62"/>
  <c r="O23" i="62"/>
  <c r="O17" i="62"/>
  <c r="O11" i="62"/>
  <c r="U356" i="61"/>
  <c r="U347" i="61"/>
  <c r="U341" i="61"/>
  <c r="U332" i="61"/>
  <c r="K29" i="76"/>
  <c r="K185" i="73"/>
  <c r="L19" i="65"/>
  <c r="L15" i="65"/>
  <c r="L12" i="65"/>
  <c r="O24" i="64"/>
  <c r="O20" i="64"/>
  <c r="O17" i="64"/>
  <c r="O14" i="64"/>
  <c r="O11" i="64"/>
  <c r="N73" i="63"/>
  <c r="N70" i="63"/>
  <c r="N67" i="63"/>
  <c r="N64" i="63"/>
  <c r="N61" i="63"/>
  <c r="N58" i="63"/>
  <c r="N55" i="63"/>
  <c r="N52" i="63"/>
  <c r="N49" i="63"/>
  <c r="N46" i="63"/>
  <c r="N43" i="63"/>
  <c r="N40" i="63"/>
  <c r="N37" i="63"/>
  <c r="N34" i="63"/>
  <c r="N30" i="63"/>
  <c r="N26" i="63"/>
  <c r="N23" i="63"/>
  <c r="N20" i="63"/>
  <c r="N17" i="63"/>
  <c r="N14" i="63"/>
  <c r="N11" i="63"/>
  <c r="O265" i="62"/>
  <c r="O259" i="62"/>
  <c r="O256" i="62"/>
  <c r="O252" i="62"/>
  <c r="O249" i="62"/>
  <c r="O246" i="62"/>
  <c r="O243" i="62"/>
  <c r="O239" i="62"/>
  <c r="O236" i="62"/>
  <c r="O233" i="62"/>
  <c r="O230" i="62"/>
  <c r="O227" i="62"/>
  <c r="O224" i="62"/>
  <c r="O221" i="62"/>
  <c r="O217" i="62"/>
  <c r="O215" i="62"/>
  <c r="O212" i="62"/>
  <c r="O209" i="62"/>
  <c r="O255" i="62"/>
  <c r="O204" i="62"/>
  <c r="O198" i="62"/>
  <c r="O242" i="62"/>
  <c r="O193" i="62"/>
  <c r="O186" i="62"/>
  <c r="O180" i="62"/>
  <c r="O174" i="62"/>
  <c r="O168" i="62"/>
  <c r="O165" i="62"/>
  <c r="O157" i="62"/>
  <c r="O154" i="62"/>
  <c r="O148" i="62"/>
  <c r="O142" i="62"/>
  <c r="O136" i="62"/>
  <c r="O130" i="62"/>
  <c r="O124" i="62"/>
  <c r="O118" i="62"/>
  <c r="O111" i="62"/>
  <c r="O105" i="62"/>
  <c r="O102" i="62"/>
  <c r="O96" i="62"/>
  <c r="O93" i="62"/>
  <c r="O87" i="62"/>
  <c r="O81" i="62"/>
  <c r="O78" i="62"/>
  <c r="O72" i="62"/>
  <c r="O66" i="62"/>
  <c r="O60" i="62"/>
  <c r="O54" i="62"/>
  <c r="O51" i="62"/>
  <c r="O44" i="62"/>
  <c r="O38" i="62"/>
  <c r="O32" i="62"/>
  <c r="O26" i="62"/>
  <c r="O20" i="62"/>
  <c r="O14" i="62"/>
  <c r="U359" i="61"/>
  <c r="U353" i="61"/>
  <c r="U350" i="61"/>
  <c r="U344" i="61"/>
  <c r="U338" i="61"/>
  <c r="U335" i="61"/>
  <c r="K13" i="67"/>
  <c r="L16" i="66"/>
  <c r="L12" i="66"/>
  <c r="D17" i="88"/>
  <c r="N72" i="63"/>
  <c r="N13" i="63"/>
  <c r="O261" i="62"/>
  <c r="O248" i="62"/>
  <c r="O241" i="62"/>
  <c r="O235" i="62"/>
  <c r="O229" i="62"/>
  <c r="O223" i="62"/>
  <c r="O266" i="62"/>
  <c r="O211" i="62"/>
  <c r="O208" i="62"/>
  <c r="O203" i="62"/>
  <c r="O197" i="62"/>
  <c r="O195" i="62"/>
  <c r="O189" i="62"/>
  <c r="O182" i="62"/>
  <c r="O176" i="62"/>
  <c r="O173" i="62"/>
  <c r="O167" i="62"/>
  <c r="O161" i="62"/>
  <c r="O153" i="62"/>
  <c r="O147" i="62"/>
  <c r="O141" i="62"/>
  <c r="O135" i="62"/>
  <c r="O129" i="62"/>
  <c r="O126" i="62"/>
  <c r="O120" i="62"/>
  <c r="O116" i="62"/>
  <c r="O110" i="62"/>
  <c r="O104" i="62"/>
  <c r="O101" i="62"/>
  <c r="O95" i="62"/>
  <c r="O89" i="62"/>
  <c r="O83" i="62"/>
  <c r="O77" i="62"/>
  <c r="O74" i="62"/>
  <c r="O68" i="62"/>
  <c r="O62" i="62"/>
  <c r="O56" i="62"/>
  <c r="O50" i="62"/>
  <c r="O43" i="62"/>
  <c r="O37" i="62"/>
  <c r="O34" i="62"/>
  <c r="O28" i="62"/>
  <c r="O25" i="62"/>
  <c r="O19" i="62"/>
  <c r="O13" i="62"/>
  <c r="U358" i="61"/>
  <c r="K21" i="76"/>
  <c r="L19" i="75"/>
  <c r="K179" i="73"/>
  <c r="K168" i="73"/>
  <c r="L18" i="65"/>
  <c r="L14" i="65"/>
  <c r="L11" i="65"/>
  <c r="O23" i="64"/>
  <c r="O19" i="64"/>
  <c r="O16" i="64"/>
  <c r="O13" i="64"/>
  <c r="N76" i="63"/>
  <c r="N69" i="63"/>
  <c r="N66" i="63"/>
  <c r="N63" i="63"/>
  <c r="N60" i="63"/>
  <c r="N57" i="63"/>
  <c r="N54" i="63"/>
  <c r="N51" i="63"/>
  <c r="N48" i="63"/>
  <c r="N45" i="63"/>
  <c r="N42" i="63"/>
  <c r="N39" i="63"/>
  <c r="N36" i="63"/>
  <c r="N32" i="63"/>
  <c r="N29" i="63"/>
  <c r="N25" i="63"/>
  <c r="N22" i="63"/>
  <c r="N19" i="63"/>
  <c r="N16" i="63"/>
  <c r="O268" i="62"/>
  <c r="O264" i="62"/>
  <c r="O258" i="62"/>
  <c r="O254" i="62"/>
  <c r="O251" i="62"/>
  <c r="O245" i="62"/>
  <c r="O238" i="62"/>
  <c r="O232" i="62"/>
  <c r="O226" i="62"/>
  <c r="O220" i="62"/>
  <c r="O214" i="62"/>
  <c r="O206" i="62"/>
  <c r="O200" i="62"/>
  <c r="O192" i="62"/>
  <c r="O185" i="62"/>
  <c r="O179" i="62"/>
  <c r="O170" i="62"/>
  <c r="O164" i="62"/>
  <c r="O159" i="62"/>
  <c r="O156" i="62"/>
  <c r="O150" i="62"/>
  <c r="O144" i="62"/>
  <c r="O138" i="62"/>
  <c r="O132" i="62"/>
  <c r="O123" i="62"/>
  <c r="O113" i="62"/>
  <c r="O107" i="62"/>
  <c r="O98" i="62"/>
  <c r="O92" i="62"/>
  <c r="O86" i="62"/>
  <c r="O80" i="62"/>
  <c r="O71" i="62"/>
  <c r="O65" i="62"/>
  <c r="O59" i="62"/>
  <c r="O53" i="62"/>
  <c r="O46" i="62"/>
  <c r="O40" i="62"/>
  <c r="O31" i="62"/>
  <c r="O22" i="62"/>
  <c r="O16" i="62"/>
  <c r="U361" i="61"/>
  <c r="M29" i="72"/>
  <c r="L20" i="66"/>
  <c r="D31" i="88"/>
  <c r="D19" i="88"/>
  <c r="O202" i="62"/>
  <c r="O137" i="62"/>
  <c r="O128" i="62"/>
  <c r="O122" i="62"/>
  <c r="O115" i="62"/>
  <c r="O109" i="62"/>
  <c r="O103" i="62"/>
  <c r="O97" i="62"/>
  <c r="O94" i="62"/>
  <c r="O88" i="62"/>
  <c r="O85" i="62"/>
  <c r="O79" i="62"/>
  <c r="O73" i="62"/>
  <c r="O67" i="62"/>
  <c r="O61" i="62"/>
  <c r="L12" i="75"/>
  <c r="K204" i="73"/>
  <c r="L20" i="65"/>
  <c r="L17" i="65"/>
  <c r="L13" i="65"/>
  <c r="O25" i="64"/>
  <c r="O22" i="64"/>
  <c r="O18" i="64"/>
  <c r="O15" i="64"/>
  <c r="O12" i="64"/>
  <c r="N75" i="63"/>
  <c r="N71" i="63"/>
  <c r="N68" i="63"/>
  <c r="N65" i="63"/>
  <c r="N62" i="63"/>
  <c r="N59" i="63"/>
  <c r="N56" i="63"/>
  <c r="N53" i="63"/>
  <c r="N50" i="63"/>
  <c r="N47" i="63"/>
  <c r="N44" i="63"/>
  <c r="N41" i="63"/>
  <c r="N38" i="63"/>
  <c r="N35" i="63"/>
  <c r="N31" i="63"/>
  <c r="N28" i="63"/>
  <c r="N24" i="63"/>
  <c r="N21" i="63"/>
  <c r="N18" i="63"/>
  <c r="N15" i="63"/>
  <c r="N12" i="63"/>
  <c r="O267" i="62"/>
  <c r="O263" i="62"/>
  <c r="O260" i="62"/>
  <c r="O257" i="62"/>
  <c r="O253" i="62"/>
  <c r="O250" i="62"/>
  <c r="O247" i="62"/>
  <c r="O244" i="62"/>
  <c r="O240" i="62"/>
  <c r="O237" i="62"/>
  <c r="O234" i="62"/>
  <c r="O231" i="62"/>
  <c r="O228" i="62"/>
  <c r="O225" i="62"/>
  <c r="O222" i="62"/>
  <c r="O218" i="62"/>
  <c r="O216" i="62"/>
  <c r="O213" i="62"/>
  <c r="O210" i="62"/>
  <c r="O207" i="62"/>
  <c r="O205" i="62"/>
  <c r="O199" i="62"/>
  <c r="O196" i="62"/>
  <c r="O194" i="62"/>
  <c r="O191" i="62"/>
  <c r="O188" i="62"/>
  <c r="O184" i="62"/>
  <c r="O181" i="62"/>
  <c r="O178" i="62"/>
  <c r="O175" i="62"/>
  <c r="O172" i="62"/>
  <c r="O169" i="62"/>
  <c r="O166" i="62"/>
  <c r="O163" i="62"/>
  <c r="O160" i="62"/>
  <c r="O158" i="62"/>
  <c r="O155" i="62"/>
  <c r="O152" i="62"/>
  <c r="O149" i="62"/>
  <c r="O146" i="62"/>
  <c r="O143" i="62"/>
  <c r="O140" i="62"/>
  <c r="O134" i="62"/>
  <c r="O131" i="62"/>
  <c r="O125" i="62"/>
  <c r="O119" i="62"/>
  <c r="O112" i="62"/>
  <c r="O106" i="62"/>
  <c r="O100" i="62"/>
  <c r="O91" i="62"/>
  <c r="O82" i="62"/>
  <c r="O76" i="62"/>
  <c r="O70" i="62"/>
  <c r="O64" i="62"/>
  <c r="U355" i="61"/>
  <c r="U348" i="61"/>
  <c r="U337" i="61"/>
  <c r="U330" i="61"/>
  <c r="U327" i="61"/>
  <c r="U324" i="61"/>
  <c r="U321" i="61"/>
  <c r="U318" i="61"/>
  <c r="U315" i="61"/>
  <c r="U312" i="61"/>
  <c r="U309" i="61"/>
  <c r="U306" i="61"/>
  <c r="U303" i="61"/>
  <c r="U300" i="61"/>
  <c r="U297" i="61"/>
  <c r="U294" i="61"/>
  <c r="U291" i="61"/>
  <c r="U288" i="61"/>
  <c r="U285" i="61"/>
  <c r="U282" i="61"/>
  <c r="U279" i="61"/>
  <c r="U276" i="61"/>
  <c r="U273" i="61"/>
  <c r="U269" i="61"/>
  <c r="U266" i="61"/>
  <c r="U263" i="61"/>
  <c r="U260" i="61"/>
  <c r="U256" i="61"/>
  <c r="U253" i="61"/>
  <c r="U249" i="61"/>
  <c r="U246" i="61"/>
  <c r="U243" i="61"/>
  <c r="U240" i="61"/>
  <c r="U237" i="61"/>
  <c r="U234" i="61"/>
  <c r="U231" i="61"/>
  <c r="U228" i="61"/>
  <c r="U225" i="61"/>
  <c r="U222" i="61"/>
  <c r="U219" i="61"/>
  <c r="U216" i="61"/>
  <c r="U213" i="61"/>
  <c r="U210" i="61"/>
  <c r="U204" i="61"/>
  <c r="U201" i="61"/>
  <c r="U198" i="61"/>
  <c r="U195" i="61"/>
  <c r="U192" i="61"/>
  <c r="U189" i="61"/>
  <c r="U186" i="61"/>
  <c r="U180" i="61"/>
  <c r="U171" i="61"/>
  <c r="U162" i="61"/>
  <c r="U153" i="61"/>
  <c r="U141" i="61"/>
  <c r="U132" i="61"/>
  <c r="U123" i="61"/>
  <c r="U117" i="61"/>
  <c r="U108" i="61"/>
  <c r="U102" i="61"/>
  <c r="U96" i="61"/>
  <c r="U90" i="61"/>
  <c r="U84" i="61"/>
  <c r="U78" i="61"/>
  <c r="U72" i="61"/>
  <c r="U63" i="61"/>
  <c r="U57" i="61"/>
  <c r="U51" i="61"/>
  <c r="U45" i="61"/>
  <c r="U39" i="61"/>
  <c r="U33" i="61"/>
  <c r="U27" i="61"/>
  <c r="U24" i="61"/>
  <c r="U18" i="61"/>
  <c r="U12" i="61"/>
  <c r="R52" i="59"/>
  <c r="R40" i="59"/>
  <c r="R33" i="59"/>
  <c r="R27" i="59"/>
  <c r="R23" i="59"/>
  <c r="R17" i="59"/>
  <c r="O58" i="62"/>
  <c r="O49" i="62"/>
  <c r="O39" i="62"/>
  <c r="O30" i="62"/>
  <c r="O21" i="62"/>
  <c r="O12" i="62"/>
  <c r="U351" i="61"/>
  <c r="U340" i="61"/>
  <c r="U333" i="61"/>
  <c r="D18" i="88"/>
  <c r="U281" i="61"/>
  <c r="U255" i="61"/>
  <c r="U245" i="61"/>
  <c r="U239" i="61"/>
  <c r="U236" i="61"/>
  <c r="U227" i="61"/>
  <c r="U221" i="61"/>
  <c r="U215" i="61"/>
  <c r="U209" i="61"/>
  <c r="U203" i="61"/>
  <c r="U197" i="61"/>
  <c r="U191" i="61"/>
  <c r="U185" i="61"/>
  <c r="U179" i="61"/>
  <c r="U173" i="61"/>
  <c r="U166" i="61"/>
  <c r="U158" i="61"/>
  <c r="U149" i="61"/>
  <c r="U143" i="61"/>
  <c r="U137" i="61"/>
  <c r="U128" i="61"/>
  <c r="U122" i="61"/>
  <c r="U116" i="61"/>
  <c r="U110" i="61"/>
  <c r="U104" i="61"/>
  <c r="U98" i="61"/>
  <c r="U92" i="61"/>
  <c r="U89" i="61"/>
  <c r="U83" i="61"/>
  <c r="U74" i="61"/>
  <c r="U65" i="61"/>
  <c r="U59" i="61"/>
  <c r="U56" i="61"/>
  <c r="U50" i="61"/>
  <c r="U47" i="61"/>
  <c r="U41" i="61"/>
  <c r="U35" i="61"/>
  <c r="U29" i="61"/>
  <c r="U26" i="61"/>
  <c r="U20" i="61"/>
  <c r="U14" i="61"/>
  <c r="R45" i="59"/>
  <c r="R39" i="59"/>
  <c r="R32" i="59"/>
  <c r="R25" i="59"/>
  <c r="L51" i="58"/>
  <c r="L39" i="58"/>
  <c r="L33" i="58"/>
  <c r="L27" i="58"/>
  <c r="L17" i="58"/>
  <c r="U354" i="61"/>
  <c r="U343" i="61"/>
  <c r="U336" i="61"/>
  <c r="U329" i="61"/>
  <c r="U326" i="61"/>
  <c r="U323" i="61"/>
  <c r="U320" i="61"/>
  <c r="U317" i="61"/>
  <c r="U314" i="61"/>
  <c r="U311" i="61"/>
  <c r="U308" i="61"/>
  <c r="U305" i="61"/>
  <c r="U302" i="61"/>
  <c r="U299" i="61"/>
  <c r="U296" i="61"/>
  <c r="U293" i="61"/>
  <c r="U290" i="61"/>
  <c r="U287" i="61"/>
  <c r="U284" i="61"/>
  <c r="U278" i="61"/>
  <c r="U275" i="61"/>
  <c r="U272" i="61"/>
  <c r="U268" i="61"/>
  <c r="U265" i="61"/>
  <c r="U262" i="61"/>
  <c r="U259" i="61"/>
  <c r="U252" i="61"/>
  <c r="U248" i="61"/>
  <c r="U242" i="61"/>
  <c r="U233" i="61"/>
  <c r="U230" i="61"/>
  <c r="U224" i="61"/>
  <c r="U218" i="61"/>
  <c r="U212" i="61"/>
  <c r="U206" i="61"/>
  <c r="U200" i="61"/>
  <c r="U194" i="61"/>
  <c r="U188" i="61"/>
  <c r="U182" i="61"/>
  <c r="U176" i="61"/>
  <c r="U170" i="61"/>
  <c r="U163" i="61"/>
  <c r="U161" i="61"/>
  <c r="U155" i="61"/>
  <c r="U152" i="61"/>
  <c r="U146" i="61"/>
  <c r="U140" i="61"/>
  <c r="U134" i="61"/>
  <c r="U131" i="61"/>
  <c r="U125" i="61"/>
  <c r="U119" i="61"/>
  <c r="U113" i="61"/>
  <c r="U107" i="61"/>
  <c r="U101" i="61"/>
  <c r="U95" i="61"/>
  <c r="U86" i="61"/>
  <c r="U80" i="61"/>
  <c r="U77" i="61"/>
  <c r="U71" i="61"/>
  <c r="U68" i="61"/>
  <c r="U62" i="61"/>
  <c r="U53" i="61"/>
  <c r="U44" i="61"/>
  <c r="U38" i="61"/>
  <c r="U32" i="61"/>
  <c r="U23" i="61"/>
  <c r="U17" i="61"/>
  <c r="U11" i="61"/>
  <c r="R51" i="59"/>
  <c r="R48" i="59"/>
  <c r="R42" i="59"/>
  <c r="R36" i="59"/>
  <c r="R29" i="59"/>
  <c r="R22" i="59"/>
  <c r="R19" i="59"/>
  <c r="R16" i="59"/>
  <c r="R13" i="59"/>
  <c r="L54" i="58"/>
  <c r="L48" i="58"/>
  <c r="L45" i="58"/>
  <c r="L42" i="58"/>
  <c r="L36" i="58"/>
  <c r="L30" i="58"/>
  <c r="L24" i="58"/>
  <c r="L21" i="58"/>
  <c r="O52" i="62"/>
  <c r="O42" i="62"/>
  <c r="O33" i="62"/>
  <c r="O24" i="62"/>
  <c r="O15" i="62"/>
  <c r="U357" i="61"/>
  <c r="U346" i="61"/>
  <c r="U339" i="61"/>
  <c r="U316" i="61"/>
  <c r="U271" i="61"/>
  <c r="U261" i="61"/>
  <c r="U250" i="61"/>
  <c r="U244" i="61"/>
  <c r="U241" i="61"/>
  <c r="U232" i="61"/>
  <c r="U226" i="61"/>
  <c r="U220" i="61"/>
  <c r="U214" i="61"/>
  <c r="U208" i="61"/>
  <c r="U202" i="61"/>
  <c r="U196" i="61"/>
  <c r="U190" i="61"/>
  <c r="U184" i="61"/>
  <c r="U178" i="61"/>
  <c r="U172" i="61"/>
  <c r="U165" i="61"/>
  <c r="U160" i="61"/>
  <c r="U154" i="61"/>
  <c r="U148" i="61"/>
  <c r="U142" i="61"/>
  <c r="U136" i="61"/>
  <c r="U130" i="61"/>
  <c r="U127" i="61"/>
  <c r="U121" i="61"/>
  <c r="U115" i="61"/>
  <c r="U109" i="61"/>
  <c r="U103" i="61"/>
  <c r="U97" i="61"/>
  <c r="U91" i="61"/>
  <c r="U85" i="61"/>
  <c r="U76" i="61"/>
  <c r="U73" i="61"/>
  <c r="U67" i="61"/>
  <c r="U64" i="61"/>
  <c r="U58" i="61"/>
  <c r="U52" i="61"/>
  <c r="U46" i="61"/>
  <c r="U40" i="61"/>
  <c r="U34" i="61"/>
  <c r="U28" i="61"/>
  <c r="U25" i="61"/>
  <c r="U16" i="61"/>
  <c r="R56" i="59"/>
  <c r="R50" i="59"/>
  <c r="R44" i="59"/>
  <c r="R38" i="59"/>
  <c r="R31" i="59"/>
  <c r="R24" i="59"/>
  <c r="R18" i="59"/>
  <c r="R12" i="59"/>
  <c r="U349" i="61"/>
  <c r="U342" i="61"/>
  <c r="U331" i="61"/>
  <c r="U328" i="61"/>
  <c r="U325" i="61"/>
  <c r="U322" i="61"/>
  <c r="U319" i="61"/>
  <c r="U313" i="61"/>
  <c r="U310" i="61"/>
  <c r="U307" i="61"/>
  <c r="U304" i="61"/>
  <c r="U301" i="61"/>
  <c r="U298" i="61"/>
  <c r="U295" i="61"/>
  <c r="U292" i="61"/>
  <c r="U289" i="61"/>
  <c r="U286" i="61"/>
  <c r="U283" i="61"/>
  <c r="U280" i="61"/>
  <c r="U277" i="61"/>
  <c r="U274" i="61"/>
  <c r="U267" i="61"/>
  <c r="U264" i="61"/>
  <c r="U258" i="61"/>
  <c r="U254" i="61"/>
  <c r="U247" i="61"/>
  <c r="U238" i="61"/>
  <c r="U235" i="61"/>
  <c r="U229" i="61"/>
  <c r="U223" i="61"/>
  <c r="U217" i="61"/>
  <c r="U211" i="61"/>
  <c r="U205" i="61"/>
  <c r="U199" i="61"/>
  <c r="U193" i="61"/>
  <c r="U187" i="61"/>
  <c r="U181" i="61"/>
  <c r="U175" i="61"/>
  <c r="U169" i="61"/>
  <c r="U157" i="61"/>
  <c r="U151" i="61"/>
  <c r="U145" i="61"/>
  <c r="U139" i="61"/>
  <c r="U133" i="61"/>
  <c r="U124" i="61"/>
  <c r="U118" i="61"/>
  <c r="U112" i="61"/>
  <c r="U106" i="61"/>
  <c r="U100" i="61"/>
  <c r="U94" i="61"/>
  <c r="U88" i="61"/>
  <c r="U82" i="61"/>
  <c r="U79" i="61"/>
  <c r="U70" i="61"/>
  <c r="U61" i="61"/>
  <c r="U55" i="61"/>
  <c r="U49" i="61"/>
  <c r="U43" i="61"/>
  <c r="U37" i="61"/>
  <c r="U31" i="61"/>
  <c r="U22" i="61"/>
  <c r="U19" i="61"/>
  <c r="U13" i="61"/>
  <c r="R54" i="59"/>
  <c r="R47" i="59"/>
  <c r="R41" i="59"/>
  <c r="R34" i="59"/>
  <c r="R28" i="59"/>
  <c r="R21" i="59"/>
  <c r="R15" i="59"/>
  <c r="O55" i="62"/>
  <c r="O45" i="62"/>
  <c r="O36" i="62"/>
  <c r="O27" i="62"/>
  <c r="O18" i="62"/>
  <c r="U360" i="61"/>
  <c r="U352" i="61"/>
  <c r="U345" i="61"/>
  <c r="U334" i="61"/>
  <c r="D29" i="88"/>
  <c r="U207" i="61"/>
  <c r="U183" i="61"/>
  <c r="U177" i="61"/>
  <c r="U174" i="61"/>
  <c r="U168" i="61"/>
  <c r="U164" i="61"/>
  <c r="U159" i="61"/>
  <c r="U156" i="61"/>
  <c r="U150" i="61"/>
  <c r="U147" i="61"/>
  <c r="U144" i="61"/>
  <c r="U138" i="61"/>
  <c r="U135" i="61"/>
  <c r="U129" i="61"/>
  <c r="U126" i="61"/>
  <c r="U120" i="61"/>
  <c r="U114" i="61"/>
  <c r="U111" i="61"/>
  <c r="U105" i="61"/>
  <c r="U99" i="61"/>
  <c r="U93" i="61"/>
  <c r="U87" i="61"/>
  <c r="U81" i="61"/>
  <c r="U75" i="61"/>
  <c r="U69" i="61"/>
  <c r="U66" i="61"/>
  <c r="U60" i="61"/>
  <c r="U54" i="61"/>
  <c r="U48" i="61"/>
  <c r="U42" i="61"/>
  <c r="U36" i="61"/>
  <c r="U30" i="61"/>
  <c r="U21" i="61"/>
  <c r="U15" i="61"/>
  <c r="R55" i="59"/>
  <c r="R49" i="59"/>
  <c r="R46" i="59"/>
  <c r="R43" i="59"/>
  <c r="R37" i="59"/>
  <c r="R30" i="59"/>
  <c r="R20" i="59"/>
  <c r="R14" i="59"/>
  <c r="L52" i="58"/>
  <c r="L41" i="58"/>
  <c r="L34" i="58"/>
  <c r="L23" i="58"/>
  <c r="L15" i="58"/>
  <c r="L11" i="58"/>
  <c r="D12" i="88"/>
  <c r="L14" i="58"/>
  <c r="L43" i="58"/>
  <c r="L16" i="58"/>
  <c r="L19" i="58"/>
  <c r="R11" i="59"/>
  <c r="L44" i="58"/>
  <c r="L37" i="58"/>
  <c r="L26" i="58"/>
  <c r="L18" i="58"/>
  <c r="L10" i="58"/>
  <c r="L25" i="58"/>
  <c r="L46" i="58"/>
  <c r="D42" i="88"/>
  <c r="L47" i="58"/>
  <c r="L40" i="58"/>
  <c r="L29" i="58"/>
  <c r="L22" i="58"/>
  <c r="L32" i="58"/>
  <c r="L53" i="58"/>
  <c r="L13" i="58"/>
  <c r="L50" i="58"/>
  <c r="L28" i="58"/>
  <c r="L35" i="58"/>
  <c r="L49" i="58"/>
  <c r="L38" i="58"/>
  <c r="L31" i="58"/>
  <c r="D25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3">
    <s v="Migdal Hashkaot Neches Boded"/>
    <s v="{[Time].[Hie Time].[Yom].&amp;[20230930]}"/>
    <s v="{[Medida].[Medida].&amp;[2]}"/>
    <s v="{[Keren].[Keren].[All]}"/>
    <s v="{[Cheshbon KM].[Hie Peilut].[Chevra].&amp;[390]&amp;[Kod_Peilut_L7_7070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2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fi="14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fi="14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3" si="33">
        <n x="1" s="1"/>
        <n x="31"/>
        <n x="32"/>
      </t>
    </mdx>
    <mdx n="0" f="v">
      <t c="3" si="33">
        <n x="1" s="1"/>
        <n x="34"/>
        <n x="32"/>
      </t>
    </mdx>
    <mdx n="0" f="v">
      <t c="3" si="33">
        <n x="1" s="1"/>
        <n x="35"/>
        <n x="32"/>
      </t>
    </mdx>
    <mdx n="0" f="v">
      <t c="3" si="33">
        <n x="1" s="1"/>
        <n x="36"/>
        <n x="32"/>
      </t>
    </mdx>
    <mdx n="0" f="v">
      <t c="3" si="33">
        <n x="1" s="1"/>
        <n x="37"/>
        <n x="32"/>
      </t>
    </mdx>
    <mdx n="0" f="v">
      <t c="3" si="33">
        <n x="1" s="1"/>
        <n x="38"/>
        <n x="32"/>
      </t>
    </mdx>
    <mdx n="0" f="v">
      <t c="3" si="33">
        <n x="1" s="1"/>
        <n x="39"/>
        <n x="32"/>
      </t>
    </mdx>
    <mdx n="0" f="v">
      <t c="3" si="33">
        <n x="1" s="1"/>
        <n x="40"/>
        <n x="32"/>
      </t>
    </mdx>
    <mdx n="0" f="v">
      <t c="3" si="33">
        <n x="1" s="1"/>
        <n x="41"/>
        <n x="32"/>
      </t>
    </mdx>
    <mdx n="0" f="v">
      <t c="3" si="33">
        <n x="1" s="1"/>
        <n x="42"/>
        <n x="32"/>
      </t>
    </mdx>
  </mdxMetadata>
  <valueMetadata count="4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</valueMetadata>
</metadata>
</file>

<file path=xl/sharedStrings.xml><?xml version="1.0" encoding="utf-8"?>
<sst xmlns="http://schemas.openxmlformats.org/spreadsheetml/2006/main" count="11560" uniqueCount="3431">
  <si>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</si>
  <si>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</si>
  <si>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</si>
  <si>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</si>
  <si>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</si>
  <si>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</si>
  <si>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</si>
  <si>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</si>
  <si>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</si>
  <si>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</si>
  <si>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</si>
  <si>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</si>
  <si>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</si>
  <si>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</si>
  <si>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</si>
  <si>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</si>
  <si>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</si>
  <si>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</si>
  <si>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</si>
  <si>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</si>
  <si>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</si>
  <si>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</si>
  <si>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</si>
  <si>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</si>
  <si>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</si>
  <si>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</si>
  <si>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</si>
  <si>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</si>
  <si>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</si>
  <si>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</si>
  <si>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</si>
  <si>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</si>
  <si>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</si>
  <si>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</si>
  <si>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</si>
  <si>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</si>
  <si>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</si>
  <si>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</si>
  <si>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</si>
  <si>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</si>
  <si>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</si>
  <si>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</si>
  <si>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</si>
  <si>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</si>
  <si>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</si>
  <si>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</si>
  <si>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</si>
  <si>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</si>
  <si>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</si>
  <si>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</si>
  <si>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</si>
  <si>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</si>
  <si>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</si>
  <si>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</si>
  <si>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</si>
  <si>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</si>
  <si>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</si>
  <si>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</si>
  <si>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</si>
  <si>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</si>
  <si>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</si>
  <si>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</si>
  <si>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</si>
  <si>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</si>
  <si>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</si>
  <si>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</si>
  <si>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</si>
  <si>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</si>
  <si>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</si>
  <si>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</si>
  <si>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</si>
  <si>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</si>
  <si>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</si>
  <si>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</si>
  <si>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</si>
  <si>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</si>
  <si>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</si>
  <si>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</si>
  <si>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</si>
  <si>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</si>
  <si>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</si>
  <si>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</si>
  <si>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</si>
  <si>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</si>
  <si>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</si>
  <si>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</si>
  <si>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</si>
  <si>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</si>
  <si>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</si>
  <si>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</si>
  <si>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</si>
  <si>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</si>
  <si>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</si>
  <si>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</si>
  <si>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</si>
  <si>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</si>
  <si>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</si>
  <si>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</si>
  <si>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</si>
  <si>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</si>
  <si>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</si>
  <si>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</si>
  <si>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</si>
  <si>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</si>
  <si>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</si>
  <si>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</si>
  <si>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</si>
  <si>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</si>
  <si>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</si>
  <si>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</si>
  <si>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</si>
  <si>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</si>
  <si>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</si>
  <si>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</si>
  <si>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</si>
  <si>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</si>
  <si>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</si>
  <si>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</si>
  <si>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</si>
  <si>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</si>
  <si>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</si>
  <si>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</si>
  <si>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</si>
  <si>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</si>
  <si>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</si>
  <si>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</si>
  <si>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</si>
  <si>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</si>
  <si>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</si>
  <si>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</si>
  <si>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</si>
  <si>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</si>
  <si>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</si>
  <si>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</si>
  <si>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</si>
  <si>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</si>
  <si>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</si>
  <si>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</si>
  <si>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</si>
  <si>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</si>
  <si>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</si>
  <si>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</si>
  <si>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</si>
  <si>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</si>
  <si>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</si>
  <si>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</si>
  <si>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</si>
  <si>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</si>
  <si>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</si>
  <si>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</si>
  <si>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</si>
  <si>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</si>
  <si>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</si>
  <si>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</si>
  <si>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</si>
  <si>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</si>
  <si>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</si>
  <si>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</si>
  <si>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</si>
  <si>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</si>
  <si>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</si>
  <si>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</si>
  <si>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</si>
  <si>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</si>
  <si>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</si>
  <si>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</si>
  <si>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</si>
  <si>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</si>
  <si>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</si>
  <si>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</si>
  <si>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</si>
  <si>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</si>
  <si>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</si>
  <si>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</si>
  <si>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</si>
  <si>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</si>
  <si>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</si>
  <si>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</si>
  <si>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</si>
  <si>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</si>
  <si>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</si>
  <si>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</si>
  <si>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</si>
  <si>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</si>
  <si>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</si>
  <si>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</si>
  <si>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</si>
  <si>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</si>
  <si>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</si>
  <si>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</si>
  <si>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</si>
  <si>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</si>
  <si>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</si>
  <si>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</si>
  <si>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</si>
  <si>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</si>
  <si>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גידור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</si>
  <si>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</si>
  <si>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</si>
  <si>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</si>
  <si>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</si>
  <si>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</si>
  <si>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</si>
  <si>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</si>
  <si>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</si>
  <si>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</si>
  <si>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</si>
  <si>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</si>
  <si>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</si>
  <si>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</si>
  <si>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</si>
  <si>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</si>
  <si>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</si>
  <si>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</si>
  <si>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</si>
  <si>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</si>
  <si>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</si>
  <si>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</si>
  <si>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</si>
  <si>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</si>
  <si>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</si>
  <si>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</si>
  <si>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</si>
  <si>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</si>
  <si>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</si>
  <si>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</si>
  <si>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</si>
  <si>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</si>
  <si>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</si>
  <si>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</si>
  <si>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</si>
  <si>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</si>
  <si>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30/09/2023</t>
  </si>
  <si>
    <t>מגדל מקפת קרנות פנסיה וקופות גמל בע"מ</t>
  </si>
  <si>
    <t>מגדל מקפת משלימה (מספר אוצר 659) - מסלול לבני 50 ומטה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</si>
  <si>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</si>
  <si>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</si>
  <si>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</si>
  <si>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</si>
  <si>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</si>
  <si>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</si>
  <si>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</si>
  <si>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</si>
  <si>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</si>
  <si>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</si>
  <si>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</si>
  <si>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</si>
  <si>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</si>
  <si>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</si>
  <si>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</si>
  <si>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</si>
  <si>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</si>
  <si>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</si>
  <si>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</si>
  <si>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</si>
  <si>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</si>
  <si>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</si>
  <si>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</si>
  <si>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מ.ק.מ. 414</t>
  </si>
  <si>
    <t>8240418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</si>
  <si>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</si>
  <si>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</si>
  <si>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</si>
  <si>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</si>
  <si>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</si>
  <si>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</si>
  <si>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</si>
  <si>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</si>
  <si>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מקמ 914</t>
  </si>
  <si>
    <t>8240913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</si>
  <si>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</si>
  <si>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</si>
  <si>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</si>
  <si>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</si>
  <si>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</si>
  <si>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</si>
  <si>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</si>
  <si>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</si>
  <si>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</si>
  <si>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</si>
  <si>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</si>
  <si>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</si>
  <si>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</si>
  <si>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</si>
  <si>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</si>
  <si>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</si>
  <si>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</si>
  <si>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</si>
  <si>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</si>
  <si>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</si>
  <si>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</si>
  <si>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</si>
  <si>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</si>
  <si>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</si>
  <si>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</si>
  <si>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</si>
  <si>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</si>
  <si>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</si>
  <si>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</si>
  <si>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</si>
  <si>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</si>
  <si>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</si>
  <si>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</si>
  <si>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</si>
  <si>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</si>
  <si>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</si>
  <si>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</si>
  <si>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520018078</t>
  </si>
  <si>
    <t>בנקים</t>
  </si>
  <si>
    <t>Aaa.il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</si>
  <si>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</si>
  <si>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</si>
  <si>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</si>
  <si>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</si>
  <si>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</si>
  <si>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</si>
  <si>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</si>
  <si>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</si>
  <si>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</si>
  <si>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</si>
  <si>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ilAAA</t>
  </si>
  <si>
    <t>מעלות S&amp;P</t>
  </si>
  <si>
    <t>נמלי ישראל אגחא</t>
  </si>
  <si>
    <t>1145564</t>
  </si>
  <si>
    <t>513569780</t>
  </si>
  <si>
    <t>נדל"ן מניב בישראל</t>
  </si>
  <si>
    <t>פועלים אגח 200</t>
  </si>
  <si>
    <t>6620496</t>
  </si>
  <si>
    <t>520000118</t>
  </si>
  <si>
    <t>פועלים אגח 202</t>
  </si>
  <si>
    <t>1199850</t>
  </si>
  <si>
    <t>פועלים אגח 203</t>
  </si>
  <si>
    <t>1199868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</si>
  <si>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</si>
  <si>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</si>
  <si>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</si>
  <si>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</si>
  <si>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</si>
  <si>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</si>
  <si>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</si>
  <si>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</si>
  <si>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</si>
  <si>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</si>
  <si>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</si>
  <si>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</si>
  <si>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</si>
  <si>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34</t>
  </si>
  <si>
    <t>1196781</t>
  </si>
  <si>
    <t>חשמל אגח 35</t>
  </si>
  <si>
    <t>1196799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</si>
  <si>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</si>
  <si>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</si>
  <si>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</si>
  <si>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</si>
  <si>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</si>
  <si>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</si>
  <si>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</si>
  <si>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</si>
  <si>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</si>
  <si>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</si>
  <si>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</si>
  <si>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</si>
  <si>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</si>
  <si>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</si>
  <si>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</si>
  <si>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</si>
  <si>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</si>
  <si>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</si>
  <si>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</si>
  <si>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</si>
  <si>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</si>
  <si>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</si>
  <si>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</si>
  <si>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</si>
  <si>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</si>
  <si>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</si>
  <si>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</si>
  <si>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</si>
  <si>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</si>
  <si>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</si>
  <si>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</si>
  <si>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</si>
  <si>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</si>
  <si>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</si>
  <si>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</si>
  <si>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</si>
  <si>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</si>
  <si>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</si>
  <si>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</si>
  <si>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</si>
  <si>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</si>
  <si>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</si>
  <si>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</si>
  <si>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</si>
  <si>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</si>
  <si>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</si>
  <si>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</si>
  <si>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הפניקס אגח 5</t>
  </si>
  <si>
    <t>7670284</t>
  </si>
  <si>
    <t>520017450</t>
  </si>
  <si>
    <t>ביטוח</t>
  </si>
  <si>
    <t>ישרס אגח טו</t>
  </si>
  <si>
    <t>6130207</t>
  </si>
  <si>
    <t>520017807</t>
  </si>
  <si>
    <t>ישרס אגח יח</t>
  </si>
  <si>
    <t>6130280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</si>
  <si>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</si>
  <si>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</si>
  <si>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</si>
  <si>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</si>
  <si>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</si>
  <si>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</si>
  <si>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</si>
  <si>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</si>
  <si>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</si>
  <si>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</si>
  <si>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</si>
  <si>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</si>
  <si>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</si>
  <si>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</si>
  <si>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</si>
  <si>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</si>
  <si>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</si>
  <si>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</si>
  <si>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</si>
  <si>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</si>
  <si>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</si>
  <si>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</si>
  <si>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</si>
  <si>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</si>
  <si>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</si>
  <si>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</si>
  <si>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</si>
  <si>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</si>
  <si>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</si>
  <si>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</si>
  <si>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</si>
  <si>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</si>
  <si>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</si>
  <si>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</si>
  <si>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</si>
  <si>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</si>
  <si>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</si>
  <si>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</si>
  <si>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הת נדח ח</t>
  </si>
  <si>
    <t>1199876</t>
  </si>
  <si>
    <t>פועלים הת נדח ט</t>
  </si>
  <si>
    <t>1199884</t>
  </si>
  <si>
    <t>פועלים הת נדח י</t>
  </si>
  <si>
    <t>1199892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</si>
  <si>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</si>
  <si>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</si>
  <si>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</si>
  <si>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</si>
  <si>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</si>
  <si>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</si>
  <si>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</si>
  <si>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</si>
  <si>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</si>
  <si>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</si>
  <si>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</si>
  <si>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</si>
  <si>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</si>
  <si>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</si>
  <si>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</si>
  <si>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</si>
  <si>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</si>
  <si>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</si>
  <si>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</si>
  <si>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</si>
  <si>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520034372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</si>
  <si>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</si>
  <si>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</si>
  <si>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</si>
  <si>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</si>
  <si>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</si>
  <si>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</si>
  <si>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</si>
  <si>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</si>
  <si>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</si>
  <si>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</si>
  <si>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</si>
  <si>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</si>
  <si>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</si>
  <si>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</si>
  <si>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</si>
  <si>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ז*</t>
  </si>
  <si>
    <t>1136084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</si>
  <si>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</si>
  <si>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</si>
  <si>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</si>
  <si>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</si>
  <si>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</si>
  <si>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</si>
  <si>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</si>
  <si>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</si>
  <si>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</si>
  <si>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</si>
  <si>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</si>
  <si>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</si>
  <si>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513141879</t>
  </si>
  <si>
    <t>בינל הנפ התח כז</t>
  </si>
  <si>
    <t>1189497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</si>
  <si>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</si>
  <si>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</si>
  <si>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</si>
  <si>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</si>
  <si>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</si>
  <si>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</si>
  <si>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</si>
  <si>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</si>
  <si>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</si>
  <si>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</si>
  <si>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</si>
  <si>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הראל הנפק אגח ז</t>
  </si>
  <si>
    <t>1126077</t>
  </si>
  <si>
    <t>513834200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</si>
  <si>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</si>
  <si>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</si>
  <si>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</si>
  <si>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</si>
  <si>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</si>
  <si>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</si>
  <si>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</si>
  <si>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</si>
  <si>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</si>
  <si>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</si>
  <si>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</si>
  <si>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</si>
  <si>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</si>
  <si>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</si>
  <si>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</si>
  <si>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</si>
  <si>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</si>
  <si>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</si>
  <si>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</si>
  <si>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</si>
  <si>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</si>
  <si>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</si>
  <si>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</si>
  <si>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</si>
  <si>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</si>
  <si>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</si>
  <si>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</si>
  <si>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</si>
  <si>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</si>
  <si>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</si>
  <si>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</si>
  <si>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</si>
  <si>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</si>
  <si>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</si>
  <si>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</si>
  <si>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</si>
  <si>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512025891</t>
  </si>
  <si>
    <t>ilA+</t>
  </si>
  <si>
    <t>אלבר אגח יט</t>
  </si>
  <si>
    <t>1191824</t>
  </si>
  <si>
    <t>אלדן תחבו אגח ה</t>
  </si>
  <si>
    <t>1155357</t>
  </si>
  <si>
    <t>510454333</t>
  </si>
  <si>
    <t>אלדן תחבו אגח ז</t>
  </si>
  <si>
    <t>1184779</t>
  </si>
  <si>
    <t>אלדן תחבו אגח ח</t>
  </si>
  <si>
    <t>1192442</t>
  </si>
  <si>
    <t>אלון רבוע כחול אגח ט</t>
  </si>
  <si>
    <t>1197284</t>
  </si>
  <si>
    <t>520042847</t>
  </si>
  <si>
    <t>השקעה ואחזקות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</si>
  <si>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</si>
  <si>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</si>
  <si>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</si>
  <si>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</si>
  <si>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</si>
  <si>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</si>
  <si>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</si>
  <si>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</si>
  <si>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</si>
  <si>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</si>
  <si>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</si>
  <si>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ג'נרישן קפ אגחג*</t>
  </si>
  <si>
    <t>1184555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</si>
  <si>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</si>
  <si>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</si>
  <si>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</si>
  <si>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</si>
  <si>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</si>
  <si>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</si>
  <si>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</si>
  <si>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</si>
  <si>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</si>
  <si>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</si>
  <si>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</si>
  <si>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</si>
  <si>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</si>
  <si>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</si>
  <si>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</si>
  <si>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</si>
  <si>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</si>
  <si>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</si>
  <si>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</si>
  <si>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</si>
  <si>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</si>
  <si>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</si>
  <si>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</si>
  <si>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</si>
  <si>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</si>
  <si>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</si>
  <si>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</si>
  <si>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סלקום אגח ח*</t>
  </si>
  <si>
    <t>1132828</t>
  </si>
  <si>
    <t>511930125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</si>
  <si>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</si>
  <si>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</si>
  <si>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</si>
  <si>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</si>
  <si>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</si>
  <si>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</si>
  <si>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</si>
  <si>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510560188</t>
  </si>
  <si>
    <t>נדל"ן מניב בחו"ל</t>
  </si>
  <si>
    <t>A2.il</t>
  </si>
  <si>
    <t>אפי נכסים אגח טו</t>
  </si>
  <si>
    <t>1199603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</si>
  <si>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</si>
  <si>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</si>
  <si>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</si>
  <si>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</si>
  <si>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</si>
  <si>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</si>
  <si>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</si>
  <si>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</si>
  <si>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</si>
  <si>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</si>
  <si>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</si>
  <si>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אשטרום קבוצה אגח ה</t>
  </si>
  <si>
    <t>1199579</t>
  </si>
  <si>
    <t>ג'י סיטי אגח טו*</t>
  </si>
  <si>
    <t>1260769</t>
  </si>
  <si>
    <t>520033234</t>
  </si>
  <si>
    <t>הכשרת ישוב אג21</t>
  </si>
  <si>
    <t>6120224</t>
  </si>
  <si>
    <t>520020116</t>
  </si>
  <si>
    <t>נכסים ובנין אגח י</t>
  </si>
  <si>
    <t>1193630</t>
  </si>
  <si>
    <t>520025438</t>
  </si>
  <si>
    <t>או פי סי אגח ב*</t>
  </si>
  <si>
    <t>1166057</t>
  </si>
  <si>
    <t>514401702</t>
  </si>
  <si>
    <t>ilA-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</si>
  <si>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</si>
  <si>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</si>
  <si>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</si>
  <si>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</si>
  <si>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</si>
  <si>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</si>
  <si>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</si>
  <si>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הישוב אג24</t>
  </si>
  <si>
    <t>1191519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</si>
  <si>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</si>
  <si>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</si>
  <si>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</si>
  <si>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</si>
  <si>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</si>
  <si>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</si>
  <si>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</si>
  <si>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</si>
  <si>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</si>
  <si>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</si>
  <si>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</si>
  <si>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</si>
  <si>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</si>
  <si>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</si>
  <si>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</si>
  <si>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</si>
  <si>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</si>
  <si>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</si>
  <si>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</si>
  <si>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</si>
  <si>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</si>
  <si>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</si>
  <si>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</si>
  <si>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</si>
  <si>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</si>
  <si>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</si>
  <si>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</si>
  <si>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</si>
  <si>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</si>
  <si>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</si>
  <si>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</si>
  <si>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</si>
  <si>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</si>
  <si>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</si>
  <si>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פועלים אגח 100</t>
  </si>
  <si>
    <t>6620488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</si>
  <si>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</si>
  <si>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</si>
  <si>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</si>
  <si>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</si>
  <si>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</si>
  <si>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</si>
  <si>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</si>
  <si>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</si>
  <si>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</si>
  <si>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</si>
  <si>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</si>
  <si>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גב ים אגח ח</t>
  </si>
  <si>
    <t>7590151</t>
  </si>
  <si>
    <t>הראל השקעות אגח א</t>
  </si>
  <si>
    <t>5850110</t>
  </si>
  <si>
    <t>520033986</t>
  </si>
  <si>
    <t>וילאר אגח ח</t>
  </si>
  <si>
    <t>4160156</t>
  </si>
  <si>
    <t>520038910</t>
  </si>
  <si>
    <t>ישראמקו אגח ג*</t>
  </si>
  <si>
    <t>2320232</t>
  </si>
  <si>
    <t>550010003</t>
  </si>
  <si>
    <t>שופרסל אגח ז*</t>
  </si>
  <si>
    <t>7770258</t>
  </si>
  <si>
    <t>520022732</t>
  </si>
  <si>
    <t>רשתות שיווק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</si>
  <si>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</si>
  <si>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</si>
  <si>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</si>
  <si>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</si>
  <si>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</si>
  <si>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</si>
  <si>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</si>
  <si>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</si>
  <si>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</si>
  <si>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</si>
  <si>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</si>
  <si>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</si>
  <si>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</si>
  <si>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</si>
  <si>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</si>
  <si>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</si>
  <si>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</si>
  <si>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</si>
  <si>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</si>
  <si>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</si>
  <si>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</si>
  <si>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כלל ביטוח אגח א</t>
  </si>
  <si>
    <t>1193481</t>
  </si>
  <si>
    <t>520036120</t>
  </si>
  <si>
    <t>כלל מימו אגח יא</t>
  </si>
  <si>
    <t>1160647</t>
  </si>
  <si>
    <t>כלל מימון אגח י</t>
  </si>
  <si>
    <t>1136068</t>
  </si>
  <si>
    <t>כללביט אגח יב</t>
  </si>
  <si>
    <t>1179928</t>
  </si>
  <si>
    <t>מנורה הון התח ה</t>
  </si>
  <si>
    <t>1143411</t>
  </si>
  <si>
    <t>513937714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</si>
  <si>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</si>
  <si>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</si>
  <si>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</si>
  <si>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</si>
  <si>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</si>
  <si>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</si>
  <si>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</si>
  <si>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</si>
  <si>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</si>
  <si>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</si>
  <si>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514065283</t>
  </si>
  <si>
    <t>קרסו מוט' אגח א</t>
  </si>
  <si>
    <t>1136464</t>
  </si>
  <si>
    <t>קרסו מוט' אגח ב</t>
  </si>
  <si>
    <t>1139591</t>
  </si>
  <si>
    <t>קרסו מוט' אגח ד</t>
  </si>
  <si>
    <t>1173566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</si>
  <si>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</si>
  <si>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</si>
  <si>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</si>
  <si>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</si>
  <si>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</si>
  <si>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</si>
  <si>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</si>
  <si>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</si>
  <si>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אלון רבוע כחול סדרה ח</t>
  </si>
  <si>
    <t>1197276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</si>
  <si>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</si>
  <si>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</si>
  <si>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</si>
  <si>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</si>
  <si>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</si>
  <si>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</si>
  <si>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</si>
  <si>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</si>
  <si>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</si>
  <si>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</si>
  <si>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</si>
  <si>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</si>
  <si>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</si>
  <si>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</si>
  <si>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</si>
  <si>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</si>
  <si>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</si>
  <si>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</si>
  <si>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</si>
  <si>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520036435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</si>
  <si>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</si>
  <si>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</si>
  <si>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</si>
  <si>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</si>
  <si>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</si>
  <si>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</si>
  <si>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</si>
  <si>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</si>
  <si>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</si>
  <si>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</si>
  <si>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</si>
  <si>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</si>
  <si>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</si>
  <si>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</si>
  <si>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</si>
  <si>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</si>
  <si>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</si>
  <si>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</si>
  <si>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</si>
  <si>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</si>
  <si>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</si>
  <si>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</si>
  <si>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</si>
  <si>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שפיר הנדס אגח ג*</t>
  </si>
  <si>
    <t>1178417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</si>
  <si>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</si>
  <si>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</si>
  <si>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</si>
  <si>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</si>
  <si>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</si>
  <si>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</si>
  <si>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</si>
  <si>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</si>
  <si>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</si>
  <si>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</si>
  <si>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</si>
  <si>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</si>
  <si>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</si>
  <si>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</si>
  <si>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</si>
  <si>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</si>
  <si>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</si>
  <si>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</si>
  <si>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</si>
  <si>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</si>
  <si>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</si>
  <si>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</si>
  <si>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</si>
  <si>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פתאל אירו אגח א</t>
  </si>
  <si>
    <t>1137512</t>
  </si>
  <si>
    <t>515328250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</si>
  <si>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</si>
  <si>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</si>
  <si>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</si>
  <si>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</si>
  <si>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</si>
  <si>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</si>
  <si>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</si>
  <si>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או פי סי אגח ג*</t>
  </si>
  <si>
    <t>1180355</t>
  </si>
  <si>
    <t>אקרו אגח א</t>
  </si>
  <si>
    <t>1188572</t>
  </si>
  <si>
    <t>511996803</t>
  </si>
  <si>
    <t>גי. סי.טי  אגח יז*</t>
  </si>
  <si>
    <t>1198142</t>
  </si>
  <si>
    <t>פתאל החז אגח ב*</t>
  </si>
  <si>
    <t>1150812</t>
  </si>
  <si>
    <t>פתאל החז אגח ג*</t>
  </si>
  <si>
    <t>1161785</t>
  </si>
  <si>
    <t>קרדן נדלן אגח ה</t>
  </si>
  <si>
    <t>1172725</t>
  </si>
  <si>
    <t>520041005</t>
  </si>
  <si>
    <t>שיכון ובינוי אנרגיה אגח א*</t>
  </si>
  <si>
    <t>1198571</t>
  </si>
  <si>
    <t>510459928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</si>
  <si>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</si>
  <si>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</si>
  <si>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</si>
  <si>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</si>
  <si>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</si>
  <si>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</si>
  <si>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</si>
  <si>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</si>
  <si>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</si>
  <si>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</si>
  <si>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</si>
  <si>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</si>
  <si>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</si>
  <si>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</si>
  <si>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</si>
  <si>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</si>
  <si>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</si>
  <si>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</si>
  <si>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</si>
  <si>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ISRELE 3.75 02/32</t>
  </si>
  <si>
    <t>IL0060004004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</si>
  <si>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</si>
  <si>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</si>
  <si>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</si>
  <si>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</si>
  <si>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</si>
  <si>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</si>
  <si>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</si>
  <si>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</si>
  <si>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</si>
  <si>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</si>
  <si>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</si>
  <si>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</si>
  <si>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</si>
  <si>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</si>
  <si>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</si>
  <si>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</si>
  <si>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</si>
  <si>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</si>
  <si>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</si>
  <si>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</si>
  <si>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</si>
  <si>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</si>
  <si>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</si>
  <si>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</si>
  <si>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</si>
  <si>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</si>
  <si>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</si>
  <si>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</si>
  <si>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</si>
  <si>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</si>
  <si>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</si>
  <si>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</si>
  <si>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</si>
  <si>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</si>
  <si>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</si>
  <si>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</si>
  <si>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</si>
  <si>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</si>
  <si>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</si>
  <si>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</si>
  <si>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</si>
  <si>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</si>
  <si>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</si>
  <si>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</si>
  <si>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</si>
  <si>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</si>
  <si>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</si>
  <si>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</si>
  <si>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</si>
  <si>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</si>
  <si>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</si>
  <si>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Banks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</si>
  <si>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</si>
  <si>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</si>
  <si>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</si>
  <si>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</si>
  <si>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</si>
  <si>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</si>
  <si>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</si>
  <si>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</si>
  <si>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</si>
  <si>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</si>
  <si>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</si>
  <si>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</si>
  <si>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</si>
  <si>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</si>
  <si>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</si>
  <si>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</si>
  <si>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</si>
  <si>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</si>
  <si>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</si>
  <si>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Automobiles &amp; Components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</si>
  <si>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</si>
  <si>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</si>
  <si>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</si>
  <si>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</si>
  <si>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</si>
  <si>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</si>
  <si>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</si>
  <si>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</si>
  <si>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</si>
  <si>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</si>
  <si>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</si>
  <si>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</si>
  <si>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</si>
  <si>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</si>
  <si>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</si>
  <si>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</si>
  <si>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</si>
  <si>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</si>
  <si>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</si>
  <si>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</si>
  <si>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</si>
  <si>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</si>
  <si>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</si>
  <si>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</si>
  <si>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</si>
  <si>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</si>
  <si>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</si>
  <si>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</si>
  <si>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</si>
  <si>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</si>
  <si>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</si>
  <si>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</si>
  <si>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</si>
  <si>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</si>
  <si>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Commercial &amp; Professional Services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</si>
  <si>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</si>
  <si>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</si>
  <si>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</si>
  <si>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</si>
  <si>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</si>
  <si>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</si>
  <si>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MTZ 4.5 08/28</t>
  </si>
  <si>
    <t>US576323AP42</t>
  </si>
  <si>
    <t>NGLS 4 01/32</t>
  </si>
  <si>
    <t>US87612BBU52</t>
  </si>
  <si>
    <t>NGLS 6.875 01/29</t>
  </si>
  <si>
    <t>US87612BBN10</t>
  </si>
  <si>
    <t>NSANY 7.05 09/15/28 CORP</t>
  </si>
  <si>
    <t>USU6547TAF76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</si>
  <si>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</si>
  <si>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</si>
  <si>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</si>
  <si>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</si>
  <si>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</si>
  <si>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</si>
  <si>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</si>
  <si>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</si>
  <si>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</si>
  <si>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</si>
  <si>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</si>
  <si>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</si>
  <si>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</si>
  <si>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</si>
  <si>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</si>
  <si>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</si>
  <si>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VW 4.625 PERP 06/28</t>
  </si>
  <si>
    <t>XS1799939027</t>
  </si>
  <si>
    <t>VW 7.875</t>
  </si>
  <si>
    <t>XS2675884733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</si>
  <si>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</si>
  <si>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</si>
  <si>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</si>
  <si>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</si>
  <si>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</si>
  <si>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</si>
  <si>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</si>
  <si>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</si>
  <si>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</si>
  <si>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</si>
  <si>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</si>
  <si>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BAYNGR 6.625 09/25/2083</t>
  </si>
  <si>
    <t>XS2684826014</t>
  </si>
  <si>
    <t>Health Care Equipment &amp; Services</t>
  </si>
  <si>
    <t>BNP 7.75 PERP</t>
  </si>
  <si>
    <t>USF1067PAC08</t>
  </si>
  <si>
    <t>Ba1</t>
  </si>
  <si>
    <t>BRITEL 8.375 09/28</t>
  </si>
  <si>
    <t>XS2636324274</t>
  </si>
  <si>
    <t>F 6.1 08/32</t>
  </si>
  <si>
    <t>US345370DB39</t>
  </si>
  <si>
    <t>F 6.125 05/15/28</t>
  </si>
  <si>
    <t>XS2623496085</t>
  </si>
  <si>
    <t>F 7.35 11/27</t>
  </si>
  <si>
    <t>US345397C353</t>
  </si>
  <si>
    <t>INTNED 7.5 PERP</t>
  </si>
  <si>
    <t>XS2585240984</t>
  </si>
  <si>
    <t>MATTEL 3.75 04/29</t>
  </si>
  <si>
    <t>US577081BF84</t>
  </si>
  <si>
    <t>NWSA 5.125 02/32</t>
  </si>
  <si>
    <t>US65249BAB53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</si>
  <si>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</si>
  <si>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</si>
  <si>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</si>
  <si>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</si>
  <si>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</si>
  <si>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</si>
  <si>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</si>
  <si>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</si>
  <si>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</si>
  <si>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</si>
  <si>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</si>
  <si>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</si>
  <si>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</si>
  <si>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</si>
  <si>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</si>
  <si>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</si>
  <si>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</si>
  <si>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</si>
  <si>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</si>
  <si>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</si>
  <si>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</si>
  <si>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</si>
  <si>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</si>
  <si>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</si>
  <si>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GPK 3.75 02/30</t>
  </si>
  <si>
    <t>US38869AAD90</t>
  </si>
  <si>
    <t>HESM 5.125 06/28</t>
  </si>
  <si>
    <t>US428104AA14</t>
  </si>
  <si>
    <t>HILTON DOMESTIC 4 05/31</t>
  </si>
  <si>
    <t>US432833AL52</t>
  </si>
  <si>
    <t>Hotels Restaurants &amp; Leisure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</si>
  <si>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</si>
  <si>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</si>
  <si>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</si>
  <si>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</si>
  <si>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</si>
  <si>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</si>
  <si>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</si>
  <si>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</si>
  <si>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</si>
  <si>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</si>
  <si>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</si>
  <si>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</si>
  <si>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</si>
  <si>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</si>
  <si>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</si>
  <si>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</si>
  <si>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</si>
  <si>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</si>
  <si>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</si>
  <si>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</si>
  <si>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</si>
  <si>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</si>
  <si>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</si>
  <si>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</si>
  <si>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</si>
  <si>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</si>
  <si>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</si>
  <si>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</si>
  <si>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</si>
  <si>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</si>
  <si>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</si>
  <si>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</si>
  <si>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</si>
  <si>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</si>
  <si>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</si>
  <si>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</si>
  <si>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</si>
  <si>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</si>
  <si>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</si>
  <si>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</si>
  <si>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</si>
  <si>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</si>
  <si>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</si>
  <si>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</si>
  <si>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</si>
  <si>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</si>
  <si>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</si>
  <si>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</si>
  <si>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</si>
  <si>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</si>
  <si>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</si>
  <si>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</si>
  <si>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</si>
  <si>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</si>
  <si>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</si>
  <si>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</si>
  <si>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</si>
  <si>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</si>
  <si>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</si>
  <si>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</si>
  <si>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</si>
  <si>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</si>
  <si>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</si>
  <si>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</si>
  <si>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</si>
  <si>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</si>
  <si>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</si>
  <si>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</si>
  <si>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</si>
  <si>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</si>
  <si>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</si>
  <si>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</si>
  <si>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</si>
  <si>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</si>
  <si>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</si>
  <si>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</si>
  <si>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</si>
  <si>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</si>
  <si>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</si>
  <si>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</si>
  <si>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</si>
  <si>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</si>
  <si>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</si>
  <si>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</si>
  <si>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</si>
  <si>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</si>
  <si>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</si>
  <si>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</si>
  <si>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</si>
  <si>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</si>
  <si>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</si>
  <si>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</si>
  <si>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</si>
  <si>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</si>
  <si>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</si>
  <si>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</si>
  <si>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</si>
  <si>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</si>
  <si>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</si>
  <si>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</si>
  <si>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</si>
  <si>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</si>
  <si>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</si>
  <si>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</si>
  <si>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</si>
  <si>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</si>
  <si>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</si>
  <si>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</si>
  <si>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</si>
  <si>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</si>
  <si>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</si>
  <si>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</si>
  <si>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</si>
  <si>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</si>
  <si>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</si>
  <si>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</si>
  <si>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</si>
  <si>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</si>
  <si>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</si>
  <si>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</si>
  <si>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</si>
  <si>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</si>
  <si>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</si>
  <si>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</si>
  <si>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</si>
  <si>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</si>
  <si>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</si>
  <si>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</si>
  <si>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</si>
  <si>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</si>
  <si>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</si>
  <si>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</si>
  <si>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</si>
  <si>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</si>
  <si>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</si>
  <si>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</si>
  <si>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</si>
  <si>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</si>
  <si>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</si>
  <si>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</si>
  <si>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</si>
  <si>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</si>
  <si>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</si>
  <si>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</si>
  <si>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</si>
  <si>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</si>
  <si>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</si>
  <si>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</si>
  <si>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</si>
  <si>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</si>
  <si>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</si>
  <si>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בזא*</t>
  </si>
  <si>
    <t>1198910</t>
  </si>
  <si>
    <t>513775163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</si>
  <si>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</si>
  <si>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</si>
  <si>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</si>
  <si>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</si>
  <si>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</si>
  <si>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</si>
  <si>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</si>
  <si>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</si>
  <si>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</si>
  <si>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</si>
  <si>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</si>
  <si>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</si>
  <si>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</si>
  <si>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</si>
  <si>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</si>
  <si>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</si>
  <si>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</si>
  <si>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</si>
  <si>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</si>
  <si>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</si>
  <si>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</si>
  <si>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</si>
  <si>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</si>
  <si>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</si>
  <si>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</si>
  <si>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</si>
  <si>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</si>
  <si>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</si>
  <si>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</si>
  <si>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</si>
  <si>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</si>
  <si>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</si>
  <si>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</si>
  <si>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</si>
  <si>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</si>
  <si>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</si>
  <si>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</si>
  <si>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</si>
  <si>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</si>
  <si>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</si>
  <si>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</si>
  <si>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</si>
  <si>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</si>
  <si>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</si>
  <si>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</si>
  <si>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</si>
  <si>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</si>
  <si>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</si>
  <si>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</si>
  <si>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</si>
  <si>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</si>
  <si>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</si>
  <si>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</si>
  <si>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</si>
  <si>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</si>
  <si>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</si>
  <si>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</si>
  <si>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</si>
  <si>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</si>
  <si>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</si>
  <si>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</si>
  <si>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</si>
  <si>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</si>
  <si>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</si>
  <si>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</si>
  <si>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</si>
  <si>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</si>
  <si>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</si>
  <si>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</si>
  <si>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</si>
  <si>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</si>
  <si>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</si>
  <si>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</si>
  <si>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</si>
  <si>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</si>
  <si>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</si>
  <si>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</si>
  <si>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</si>
  <si>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</si>
  <si>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</si>
  <si>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</si>
  <si>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</si>
  <si>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</si>
  <si>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</si>
  <si>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</si>
  <si>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</si>
  <si>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</si>
  <si>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</si>
  <si>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</si>
  <si>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</si>
  <si>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</si>
  <si>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</si>
  <si>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</si>
  <si>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</si>
  <si>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</si>
  <si>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</si>
  <si>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</si>
  <si>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</si>
  <si>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</si>
  <si>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</si>
  <si>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</si>
  <si>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</si>
  <si>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</si>
  <si>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</si>
  <si>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</si>
  <si>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</si>
  <si>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</si>
  <si>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</si>
  <si>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</si>
  <si>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</si>
  <si>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</si>
  <si>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</si>
  <si>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</si>
  <si>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</si>
  <si>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</si>
  <si>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</si>
  <si>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</si>
  <si>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</si>
  <si>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</si>
  <si>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</si>
  <si>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</si>
  <si>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</si>
  <si>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</si>
  <si>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</si>
  <si>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</si>
  <si>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</si>
  <si>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</si>
  <si>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</si>
  <si>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</si>
  <si>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</si>
  <si>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</si>
  <si>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</si>
  <si>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</si>
  <si>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</si>
  <si>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</si>
  <si>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</si>
  <si>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</si>
  <si>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</si>
  <si>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</si>
  <si>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</si>
  <si>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</si>
  <si>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</si>
  <si>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</si>
  <si>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</si>
  <si>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</si>
  <si>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</si>
  <si>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</si>
  <si>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</si>
  <si>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</si>
  <si>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</si>
  <si>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</si>
  <si>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</si>
  <si>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</si>
  <si>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</si>
  <si>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</si>
  <si>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</si>
  <si>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</si>
  <si>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</si>
  <si>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</si>
  <si>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</si>
  <si>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</si>
  <si>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</si>
  <si>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</si>
  <si>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</si>
  <si>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</si>
  <si>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</si>
  <si>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</si>
  <si>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</si>
  <si>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</si>
  <si>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</si>
  <si>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</si>
  <si>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</si>
  <si>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</si>
  <si>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</si>
  <si>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</si>
  <si>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</si>
  <si>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</si>
  <si>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</si>
  <si>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</si>
  <si>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</si>
  <si>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</si>
  <si>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</si>
  <si>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</si>
  <si>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</si>
  <si>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</si>
  <si>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</si>
  <si>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</si>
  <si>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</si>
  <si>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</si>
  <si>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</si>
  <si>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</si>
  <si>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</si>
  <si>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</si>
  <si>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</si>
  <si>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</si>
  <si>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</si>
  <si>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</si>
  <si>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</si>
  <si>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</si>
  <si>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</si>
  <si>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</si>
  <si>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</si>
  <si>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</si>
  <si>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</si>
  <si>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</si>
  <si>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</si>
  <si>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</si>
  <si>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</si>
  <si>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</si>
  <si>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</si>
  <si>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</si>
  <si>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</si>
  <si>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</si>
  <si>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</si>
  <si>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</si>
  <si>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</si>
  <si>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</si>
  <si>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</si>
  <si>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</si>
  <si>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</si>
  <si>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</si>
  <si>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</si>
  <si>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</si>
  <si>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</si>
  <si>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</si>
  <si>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</si>
  <si>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</si>
  <si>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</si>
  <si>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</si>
  <si>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</si>
  <si>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</si>
  <si>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</si>
  <si>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</si>
  <si>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</si>
  <si>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</si>
  <si>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</si>
  <si>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</si>
  <si>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</si>
  <si>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</si>
  <si>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</si>
  <si>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</si>
  <si>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</si>
  <si>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</si>
  <si>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</si>
  <si>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</si>
  <si>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</si>
  <si>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</si>
  <si>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</si>
  <si>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</si>
  <si>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</si>
  <si>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</si>
  <si>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</si>
  <si>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</si>
  <si>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</si>
  <si>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</si>
  <si>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</si>
  <si>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</si>
  <si>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</si>
  <si>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</si>
  <si>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</si>
  <si>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</si>
  <si>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</si>
  <si>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</si>
  <si>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</si>
  <si>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</si>
  <si>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</si>
  <si>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</si>
  <si>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</si>
  <si>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</si>
  <si>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</si>
  <si>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</si>
  <si>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</si>
  <si>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</si>
  <si>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</si>
  <si>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</si>
  <si>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</si>
  <si>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</si>
  <si>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</si>
  <si>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</si>
  <si>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</si>
  <si>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</si>
  <si>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</si>
  <si>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</si>
  <si>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</si>
  <si>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</si>
  <si>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</si>
  <si>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</si>
  <si>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</si>
  <si>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</si>
  <si>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</si>
  <si>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</si>
  <si>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</si>
  <si>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</si>
  <si>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</si>
  <si>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</si>
  <si>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</si>
  <si>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</si>
  <si>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</si>
  <si>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</si>
  <si>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</si>
  <si>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</si>
  <si>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</si>
  <si>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</si>
  <si>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</si>
  <si>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</si>
  <si>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</si>
  <si>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</si>
  <si>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</si>
  <si>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</si>
  <si>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</si>
  <si>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</si>
  <si>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</si>
  <si>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</si>
  <si>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</si>
  <si>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</si>
  <si>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</si>
  <si>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</si>
  <si>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</si>
  <si>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</si>
  <si>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</si>
  <si>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</si>
  <si>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</si>
  <si>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</si>
  <si>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</si>
  <si>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</si>
  <si>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</si>
  <si>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</si>
  <si>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</si>
  <si>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</si>
  <si>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</si>
  <si>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</si>
  <si>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</si>
  <si>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</si>
  <si>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</si>
  <si>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</si>
  <si>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</si>
  <si>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</si>
  <si>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</si>
  <si>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</si>
  <si>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</si>
  <si>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</si>
  <si>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</si>
  <si>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</si>
  <si>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</si>
  <si>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</si>
  <si>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</si>
  <si>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</si>
  <si>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</si>
  <si>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</si>
  <si>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</si>
  <si>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</si>
  <si>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</si>
  <si>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</si>
  <si>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</si>
  <si>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ARBE ROBOTICS</t>
  </si>
  <si>
    <t>IL0011796625</t>
  </si>
  <si>
    <t>NASDAQ</t>
  </si>
  <si>
    <t>515333128</t>
  </si>
  <si>
    <t>Technology Hardware &amp; Equipment</t>
  </si>
  <si>
    <t>BRENMILLER ENERGY LTD*</t>
  </si>
  <si>
    <t>IL0011415309</t>
  </si>
  <si>
    <t>514720374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</si>
  <si>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</si>
  <si>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</si>
  <si>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</si>
  <si>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</si>
  <si>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</si>
  <si>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</si>
  <si>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</si>
  <si>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</si>
  <si>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</si>
  <si>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</si>
  <si>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</si>
  <si>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</si>
  <si>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</si>
  <si>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</si>
  <si>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</si>
  <si>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</si>
  <si>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</si>
  <si>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</si>
  <si>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</si>
  <si>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</si>
  <si>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</si>
  <si>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</si>
  <si>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</si>
  <si>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</si>
  <si>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</si>
  <si>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</si>
  <si>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</si>
  <si>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</si>
  <si>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</si>
  <si>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</si>
  <si>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</si>
  <si>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</si>
  <si>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</si>
  <si>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</si>
  <si>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</si>
  <si>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</si>
  <si>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</si>
  <si>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</si>
  <si>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</si>
  <si>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</si>
  <si>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</si>
  <si>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</si>
  <si>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</si>
  <si>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</si>
  <si>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</si>
  <si>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</si>
  <si>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</si>
  <si>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</si>
  <si>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</si>
  <si>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</si>
  <si>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</si>
  <si>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</si>
  <si>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</si>
  <si>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</si>
  <si>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</si>
  <si>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</si>
  <si>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</si>
  <si>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</si>
  <si>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</si>
  <si>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513865329</t>
  </si>
  <si>
    <t>Semiconductors &amp; Semiconductor Equipment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</si>
  <si>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</si>
  <si>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</si>
  <si>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</si>
  <si>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</si>
  <si>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</si>
  <si>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</si>
  <si>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</si>
  <si>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</si>
  <si>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</si>
  <si>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</si>
  <si>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</si>
  <si>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</si>
  <si>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</si>
  <si>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</si>
  <si>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</si>
  <si>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</si>
  <si>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</si>
  <si>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</si>
  <si>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</si>
  <si>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</si>
  <si>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</si>
  <si>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</si>
  <si>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ADOBE INC</t>
  </si>
  <si>
    <t>US00724F1012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</si>
  <si>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</si>
  <si>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</si>
  <si>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</si>
  <si>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</si>
  <si>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</si>
  <si>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</si>
  <si>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</si>
  <si>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</si>
  <si>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</si>
  <si>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</si>
  <si>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</si>
  <si>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</si>
  <si>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</si>
  <si>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</si>
  <si>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</si>
  <si>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</si>
  <si>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</si>
  <si>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</si>
  <si>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</si>
  <si>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</si>
  <si>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</si>
  <si>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</si>
  <si>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</si>
  <si>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</si>
  <si>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</si>
  <si>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</si>
  <si>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CIE FINAN RICHEMONT</t>
  </si>
  <si>
    <t>CH0210483332</t>
  </si>
  <si>
    <t>פרנק שווצרי</t>
  </si>
  <si>
    <t>COSTCO WHOLESALE</t>
  </si>
  <si>
    <t>US22160K1051</t>
  </si>
  <si>
    <t>Food &amp; Staples Retailing</t>
  </si>
  <si>
    <t>CROWDSTRIKE HOLDINGS INC  A</t>
  </si>
  <si>
    <t>US22788C1053</t>
  </si>
  <si>
    <t>D.R. HORTON INC</t>
  </si>
  <si>
    <t>US23331A1097</t>
  </si>
  <si>
    <t>DATADOG INC  CLASS A</t>
  </si>
  <si>
    <t>US23804L1035</t>
  </si>
  <si>
    <t>DYNATRACE INC</t>
  </si>
  <si>
    <t>US2681501092</t>
  </si>
  <si>
    <t>EIFFAGE</t>
  </si>
  <si>
    <t>FR0000130452</t>
  </si>
  <si>
    <t>FORTINET</t>
  </si>
  <si>
    <t>US34959E1091</t>
  </si>
  <si>
    <t>GOLDMAN SACHS GROUP INC</t>
  </si>
  <si>
    <t>US38141G1040</t>
  </si>
  <si>
    <t>JPMORGAN CHASE</t>
  </si>
  <si>
    <t>US46625H1005</t>
  </si>
  <si>
    <t>LENNAR CORP A</t>
  </si>
  <si>
    <t>US5260571048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</si>
  <si>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</si>
  <si>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</si>
  <si>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</si>
  <si>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</si>
  <si>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</si>
  <si>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</si>
  <si>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</si>
  <si>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</si>
  <si>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</si>
  <si>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</si>
  <si>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</si>
  <si>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</si>
  <si>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</si>
  <si>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</si>
  <si>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</si>
  <si>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</si>
  <si>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</si>
  <si>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</si>
  <si>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</si>
  <si>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</si>
  <si>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</si>
  <si>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</si>
  <si>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</si>
  <si>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</si>
  <si>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</si>
  <si>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</si>
  <si>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</si>
  <si>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</si>
  <si>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</si>
  <si>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</si>
  <si>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</si>
  <si>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</si>
  <si>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</si>
  <si>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</si>
  <si>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</si>
  <si>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</si>
  <si>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</si>
  <si>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</si>
  <si>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</si>
  <si>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</si>
  <si>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</si>
  <si>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</si>
  <si>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</si>
  <si>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</si>
  <si>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</si>
  <si>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</si>
  <si>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</si>
  <si>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</si>
  <si>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</si>
  <si>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</si>
  <si>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</si>
  <si>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</si>
  <si>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</si>
  <si>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</si>
  <si>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</si>
  <si>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</si>
  <si>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</si>
  <si>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</si>
  <si>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</si>
  <si>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</si>
  <si>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</si>
  <si>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</si>
  <si>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</si>
  <si>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סל תא ביטוח</t>
  </si>
  <si>
    <t>1197698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</si>
  <si>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</si>
  <si>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</si>
  <si>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</si>
  <si>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</si>
  <si>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</si>
  <si>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</si>
  <si>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</si>
  <si>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</si>
  <si>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</si>
  <si>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</si>
  <si>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</si>
  <si>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</si>
  <si>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</si>
  <si>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</si>
  <si>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</si>
  <si>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</si>
  <si>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</si>
  <si>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</si>
  <si>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</si>
  <si>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</si>
  <si>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</si>
  <si>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</si>
  <si>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</si>
  <si>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</si>
  <si>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</si>
  <si>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</si>
  <si>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</si>
  <si>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</si>
  <si>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</si>
  <si>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</si>
  <si>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</si>
  <si>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</si>
  <si>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</si>
  <si>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</si>
  <si>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</si>
  <si>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</si>
  <si>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</si>
  <si>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</si>
  <si>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</si>
  <si>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</si>
  <si>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</si>
  <si>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</si>
  <si>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</si>
  <si>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</si>
  <si>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</si>
  <si>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</si>
  <si>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</si>
  <si>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</si>
  <si>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</si>
  <si>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</si>
  <si>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</si>
  <si>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</si>
  <si>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</si>
  <si>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</si>
  <si>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</si>
  <si>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</si>
  <si>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</si>
  <si>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</si>
  <si>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</si>
  <si>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</si>
  <si>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</si>
  <si>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</si>
  <si>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ISHR EUR600 IND GDS&amp;SERV (DE)</t>
  </si>
  <si>
    <t>DE000A0H08J9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</si>
  <si>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</si>
  <si>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</si>
  <si>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</si>
  <si>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</si>
  <si>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</si>
  <si>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</si>
  <si>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</si>
  <si>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</si>
  <si>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</si>
  <si>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</si>
  <si>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</si>
  <si>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</si>
  <si>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</si>
  <si>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</si>
  <si>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</si>
  <si>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</si>
  <si>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</si>
  <si>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</si>
  <si>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</si>
  <si>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</si>
  <si>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</si>
  <si>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</si>
  <si>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</si>
  <si>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</si>
  <si>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</si>
  <si>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</si>
  <si>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</si>
  <si>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</si>
  <si>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</si>
  <si>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</si>
  <si>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</si>
  <si>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</si>
  <si>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</si>
  <si>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</si>
  <si>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</si>
  <si>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</si>
  <si>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</si>
  <si>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</si>
  <si>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</si>
  <si>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</si>
  <si>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</si>
  <si>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</si>
  <si>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</si>
  <si>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</si>
  <si>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</si>
  <si>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</si>
  <si>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</si>
  <si>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</si>
  <si>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</si>
  <si>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</si>
  <si>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VANGUARD IS EM.MKTS STK.IDX</t>
  </si>
  <si>
    <t>IE00BFPM9H50</t>
  </si>
  <si>
    <t>כתבי אופציה בישראל</t>
  </si>
  <si>
    <t>מניבים ריט אפ 4*</t>
  </si>
  <si>
    <t>1199322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</si>
  <si>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</si>
  <si>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</si>
  <si>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</si>
  <si>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</si>
  <si>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</si>
  <si>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</si>
  <si>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</si>
  <si>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</si>
  <si>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</si>
  <si>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</si>
  <si>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</si>
  <si>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</si>
  <si>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</si>
  <si>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</si>
  <si>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</si>
  <si>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KWEB US 11/17/23 C33</t>
  </si>
  <si>
    <t>SPXW 12/29/23 P4000</t>
  </si>
  <si>
    <t>SPXW 12/29/23 P4400</t>
  </si>
  <si>
    <t>MSCI EMGMKT DEC23</t>
  </si>
  <si>
    <t>MESZ3</t>
  </si>
  <si>
    <t>NASDAQ 100 DEC23</t>
  </si>
  <si>
    <t>NQZ3</t>
  </si>
  <si>
    <t>S&amp;P500 EMINI FUT DEC23</t>
  </si>
  <si>
    <t>ESZ3</t>
  </si>
  <si>
    <t>TOPIX FUTR DEC23</t>
  </si>
  <si>
    <t>TPZ3</t>
  </si>
  <si>
    <t>US 10YR ULTRA FUT DEC23</t>
  </si>
  <si>
    <t>UXYZ3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</si>
  <si>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</si>
  <si>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</si>
  <si>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</si>
  <si>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</si>
  <si>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</si>
  <si>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</si>
  <si>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</si>
  <si>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</si>
  <si>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</si>
  <si>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</si>
  <si>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</si>
  <si>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אגד אגח 1 רצף מוסדיים</t>
  </si>
  <si>
    <t>1198787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</si>
  <si>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</si>
  <si>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</si>
  <si>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</si>
  <si>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</si>
  <si>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</si>
  <si>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</si>
  <si>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</si>
  <si>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</si>
  <si>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</si>
  <si>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</si>
  <si>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</si>
  <si>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</si>
  <si>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</si>
  <si>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</si>
  <si>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</si>
  <si>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</si>
  <si>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</si>
  <si>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</si>
  <si>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</si>
  <si>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</si>
  <si>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</si>
  <si>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</si>
  <si>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</si>
  <si>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</si>
  <si>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</si>
  <si>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</si>
  <si>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</si>
  <si>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</si>
  <si>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</si>
  <si>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</si>
  <si>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</si>
  <si>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</si>
  <si>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</si>
  <si>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</si>
  <si>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</si>
  <si>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</si>
  <si>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</si>
  <si>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</si>
  <si>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</si>
  <si>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</si>
  <si>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</si>
  <si>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</si>
  <si>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513644005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</si>
  <si>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</si>
  <si>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</si>
  <si>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</si>
  <si>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</si>
  <si>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</si>
  <si>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</si>
  <si>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</si>
  <si>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</si>
  <si>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</si>
  <si>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</si>
  <si>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</si>
  <si>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</si>
  <si>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>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</si>
  <si>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</si>
  <si>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</si>
  <si>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</si>
  <si>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</si>
  <si>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</si>
  <si>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</si>
  <si>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</si>
  <si>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</si>
  <si>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</si>
  <si>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</si>
  <si>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</si>
  <si>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</si>
  <si>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</si>
  <si>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</si>
  <si>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</si>
  <si>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</si>
  <si>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</si>
  <si>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</si>
  <si>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</si>
  <si>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</si>
  <si>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</si>
  <si>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</si>
  <si>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</si>
  <si>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פרויקט תענך   אקוויטי</t>
  </si>
  <si>
    <t>540278835</t>
  </si>
  <si>
    <t>פרויקט תענך   הלוואת בעלים</t>
  </si>
  <si>
    <t>1735 MARKET INVESTOR HOLDC MAKEFET*</t>
  </si>
  <si>
    <t>425 Lexington*</t>
  </si>
  <si>
    <t>901 Fifth Seattle*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</si>
  <si>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</si>
  <si>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</si>
  <si>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</si>
  <si>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</si>
  <si>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</si>
  <si>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</si>
  <si>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WORE 2021 1 Holdings*</t>
  </si>
  <si>
    <t>NORDIC POWER 2*</t>
  </si>
  <si>
    <t>NORDIC POWER 3*</t>
  </si>
  <si>
    <t>NORDIC POWER 4*</t>
  </si>
  <si>
    <t>OHA Private Credit Advisors</t>
  </si>
  <si>
    <t>OPC Power Ventures LP</t>
  </si>
  <si>
    <t>ORDH</t>
  </si>
  <si>
    <t>ReLog*</t>
  </si>
  <si>
    <t>SPVNI 2 Next 2021 LP</t>
  </si>
  <si>
    <t>Sunbit</t>
  </si>
  <si>
    <t>USBT INVESTOR HOLDCO 2 LP*</t>
  </si>
  <si>
    <t>חברת Earnix</t>
  </si>
  <si>
    <t>עסקת Danforth*</t>
  </si>
  <si>
    <t>סה"כ קרנות השקעה</t>
  </si>
  <si>
    <t>סה"כ קרנות השקעה בישראל</t>
  </si>
  <si>
    <t>Arkin Bio Ventures II L.P</t>
  </si>
  <si>
    <t>Cynet Security LTD (ISR)</t>
  </si>
  <si>
    <t>F2 Capital Partners 3 LP</t>
  </si>
  <si>
    <t>F2 Select I LP</t>
  </si>
  <si>
    <t>Greenfield Partners II L.P</t>
  </si>
  <si>
    <t>Stage One Venture Capital Fund IV</t>
  </si>
  <si>
    <t>StageOne S.P.V R.S</t>
  </si>
  <si>
    <t>Noked Long L.P</t>
  </si>
  <si>
    <t>JTLV III LIMITED PARTNERSHIP</t>
  </si>
  <si>
    <t>ריאליטי קרן השקעות בנדל"ן IV</t>
  </si>
  <si>
    <t>Diagnostic Robotics Ltd</t>
  </si>
  <si>
    <t>FIMI ISRAEL OPPORTUNITY 6</t>
  </si>
  <si>
    <t>FIMI Israel Opportunity VII</t>
  </si>
  <si>
    <t>Fortissimo Capital Fund V L.P.</t>
  </si>
  <si>
    <t>Gad</t>
  </si>
  <si>
    <t>GESM Via Maris Limited Partnership</t>
  </si>
  <si>
    <t>Green Lantern GL II LP</t>
  </si>
  <si>
    <t>Kedma Capital III</t>
  </si>
  <si>
    <t>Noy 4 Infrastructure and energy</t>
  </si>
  <si>
    <t>Panorays. Ltd (ISR)</t>
  </si>
  <si>
    <t>RAM COASTAL ENERGY LIMITED PARTNERSHIP</t>
  </si>
  <si>
    <t>S.H. SKY 3 L.P</t>
  </si>
  <si>
    <t>S.H. SKY 4 L.P</t>
  </si>
  <si>
    <t>S.H. SKY II L.P.s</t>
  </si>
  <si>
    <t>Yesodot Gimmel</t>
  </si>
  <si>
    <t>Yesodot Senior Co Invest</t>
  </si>
  <si>
    <t>סה"כ קרנות השקעה בחו"ל</t>
  </si>
  <si>
    <t>AT-BAY, Inc.</t>
  </si>
  <si>
    <t>Augury Inc.</t>
  </si>
  <si>
    <t>BVP Forge Institutional L.P</t>
  </si>
  <si>
    <t>floLIVE</t>
  </si>
  <si>
    <t>Greenfield Partners Fund III LP</t>
  </si>
  <si>
    <t>Group 11 Fund IV</t>
  </si>
  <si>
    <t>Group 11 Fund V</t>
  </si>
  <si>
    <t>Insight Partners XI</t>
  </si>
  <si>
    <t>Insight Partners XII LP</t>
  </si>
  <si>
    <t>Israel Secondary fund III L.P</t>
  </si>
  <si>
    <t>JoyTunes Ltd.</t>
  </si>
  <si>
    <t>Lightricks Ltd.</t>
  </si>
  <si>
    <t>Minute Media Inc.</t>
  </si>
  <si>
    <t>R Software Inc.</t>
  </si>
  <si>
    <t>Zeev Opportunity Fund I</t>
  </si>
  <si>
    <t>קרנות גידור</t>
  </si>
  <si>
    <t>ION TECH FEEDER FUND</t>
  </si>
  <si>
    <t>KYG4939W1188</t>
  </si>
  <si>
    <t>LUCID ALTERNATIVE u 7/23</t>
  </si>
  <si>
    <t>LUCID ALTERNATIVE U 8/23</t>
  </si>
  <si>
    <t>Blackstone Real Estate Partners IX.F L.P</t>
  </si>
  <si>
    <t>Electra America Multifamily III</t>
  </si>
  <si>
    <t>ELECTRA AMERICA PRINCIPAL HOSPITALITY</t>
  </si>
  <si>
    <t>Faropoint III FEEDER 6</t>
  </si>
  <si>
    <t>Accelmed Partners II</t>
  </si>
  <si>
    <t>ACE IV*</t>
  </si>
  <si>
    <t>ACE V*</t>
  </si>
  <si>
    <t>ADLS</t>
  </si>
  <si>
    <t>Advent International GPE IX L.P</t>
  </si>
  <si>
    <t>Advent International GPE X B L.P</t>
  </si>
  <si>
    <t>AIOF II Woolly Co Invest Fund L.P</t>
  </si>
  <si>
    <t>Ambition HOLDINGS OFFSHORE LP</t>
  </si>
  <si>
    <t>Andreessen Horowitz Fund VIII</t>
  </si>
  <si>
    <t>Andreessen Horowitz LSV Fund III</t>
  </si>
  <si>
    <t>AP IX Connect Holdings L.P</t>
  </si>
  <si>
    <t>ARCLIGHT AEP FEEDER FUND VII LLC</t>
  </si>
  <si>
    <t>ArcLight Fund VII AIV L.P</t>
  </si>
  <si>
    <t>Arcmont SLF II</t>
  </si>
  <si>
    <t>Ares Private Capital Solutions II*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</si>
  <si>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</si>
  <si>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</si>
  <si>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</si>
  <si>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</si>
  <si>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</si>
  <si>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</si>
  <si>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Audax Direct Lending Solutions Fund II</t>
  </si>
  <si>
    <t>BCP V DEXKO CO INVEST LP</t>
  </si>
  <si>
    <t>Boom Co invest B LP</t>
  </si>
  <si>
    <t>Brookfield Capital Partners Fund VI</t>
  </si>
  <si>
    <t>CAPSII</t>
  </si>
  <si>
    <t>CAPSII co inv</t>
  </si>
  <si>
    <t>Caretech*</t>
  </si>
  <si>
    <t>Cary Group*</t>
  </si>
  <si>
    <t>Cerity Partners</t>
  </si>
  <si>
    <t>Cherry Bekaert</t>
  </si>
  <si>
    <t>Cheyne Co Invest 2023 1 SP</t>
  </si>
  <si>
    <t>Cheyne Real Estate Credit Holdings VII</t>
  </si>
  <si>
    <t>Clayton Dubilier &amp; Rice XI L.P</t>
  </si>
  <si>
    <t>Concorde Co Invest L.P.</t>
  </si>
  <si>
    <t>Copenhagen Energy Transition</t>
  </si>
  <si>
    <t>Copenhagen Infrastructure Partners IV F2</t>
  </si>
  <si>
    <t>Creandum VI Select</t>
  </si>
  <si>
    <t>Crescent Direct Lending III</t>
  </si>
  <si>
    <t>CSC TS HOLDINGS L.P</t>
  </si>
  <si>
    <t>CVC Capital partners VIII</t>
  </si>
  <si>
    <t>DB Sunshine Holdings</t>
  </si>
  <si>
    <t>DIF VII</t>
  </si>
  <si>
    <t>DIF VII CO INVEST PROJECT 1 C.V</t>
  </si>
  <si>
    <t>DIRECT LENDING FUND IV (EUR) SLP</t>
  </si>
  <si>
    <t>EIP Renewables invest SCS</t>
  </si>
  <si>
    <t>Euromoney*</t>
  </si>
  <si>
    <t>European Camping Group ECG*</t>
  </si>
  <si>
    <t>Fitzgerald Fund US LP</t>
  </si>
  <si>
    <t>Francisco Partners VI</t>
  </si>
  <si>
    <t>General Catalyst Group XI - Creation</t>
  </si>
  <si>
    <t>General Catalyst Group XI - Ignition</t>
  </si>
  <si>
    <t>General Catalyst Group XI -Endurance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</si>
  <si>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</si>
  <si>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</si>
  <si>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</si>
  <si>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</si>
  <si>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</si>
  <si>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</si>
  <si>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</si>
  <si>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</si>
  <si>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</si>
  <si>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Havea*</t>
  </si>
  <si>
    <t>ICG Real Estate Debt VI</t>
  </si>
  <si>
    <t>ICG Senior Debt Partners Fund 5 A SCSp</t>
  </si>
  <si>
    <t>IFM GLOBAL INFRASTRUCTURE C</t>
  </si>
  <si>
    <t>InnovateMR</t>
  </si>
  <si>
    <t>InterMed Group</t>
  </si>
  <si>
    <t>ISF III Overflow Fund L.P</t>
  </si>
  <si>
    <t>ISQ Global infrastructure Fund III</t>
  </si>
  <si>
    <t>ISQ Kio Co Invest Fund L.P</t>
  </si>
  <si>
    <t>itm8*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</si>
  <si>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</si>
  <si>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</si>
  <si>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</si>
  <si>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</si>
  <si>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</si>
  <si>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</si>
  <si>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</si>
  <si>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</si>
  <si>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KKR CAVALRY CO INVEST BLOCKER PARENT</t>
  </si>
  <si>
    <t>KKR THOR CO INVEST LP</t>
  </si>
  <si>
    <t>Klirmark III</t>
  </si>
  <si>
    <t>Klirmark Opportunity Fund IV</t>
  </si>
  <si>
    <t>KSO</t>
  </si>
  <si>
    <t>Magna Legal Services</t>
  </si>
  <si>
    <t>MCP V</t>
  </si>
  <si>
    <t>MIE III Co Investment Fund II S.L.P</t>
  </si>
  <si>
    <t>Mirasol Co Invest Fund L.P</t>
  </si>
  <si>
    <t>Monarch MCP VI</t>
  </si>
  <si>
    <t>MORE B 1</t>
  </si>
  <si>
    <t>NCA Co Invest L.P</t>
  </si>
  <si>
    <t>Ned Stevens</t>
  </si>
  <si>
    <t>Nirvana Holdings I LP</t>
  </si>
  <si>
    <t>Oak Hill Advisors   OCREDIT</t>
  </si>
  <si>
    <t>Odevo*</t>
  </si>
  <si>
    <t>ORCC III</t>
  </si>
  <si>
    <t>Pantheon Global Co Inv Opportunities V</t>
  </si>
  <si>
    <t>PCSIII LP</t>
  </si>
  <si>
    <t>PERMIRA VII L.P.2 SCSP</t>
  </si>
  <si>
    <t>Permira VIII   2 SCSp</t>
  </si>
  <si>
    <t>Point Nine Annex II GmbH &amp; Co. KG</t>
  </si>
  <si>
    <t>Point Nine VI</t>
  </si>
  <si>
    <t>PORCUPINE HOLDINGS (OFFSHORE) LP</t>
  </si>
  <si>
    <t>PPCSIV</t>
  </si>
  <si>
    <t>Project Stream Co Invest Fund L.P</t>
  </si>
  <si>
    <t>Proofpoint Co Invest Fund L.P</t>
  </si>
  <si>
    <t>Proxima Co Invest L.P</t>
  </si>
  <si>
    <t>SDP IV</t>
  </si>
  <si>
    <t>SDPIII</t>
  </si>
  <si>
    <t>SONNEDIX</t>
  </si>
  <si>
    <t>Spark Capital Growth Fund IV</t>
  </si>
  <si>
    <t>Spark Capital VII</t>
  </si>
  <si>
    <t>Spectrum</t>
  </si>
  <si>
    <t>SPECTRUM co inv   Mayberry LP</t>
  </si>
  <si>
    <t>SPECTRUM co inv   Saavi LP</t>
  </si>
  <si>
    <t>Sportority Limited (UK)</t>
  </si>
  <si>
    <t>Strategic Investors Fund X</t>
  </si>
  <si>
    <t>Thoma Bravo Fund XIII</t>
  </si>
  <si>
    <t>Thoma Bravo Fund XIV A</t>
  </si>
  <si>
    <t>Thor Investment Trust 1</t>
  </si>
  <si>
    <t>Tikehau Direct Lending V</t>
  </si>
  <si>
    <t>Trilantic Europe VI SCSp</t>
  </si>
  <si>
    <t>Vintage Fund of Funds VI Access</t>
  </si>
  <si>
    <t>Vintage Fund of Funds VII (Access) LP</t>
  </si>
  <si>
    <t>Warburg Pincus China II L.P</t>
  </si>
  <si>
    <t>Whitehorse IV</t>
  </si>
  <si>
    <t>WHITEHORSE LIQUIDITY PARTNERS GPSOF</t>
  </si>
  <si>
    <t>Whitehorse Liquidity Partners V</t>
  </si>
  <si>
    <t>WHLP Kennedy (A) LP</t>
  </si>
  <si>
    <t>WSREDII</t>
  </si>
  <si>
    <t>סה"כ כתבי אופציה בישראל:</t>
  </si>
  <si>
    <t>ג'י סיטי בע"מ*</t>
  </si>
  <si>
    <t>נוסטרומו אופ*</t>
  </si>
  <si>
    <t>אופציה על מניה לא סחירה Agritask</t>
  </si>
  <si>
    <t>₪ / מט"ח</t>
  </si>
  <si>
    <t>C +USD/-ILS 3.74 11-02 (11)</t>
  </si>
  <si>
    <t>10003973</t>
  </si>
  <si>
    <t>P -USD/+ILS 3.5725 11-02 (11)</t>
  </si>
  <si>
    <t>10003974</t>
  </si>
  <si>
    <t>P -USD/+ILS 3.7 12-11 (11)</t>
  </si>
  <si>
    <t>10004069</t>
  </si>
  <si>
    <t>10004068</t>
  </si>
  <si>
    <t>P -USD/+ILS 3.7 12-11 (20)</t>
  </si>
  <si>
    <t>10004078</t>
  </si>
  <si>
    <t>10004088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</si>
  <si>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</si>
  <si>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</si>
  <si>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</si>
  <si>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</si>
  <si>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</si>
  <si>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</si>
  <si>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</si>
  <si>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</si>
  <si>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</si>
  <si>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</si>
  <si>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</si>
  <si>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</si>
  <si>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</si>
  <si>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</si>
  <si>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</si>
  <si>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</si>
  <si>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</si>
  <si>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</si>
  <si>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</si>
  <si>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</si>
  <si>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</si>
  <si>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</si>
  <si>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</si>
  <si>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</si>
  <si>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</si>
  <si>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</si>
  <si>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</si>
  <si>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</si>
  <si>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</si>
  <si>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</si>
  <si>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</si>
  <si>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</si>
  <si>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</si>
  <si>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</si>
  <si>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</si>
  <si>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</si>
  <si>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</si>
  <si>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</si>
  <si>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</si>
  <si>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</si>
  <si>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</si>
  <si>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</si>
  <si>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</si>
  <si>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</si>
  <si>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</si>
  <si>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</si>
  <si>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</si>
  <si>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</si>
  <si>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</si>
  <si>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</si>
  <si>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</si>
  <si>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</si>
  <si>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</si>
  <si>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</si>
  <si>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</si>
  <si>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</si>
  <si>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</si>
  <si>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</si>
  <si>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</si>
  <si>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</si>
  <si>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</si>
  <si>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</si>
  <si>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</si>
  <si>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</si>
  <si>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</si>
  <si>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</si>
  <si>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</si>
  <si>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</si>
  <si>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</si>
  <si>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</si>
  <si>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</si>
  <si>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</si>
  <si>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</si>
  <si>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</si>
  <si>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</si>
  <si>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</si>
  <si>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</si>
  <si>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</si>
  <si>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</si>
  <si>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</si>
  <si>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</si>
  <si>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</si>
  <si>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</si>
  <si>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</si>
  <si>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</si>
  <si>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</si>
  <si>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</si>
  <si>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</si>
  <si>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</si>
  <si>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</si>
  <si>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</si>
  <si>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</si>
  <si>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</si>
  <si>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</si>
  <si>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</si>
  <si>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</si>
  <si>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</si>
  <si>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</si>
  <si>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</si>
  <si>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</si>
  <si>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</si>
  <si>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</si>
  <si>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</si>
  <si>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</si>
  <si>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</si>
  <si>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</si>
  <si>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</si>
  <si>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</si>
  <si>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</si>
  <si>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</si>
  <si>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</si>
  <si>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</si>
  <si>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</si>
  <si>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</si>
  <si>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</si>
  <si>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</si>
  <si>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</si>
  <si>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</si>
  <si>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</si>
  <si>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</si>
  <si>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 15-11-23 (12) -462</t>
  </si>
  <si>
    <t>10000887</t>
  </si>
  <si>
    <t>+ILS/-USD 3.555 22-11-23 (11) -400</t>
  </si>
  <si>
    <t>10003615</t>
  </si>
  <si>
    <t>10000717</t>
  </si>
  <si>
    <t>+ILS/-USD 3.5568 22-11-23 (10) -397</t>
  </si>
  <si>
    <t>10000715</t>
  </si>
  <si>
    <t>10000223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</si>
  <si>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</si>
  <si>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</si>
  <si>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</si>
  <si>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</si>
  <si>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</si>
  <si>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</si>
  <si>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</si>
  <si>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10000976</t>
  </si>
  <si>
    <t>+ILS/-USD 3.56 22-01-24 (11) -320</t>
  </si>
  <si>
    <t>10001003</t>
  </si>
  <si>
    <t>10003961</t>
  </si>
  <si>
    <t>+ILS/-USD 3.5603 22-11-23 (12) -397</t>
  </si>
  <si>
    <t>10000912</t>
  </si>
  <si>
    <t>+ILS/-USD 3.5626 14-11-23 (11) -474</t>
  </si>
  <si>
    <t>10003556</t>
  </si>
  <si>
    <t>+ILS/-USD 3.563 22-01-24 (20) -320</t>
  </si>
  <si>
    <t>10001005</t>
  </si>
  <si>
    <t>+ILS/-USD 3.564 22-01-24 (10) -320</t>
  </si>
  <si>
    <t>10003959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</si>
  <si>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</si>
  <si>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</si>
  <si>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</si>
  <si>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</si>
  <si>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</si>
  <si>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</si>
  <si>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</si>
  <si>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</si>
  <si>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</si>
  <si>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</si>
  <si>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</si>
  <si>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</si>
  <si>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</si>
  <si>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</si>
  <si>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</si>
  <si>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10000869</t>
  </si>
  <si>
    <t>10003498</t>
  </si>
  <si>
    <t>+ILS/-USD 3.572 14-12-23 (10) -460</t>
  </si>
  <si>
    <t>10003564</t>
  </si>
  <si>
    <t>+ILS/-USD 3.572 20-11-23 (11) -187</t>
  </si>
  <si>
    <t>10000781</t>
  </si>
  <si>
    <t>+ILS/-USD 3.5759 14-11-23 (11) -441</t>
  </si>
  <si>
    <t>10000883</t>
  </si>
  <si>
    <t>+ILS/-USD 3.58 04-12-23 (12) -265</t>
  </si>
  <si>
    <t>10001378</t>
  </si>
  <si>
    <t>+ILS/-USD 3.58 10-10-23 (20) -365</t>
  </si>
  <si>
    <t>10000885</t>
  </si>
  <si>
    <t>+ILS/-USD 3.582 17-10-23 (11) -174</t>
  </si>
  <si>
    <t>10000756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</si>
  <si>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</si>
  <si>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</si>
  <si>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</si>
  <si>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</si>
  <si>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</si>
  <si>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</si>
  <si>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</si>
  <si>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</si>
  <si>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</si>
  <si>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</si>
  <si>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</si>
  <si>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</si>
  <si>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</si>
  <si>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</si>
  <si>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</si>
  <si>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</si>
  <si>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</si>
  <si>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</si>
  <si>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</si>
  <si>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</si>
  <si>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</si>
  <si>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</si>
  <si>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</si>
  <si>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</si>
  <si>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</si>
  <si>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</si>
  <si>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</si>
  <si>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</si>
  <si>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</si>
  <si>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</si>
  <si>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</si>
  <si>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</si>
  <si>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</si>
  <si>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</si>
  <si>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</si>
  <si>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</si>
  <si>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</si>
  <si>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</si>
  <si>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</si>
  <si>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</si>
  <si>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</si>
  <si>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</si>
  <si>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</si>
  <si>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</si>
  <si>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</si>
  <si>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</si>
  <si>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</si>
  <si>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</si>
  <si>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</si>
  <si>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</si>
  <si>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</si>
  <si>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</si>
  <si>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</si>
  <si>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</si>
  <si>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</si>
  <si>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</si>
  <si>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</si>
  <si>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</si>
  <si>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</si>
  <si>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</si>
  <si>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</si>
  <si>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</si>
  <si>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</si>
  <si>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</si>
  <si>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</si>
  <si>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10003587</t>
  </si>
  <si>
    <t>10000910</t>
  </si>
  <si>
    <t>10000218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</si>
  <si>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</si>
  <si>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</si>
  <si>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</si>
  <si>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</si>
  <si>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</si>
  <si>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</si>
  <si>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</si>
  <si>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</si>
  <si>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</si>
  <si>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</si>
  <si>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</si>
  <si>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</si>
  <si>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</si>
  <si>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</si>
  <si>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</si>
  <si>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</si>
  <si>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04-12-23 (12) -390</t>
  </si>
  <si>
    <t>10001370</t>
  </si>
  <si>
    <t>+ILS/-USD 3.621 05-12-23 (20) -373</t>
  </si>
  <si>
    <t>10000940</t>
  </si>
  <si>
    <t>+ILS/-USD 3.6223 04-12-23 (10) -377</t>
  </si>
  <si>
    <t>10001368</t>
  </si>
  <si>
    <t>+ILS/-USD 3.625 07-11-23 (12) -463</t>
  </si>
  <si>
    <t>10003506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</si>
  <si>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</si>
  <si>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</si>
  <si>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</si>
  <si>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</si>
  <si>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</si>
  <si>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</si>
  <si>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30-11-23 (10) -327</t>
  </si>
  <si>
    <t>10003704</t>
  </si>
  <si>
    <t>+ILS/-USD 3.637 15-11-23 (12) -433</t>
  </si>
  <si>
    <t>10003579</t>
  </si>
  <si>
    <t>+ILS/-USD 3.6427 04-12-23 (10) -233</t>
  </si>
  <si>
    <t>10001382</t>
  </si>
  <si>
    <t>+ILS/-USD 3.643 11-10-23 (20) -145</t>
  </si>
  <si>
    <t>10000981</t>
  </si>
  <si>
    <t>+ILS/-USD 3.646 07-12-23 (20) -264</t>
  </si>
  <si>
    <t>10000985</t>
  </si>
  <si>
    <t>+ILS/-USD 3.649 07-12-23 (11) -269</t>
  </si>
  <si>
    <t>10003870</t>
  </si>
  <si>
    <t>+ILS/-USD 3.6527 25-01-24 (12) -333</t>
  </si>
  <si>
    <t>10003972</t>
  </si>
  <si>
    <t>+ILS/-USD 3.663 07-12-23 (10) -271</t>
  </si>
  <si>
    <t>10000983</t>
  </si>
  <si>
    <t>+ILS/-USD 3.6654 23-01-24 (12) -346</t>
  </si>
  <si>
    <t>10000788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</si>
  <si>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</si>
  <si>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</si>
  <si>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</si>
  <si>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</si>
  <si>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</si>
  <si>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</si>
  <si>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</si>
  <si>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</si>
  <si>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</si>
  <si>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</si>
  <si>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3.6869 04-12-23 (10) -241</t>
  </si>
  <si>
    <t>10001396</t>
  </si>
  <si>
    <t>+ILS/-USD 3.694 29-11-23 (10) -235</t>
  </si>
  <si>
    <t>10003875</t>
  </si>
  <si>
    <t>10000989</t>
  </si>
  <si>
    <t>+ILS/-USD 3.696 07-12-23 (12) -245</t>
  </si>
  <si>
    <t>10003873</t>
  </si>
  <si>
    <t>+ILS/-USD 3.6968 29-11-23 (11) -232</t>
  </si>
  <si>
    <t>10000987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</si>
  <si>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</si>
  <si>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</si>
  <si>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</si>
  <si>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</si>
  <si>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</si>
  <si>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</si>
  <si>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</si>
  <si>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</si>
  <si>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</si>
  <si>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</si>
  <si>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</si>
  <si>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</si>
  <si>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</si>
  <si>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</si>
  <si>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</si>
  <si>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</si>
  <si>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</si>
  <si>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</si>
  <si>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</si>
  <si>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</si>
  <si>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</si>
  <si>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</si>
  <si>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10000274</t>
  </si>
  <si>
    <t>10000797</t>
  </si>
  <si>
    <t>+ILS/-USD 3.7697 25-01-24 (10) -308</t>
  </si>
  <si>
    <t>10000265</t>
  </si>
  <si>
    <t>+ILS/-USD 3.77 28-02-24 (11) -340</t>
  </si>
  <si>
    <t>10000801</t>
  </si>
  <si>
    <t>10004077</t>
  </si>
  <si>
    <t>+ILS/-USD 3.7705 28-02-24 (10) -340</t>
  </si>
  <si>
    <t>10004075</t>
  </si>
  <si>
    <t>10000286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</si>
  <si>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</si>
  <si>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</si>
  <si>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</si>
  <si>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</si>
  <si>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</si>
  <si>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</si>
  <si>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</si>
  <si>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</si>
  <si>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</si>
  <si>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</si>
  <si>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</si>
  <si>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</si>
  <si>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</si>
  <si>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</si>
  <si>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</si>
  <si>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</si>
  <si>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</si>
  <si>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04-12-23 (10) -180</t>
  </si>
  <si>
    <t>10001405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</si>
  <si>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</si>
  <si>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</si>
  <si>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</si>
  <si>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</si>
  <si>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</si>
  <si>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</si>
  <si>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</si>
  <si>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</si>
  <si>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</si>
  <si>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</si>
  <si>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</si>
  <si>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</si>
  <si>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</si>
  <si>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</si>
  <si>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</si>
  <si>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</si>
  <si>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</si>
  <si>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</si>
  <si>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</si>
  <si>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</si>
  <si>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</si>
  <si>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</si>
  <si>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</si>
  <si>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</si>
  <si>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</si>
  <si>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</si>
  <si>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</si>
  <si>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</si>
  <si>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</si>
  <si>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</si>
  <si>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</si>
  <si>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</si>
  <si>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</si>
  <si>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</si>
  <si>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</si>
  <si>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</si>
  <si>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</si>
  <si>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</si>
  <si>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</si>
  <si>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</si>
  <si>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</si>
  <si>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</si>
  <si>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</si>
  <si>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</si>
  <si>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</si>
  <si>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</si>
  <si>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</si>
  <si>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</si>
  <si>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</si>
  <si>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+ILS/-USD 3.7939 04-12-23 (10) -156</t>
  </si>
  <si>
    <t>10001406</t>
  </si>
  <si>
    <t>+ILS/-USD 3.7943 22-02-24 (10) -337</t>
  </si>
  <si>
    <t>10000279</t>
  </si>
  <si>
    <t>+ILS/-USD 3.8132 26-02-24 (11) -328</t>
  </si>
  <si>
    <t>10004063</t>
  </si>
  <si>
    <t>+ILS/-USD 3.8135 26-02-24 (10) -330</t>
  </si>
  <si>
    <t>10000282</t>
  </si>
  <si>
    <t>+ILS/-USD 3.818 22-02-24 (20) -305</t>
  </si>
  <si>
    <t>10004126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</si>
  <si>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</si>
  <si>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</si>
  <si>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</si>
  <si>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</si>
  <si>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</si>
  <si>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</si>
  <si>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</si>
  <si>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</si>
  <si>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</si>
  <si>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</si>
  <si>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</si>
  <si>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</si>
  <si>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3.5625 30-11-23 (10) -195</t>
  </si>
  <si>
    <t>10000264</t>
  </si>
  <si>
    <t>+USD/-ILS 3.5628 14-11-23 (10) -227</t>
  </si>
  <si>
    <t>10003825</t>
  </si>
  <si>
    <t>+USD/-ILS 3.567 16-11-23 (10) -230</t>
  </si>
  <si>
    <t>10000974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</si>
  <si>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</si>
  <si>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</si>
  <si>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</si>
  <si>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</si>
  <si>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</si>
  <si>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</si>
  <si>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</si>
  <si>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</si>
  <si>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</si>
  <si>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</si>
  <si>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</si>
  <si>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</si>
  <si>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</si>
  <si>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</si>
  <si>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</si>
  <si>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</si>
  <si>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</si>
  <si>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</si>
  <si>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</si>
  <si>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</si>
  <si>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</si>
  <si>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</si>
  <si>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</si>
  <si>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</si>
  <si>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</si>
  <si>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</si>
  <si>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</si>
  <si>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</si>
  <si>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3.6024 04-12-23 (10) -361</t>
  </si>
  <si>
    <t>10001371</t>
  </si>
  <si>
    <t>+USD/-ILS 3.608 22-11-23 (11) -315</t>
  </si>
  <si>
    <t>10003686</t>
  </si>
  <si>
    <t>+USD/-ILS 3.6092 27-11-23 (11) -338</t>
  </si>
  <si>
    <t>10003687</t>
  </si>
  <si>
    <t>+USD/-ILS 3.634 04-12-23 (10) -305</t>
  </si>
  <si>
    <t>10001373</t>
  </si>
  <si>
    <t>+USD/-ILS 3.643 11-10-23 (20) -145</t>
  </si>
  <si>
    <t>10000120</t>
  </si>
  <si>
    <t>+USD/-ILS 3.65425 08-11-23 (10) -157.5</t>
  </si>
  <si>
    <t>10003963</t>
  </si>
  <si>
    <t>+USD/-ILS 3.6728 04-12-23 (10) -182</t>
  </si>
  <si>
    <t>10001397</t>
  </si>
  <si>
    <t>+USD/-ILS 3.6881 19-10-23 (10) -119</t>
  </si>
  <si>
    <t>10001017</t>
  </si>
  <si>
    <t>+USD/-ILS 3.6883 18-10-23 (10) -117</t>
  </si>
  <si>
    <t>10001015</t>
  </si>
  <si>
    <t>+USD/-ILS 3.713 24-10-23 (10) -242</t>
  </si>
  <si>
    <t>10000968</t>
  </si>
  <si>
    <t>+USD/-ILS 3.765 21-02-24 (10) -310</t>
  </si>
  <si>
    <t>10000288</t>
  </si>
  <si>
    <t>+USD/-ILS 3.775 04-12-23 (10) -180</t>
  </si>
  <si>
    <t>10001403</t>
  </si>
  <si>
    <t>+USD/-ILS 3.78 21-02-24 (20) -288</t>
  </si>
  <si>
    <t>10001061</t>
  </si>
  <si>
    <t>+USD/-ILS 3.785 07-12-23 (10) -155</t>
  </si>
  <si>
    <t>10001034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</si>
  <si>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</si>
  <si>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</si>
  <si>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</si>
  <si>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</si>
  <si>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</si>
  <si>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</si>
  <si>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3.8367 04-12-23 (10) -113</t>
  </si>
  <si>
    <t>10001413</t>
  </si>
  <si>
    <t>10001415</t>
  </si>
  <si>
    <t>+USD/-ILS 3.8422 25-10-23 (20) -63</t>
  </si>
  <si>
    <t>10000126</t>
  </si>
  <si>
    <t>+AUD/-USD 0.64482 16-01-24 (10) +34.2</t>
  </si>
  <si>
    <t>10004021</t>
  </si>
  <si>
    <t>+AUD/-USD 0.64582 16-01-24 (10) +34.2</t>
  </si>
  <si>
    <t>10004022</t>
  </si>
  <si>
    <t>+AUD/-USD 0.64975 16-01-24 (10) +34.5</t>
  </si>
  <si>
    <t>10000019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</si>
  <si>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</si>
  <si>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</si>
  <si>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</si>
  <si>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</si>
  <si>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</si>
  <si>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</si>
  <si>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+EUR/-USD 1.1063 10-01-24 (10) +107</t>
  </si>
  <si>
    <t>10000258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</si>
  <si>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</si>
  <si>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</si>
  <si>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</si>
  <si>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</si>
  <si>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</si>
  <si>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</si>
  <si>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</si>
  <si>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</si>
  <si>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</si>
  <si>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</si>
  <si>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</si>
  <si>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</si>
  <si>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</si>
  <si>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</si>
  <si>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</si>
  <si>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</si>
  <si>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</si>
  <si>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</si>
  <si>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</si>
  <si>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</si>
  <si>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</si>
  <si>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</si>
  <si>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</si>
  <si>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</si>
  <si>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</si>
  <si>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</si>
  <si>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</si>
  <si>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</si>
  <si>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</si>
  <si>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</si>
  <si>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+USD/-AUD 0.68645 16-01-24 (12) +34.5</t>
  </si>
  <si>
    <t>10001391</t>
  </si>
  <si>
    <t>+USD/-AUD 0.68695 16-01-24 (10) +34.5</t>
  </si>
  <si>
    <t>10000015</t>
  </si>
  <si>
    <t>10001389</t>
  </si>
  <si>
    <t>+USD/-CAD 1.30937 22-01-24 (10) -33.3</t>
  </si>
  <si>
    <t>10003942</t>
  </si>
  <si>
    <t>10001393</t>
  </si>
  <si>
    <t>+USD/-CAD 1.30967 22-01-24 (11) -33.3</t>
  </si>
  <si>
    <t>10003944</t>
  </si>
  <si>
    <t>+USD/-CAD 1.31013 22-01-24 (12) -33.7</t>
  </si>
  <si>
    <t>10003946</t>
  </si>
  <si>
    <t>+USD/-EUR 1.05772 13-02-24 (10) +68.2</t>
  </si>
  <si>
    <t>10001414</t>
  </si>
  <si>
    <t>+USD/-EUR 1.0625 13-02-24 (12) +70</t>
  </si>
  <si>
    <t>10001411</t>
  </si>
  <si>
    <t>+USD/-EUR 1.06675 04-03-24 (10) +79.5</t>
  </si>
  <si>
    <t>10004122</t>
  </si>
  <si>
    <t>+USD/-EUR 1.067 04-03-24 (12) +79</t>
  </si>
  <si>
    <t>10004113</t>
  </si>
  <si>
    <t>+USD/-EUR 1.07355 13-02-24 (10) +72.5</t>
  </si>
  <si>
    <t>10001409</t>
  </si>
  <si>
    <t>+USD/-EUR 1.0759 06-11-23 (10) +89</t>
  </si>
  <si>
    <t>10003771</t>
  </si>
  <si>
    <t>10000960</t>
  </si>
  <si>
    <t>+USD/-EUR 1.0759 06-11-23 (20) +89</t>
  </si>
  <si>
    <t>10003773</t>
  </si>
  <si>
    <t>+USD/-EUR 1.08002 13-02-24 (12) +88.2</t>
  </si>
  <si>
    <t>10001408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</si>
  <si>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</si>
  <si>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</si>
  <si>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</si>
  <si>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</si>
  <si>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</si>
  <si>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</si>
  <si>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1.08165 04-03-24 (10) +95.5</t>
  </si>
  <si>
    <t>10001043</t>
  </si>
  <si>
    <t>10000284</t>
  </si>
  <si>
    <t>+USD/-EUR 1.0818 18-03-24 (10) +106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</si>
  <si>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</si>
  <si>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</si>
  <si>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</si>
  <si>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</si>
  <si>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</si>
  <si>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</si>
  <si>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</si>
  <si>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</si>
  <si>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+USD/-EUR 1.08345 25-03-24 (20) +98.5</t>
  </si>
  <si>
    <t>10001051</t>
  </si>
  <si>
    <t>+USD/-EUR 1.0835 25-03-24 (12) +98</t>
  </si>
  <si>
    <t>10004092</t>
  </si>
  <si>
    <t>+USD/-EUR 1.0919 27-02-24 (10) +106</t>
  </si>
  <si>
    <t>10004011</t>
  </si>
  <si>
    <t>+USD/-EUR 1.1099 13-02-24 (10) +109</t>
  </si>
  <si>
    <t>10001401</t>
  </si>
  <si>
    <t>+USD/-EUR 1.1099 13-02-24 (12) +109</t>
  </si>
  <si>
    <t>10001399</t>
  </si>
  <si>
    <t>+USD/-EUR 1.11079 10-01-24 (10) +112.9</t>
  </si>
  <si>
    <t>10000979</t>
  </si>
  <si>
    <t>10000253</t>
  </si>
  <si>
    <t>10003867</t>
  </si>
  <si>
    <t>+USD/-EUR 1.11352 27-02-24 (10) +111</t>
  </si>
  <si>
    <t>10001019</t>
  </si>
  <si>
    <t>+USD/-EUR 1.11501 27-02-24 (20) +110.1</t>
  </si>
  <si>
    <t>10003983</t>
  </si>
  <si>
    <t>10001021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</si>
  <si>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</si>
  <si>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</si>
  <si>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</si>
  <si>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</si>
  <si>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</si>
  <si>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</si>
  <si>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</si>
  <si>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</si>
  <si>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</si>
  <si>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10003935</t>
  </si>
  <si>
    <t>10001001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</si>
  <si>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</si>
  <si>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</si>
  <si>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</si>
  <si>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</si>
  <si>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</si>
  <si>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</si>
  <si>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</si>
  <si>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</si>
  <si>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</si>
  <si>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</si>
  <si>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11-03-24 (10) +1</t>
  </si>
  <si>
    <t>10001023</t>
  </si>
  <si>
    <t>+USD/-GBP 1.2692 20-02-24 (10) -3</t>
  </si>
  <si>
    <t>10003987</t>
  </si>
  <si>
    <t>+USD/-GBP 1.27056 11-01-24 (10) -12.4</t>
  </si>
  <si>
    <t>10000993</t>
  </si>
  <si>
    <t>10003888</t>
  </si>
  <si>
    <t>10001386</t>
  </si>
  <si>
    <t>+USD/-GBP 1.27077 11-01-24 (12) -13.3</t>
  </si>
  <si>
    <t>10001384</t>
  </si>
  <si>
    <t>10003886</t>
  </si>
  <si>
    <t>+USD/-GBP 1.2711 11-01-24 (11) -13</t>
  </si>
  <si>
    <t>10003884</t>
  </si>
  <si>
    <t>+USD/-JPY 135.623 16-01-24 (10) -393.5</t>
  </si>
  <si>
    <t>10001395</t>
  </si>
  <si>
    <t>+USD/-JPY 139.172 16-01-24 (10) -377</t>
  </si>
  <si>
    <t>10003976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</si>
  <si>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</si>
  <si>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</si>
  <si>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</si>
  <si>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</si>
  <si>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</si>
  <si>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</si>
  <si>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</si>
  <si>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</si>
  <si>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</si>
  <si>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</si>
  <si>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</si>
  <si>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</si>
  <si>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</si>
  <si>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</si>
  <si>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</si>
  <si>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</si>
  <si>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</si>
  <si>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</si>
  <si>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</si>
  <si>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</si>
  <si>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</si>
  <si>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ISHARES IBOXX INV GR CORP BD</t>
  </si>
  <si>
    <t>10001064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</si>
  <si>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</si>
  <si>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</si>
  <si>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</si>
  <si>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</si>
  <si>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</si>
  <si>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</si>
  <si>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</si>
  <si>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</si>
  <si>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</si>
  <si>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</si>
  <si>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</si>
  <si>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</si>
  <si>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34110000</t>
  </si>
  <si>
    <t>30110000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</si>
  <si>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</si>
  <si>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</si>
  <si>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</si>
  <si>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</si>
  <si>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</si>
  <si>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</si>
  <si>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</si>
  <si>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31212000</t>
  </si>
  <si>
    <t>30212000</t>
  </si>
  <si>
    <t>30312000</t>
  </si>
  <si>
    <t>31712000</t>
  </si>
  <si>
    <t>31112000</t>
  </si>
  <si>
    <t>32610000</t>
  </si>
  <si>
    <t>34510000</t>
  </si>
  <si>
    <t>30310000</t>
  </si>
  <si>
    <t>32010000</t>
  </si>
  <si>
    <t>33810000</t>
  </si>
  <si>
    <t>31110000</t>
  </si>
  <si>
    <t>34610000</t>
  </si>
  <si>
    <t>31710000</t>
  </si>
  <si>
    <t>30710000</t>
  </si>
  <si>
    <t>30210000</t>
  </si>
  <si>
    <t>34710000</t>
  </si>
  <si>
    <t>31410000</t>
  </si>
  <si>
    <t>30910000</t>
  </si>
  <si>
    <t>34010000</t>
  </si>
  <si>
    <t>30810000</t>
  </si>
  <si>
    <t>33820000</t>
  </si>
  <si>
    <t>32020000</t>
  </si>
  <si>
    <t>31720000</t>
  </si>
  <si>
    <t>34020000</t>
  </si>
  <si>
    <t>30820000</t>
  </si>
  <si>
    <t>34520000</t>
  </si>
  <si>
    <t>31120000</t>
  </si>
  <si>
    <t>31220000</t>
  </si>
  <si>
    <t>JP MORGAN</t>
  </si>
  <si>
    <t>31785000</t>
  </si>
  <si>
    <t>32085000</t>
  </si>
  <si>
    <t>30385000</t>
  </si>
  <si>
    <t>דירוג פנימי</t>
  </si>
  <si>
    <t>לא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</si>
  <si>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</si>
  <si>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</si>
  <si>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</si>
  <si>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</si>
  <si>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</si>
  <si>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</si>
  <si>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</si>
  <si>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</si>
  <si>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</si>
  <si>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</si>
  <si>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</si>
  <si>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</si>
  <si>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</si>
  <si>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</si>
  <si>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</si>
  <si>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</si>
  <si>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</si>
  <si>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</si>
  <si>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40999</t>
  </si>
  <si>
    <t>14760843</t>
  </si>
  <si>
    <t>AA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</si>
  <si>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</si>
  <si>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</si>
  <si>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</si>
  <si>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</si>
  <si>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</si>
  <si>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</si>
  <si>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</si>
  <si>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</si>
  <si>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</si>
  <si>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</si>
  <si>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</si>
  <si>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</si>
  <si>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</si>
  <si>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</si>
  <si>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</si>
  <si>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</si>
  <si>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</si>
  <si>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</si>
  <si>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</si>
  <si>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</si>
  <si>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</si>
  <si>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</si>
  <si>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</si>
  <si>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</si>
  <si>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</si>
  <si>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</si>
  <si>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</si>
  <si>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</si>
  <si>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</si>
  <si>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</si>
  <si>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</si>
  <si>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</si>
  <si>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</si>
  <si>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</si>
  <si>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</si>
  <si>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</si>
  <si>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</si>
  <si>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</si>
  <si>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</si>
  <si>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</si>
  <si>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</si>
  <si>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</si>
  <si>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</si>
  <si>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</si>
  <si>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</si>
  <si>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</si>
  <si>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</si>
  <si>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</si>
  <si>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</si>
  <si>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</si>
  <si>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</si>
  <si>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</si>
  <si>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</si>
  <si>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</si>
  <si>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</si>
  <si>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</si>
  <si>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</si>
  <si>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</si>
  <si>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</si>
  <si>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</si>
  <si>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</si>
  <si>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</si>
  <si>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</si>
  <si>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</si>
  <si>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</si>
  <si>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</si>
  <si>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</si>
  <si>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</si>
  <si>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</si>
  <si>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</si>
  <si>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</si>
  <si>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</si>
  <si>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</si>
  <si>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</si>
  <si>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</si>
  <si>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</si>
  <si>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</si>
  <si>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</si>
  <si>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</si>
  <si>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</si>
  <si>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</si>
  <si>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</si>
  <si>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</si>
  <si>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</si>
  <si>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</si>
  <si>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</si>
  <si>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</si>
  <si>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</si>
  <si>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</si>
  <si>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</si>
  <si>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</si>
  <si>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</si>
  <si>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</si>
  <si>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</si>
  <si>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</si>
  <si>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</si>
  <si>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</si>
  <si>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</si>
  <si>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</si>
  <si>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</si>
  <si>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</si>
  <si>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</si>
  <si>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</si>
  <si>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</si>
  <si>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</si>
  <si>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</si>
  <si>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</si>
  <si>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</si>
  <si>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</si>
  <si>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</si>
  <si>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</si>
  <si>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</si>
  <si>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</si>
  <si>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</si>
  <si>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</si>
  <si>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</si>
  <si>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</si>
  <si>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</si>
  <si>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</si>
  <si>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</si>
  <si>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</si>
  <si>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</si>
  <si>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</si>
  <si>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</si>
  <si>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</si>
  <si>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</si>
  <si>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</si>
  <si>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</si>
  <si>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</si>
  <si>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</si>
  <si>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</si>
  <si>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</si>
  <si>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</si>
  <si>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</si>
  <si>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</si>
  <si>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</si>
  <si>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</si>
  <si>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90000110</t>
  </si>
  <si>
    <t>90000111</t>
  </si>
  <si>
    <t>90000104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</si>
  <si>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</si>
  <si>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</si>
  <si>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</si>
  <si>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</si>
  <si>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</si>
  <si>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</si>
  <si>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</si>
  <si>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</si>
  <si>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</si>
  <si>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</si>
  <si>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</si>
  <si>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</si>
  <si>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</si>
  <si>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</si>
  <si>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</si>
  <si>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</si>
  <si>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</si>
  <si>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</si>
  <si>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</si>
  <si>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</si>
  <si>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</si>
  <si>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</si>
  <si>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</si>
  <si>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</si>
  <si>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</si>
  <si>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</si>
  <si>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</si>
  <si>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</si>
  <si>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508309</t>
  </si>
  <si>
    <t>464740</t>
  </si>
  <si>
    <t>491862</t>
  </si>
  <si>
    <t>491863</t>
  </si>
  <si>
    <t>491864</t>
  </si>
  <si>
    <t>469140</t>
  </si>
  <si>
    <t>475042</t>
  </si>
  <si>
    <t>95004024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</si>
  <si>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</si>
  <si>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</si>
  <si>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</si>
  <si>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</si>
  <si>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</si>
  <si>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</si>
  <si>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</si>
  <si>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</si>
  <si>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</si>
  <si>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</si>
  <si>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</si>
  <si>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עלית -עלות</t>
  </si>
  <si>
    <t>זבוטינסקי 6, רמת גן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</si>
  <si>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</si>
  <si>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</si>
  <si>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</si>
  <si>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</si>
  <si>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</si>
  <si>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מגדל WE ת"א</t>
  </si>
  <si>
    <t>דרך מנחם בגין תל אביב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</si>
  <si>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</si>
  <si>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</si>
  <si>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</si>
  <si>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</si>
  <si>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</si>
  <si>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</si>
  <si>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</si>
  <si>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</si>
  <si>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נע"מ אלביט</t>
  </si>
  <si>
    <t>Arkin Bio Ventures II</t>
  </si>
  <si>
    <t>Fimi Israel Opportunity 6</t>
  </si>
  <si>
    <t>Fortissimo Capital Fund V</t>
  </si>
  <si>
    <t>Fortissimo Partners VI</t>
  </si>
  <si>
    <t>Greenfield Cobra Investments L.P</t>
  </si>
  <si>
    <t>Greenfield Partners II, L.P</t>
  </si>
  <si>
    <t>Greenfield Partners Panorays LP</t>
  </si>
  <si>
    <t>JTLV III</t>
  </si>
  <si>
    <t>Kedma Capital Partners III</t>
  </si>
  <si>
    <t>Kedma Capital Partners IV LP</t>
  </si>
  <si>
    <t>Noy 4 Infrastructure and energy investments l.p</t>
  </si>
  <si>
    <t>Ram Coastal Energy Limited Partnership</t>
  </si>
  <si>
    <t>Reality Real Estate Investment Fund 4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</si>
  <si>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</si>
  <si>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</si>
  <si>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</si>
  <si>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</si>
  <si>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</si>
  <si>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</si>
  <si>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</si>
  <si>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</si>
  <si>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</si>
  <si>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</si>
  <si>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Arclight Energy Partners Fund VII L.P</t>
  </si>
  <si>
    <t>Ares Capital Europe IV</t>
  </si>
  <si>
    <t>Ares Capital Europe V</t>
  </si>
  <si>
    <t>ARES EUROPEAN CREDIT INVESTMENTS VIII (M), L.P.</t>
  </si>
  <si>
    <t>Ares Private Credit Solutions II</t>
  </si>
  <si>
    <t>Arkin Bio Capital L.P</t>
  </si>
  <si>
    <t>Audax Direct Lending Solutions</t>
  </si>
  <si>
    <t>Audax Direct Lending Solutions Fund II B-1</t>
  </si>
  <si>
    <t>AUDAX DLS CO-INVESTMENT FUND 3 L.P.</t>
  </si>
  <si>
    <t>BCP V DEXKO CO-INVEST LP</t>
  </si>
  <si>
    <t>Bessemer Venture Partners XII Institutional L.P</t>
  </si>
  <si>
    <t>Blackstone Real Estate Partners IX</t>
  </si>
  <si>
    <t>CDR XII</t>
  </si>
  <si>
    <t>Clayton Dubilier and Rice XI L.P</t>
  </si>
  <si>
    <t>Copenhagen infrastructure Energy Transition Fund I</t>
  </si>
  <si>
    <t>Copenhagen Infrastructure Partners IV</t>
  </si>
  <si>
    <t>CVC Capital Partners IX (A) L.P</t>
  </si>
  <si>
    <t>DIF VII CO-INVEST PROJECT 1 C.V</t>
  </si>
  <si>
    <t>ELECTRA AMERICA PRINCIPAL HOSPITALITY LP</t>
  </si>
  <si>
    <t>EQT Exeter Industrial Value Fund VI L.P</t>
  </si>
  <si>
    <t>Faropoint Industrial Value Fund III LP</t>
  </si>
  <si>
    <t>Francisco Partners VII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</si>
  <si>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</si>
  <si>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</si>
  <si>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</si>
  <si>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</si>
  <si>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</si>
  <si>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</si>
  <si>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</si>
  <si>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Greenfield Partners FloLIVE Co-Investment</t>
  </si>
  <si>
    <t>ICG Senior Debt Partners Fund 5-A (EUR) SCSp</t>
  </si>
  <si>
    <t>ICG Senior Debt Partners III</t>
  </si>
  <si>
    <t>ICG Senior Debt Partners IV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</si>
  <si>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</si>
  <si>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</si>
  <si>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</si>
  <si>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</si>
  <si>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</si>
  <si>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</si>
  <si>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</si>
  <si>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</si>
  <si>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</si>
  <si>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</si>
  <si>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</si>
  <si>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</si>
  <si>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</si>
  <si>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</si>
  <si>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Klirmark Opportunity III</t>
  </si>
  <si>
    <t>LCN European Fund IV SLP</t>
  </si>
  <si>
    <t>MIE III Co-Investment Fund II S.L.P</t>
  </si>
  <si>
    <t>Monarch Capital Partners V</t>
  </si>
  <si>
    <t>Monarch Opportunistic Real Estate Fund</t>
  </si>
  <si>
    <t>Oak Hill Advisors - OCREDIT</t>
  </si>
  <si>
    <t>Pantheon Global Co-Investment Opportunities Fund V</t>
  </si>
  <si>
    <t>Permira Credit Solutions III</t>
  </si>
  <si>
    <t>Permira Credit Solutions IV</t>
  </si>
  <si>
    <t>Permira VII</t>
  </si>
  <si>
    <t>Permira VIII - 2 SCSp</t>
  </si>
  <si>
    <t>Proxima Co-Invest L.P</t>
  </si>
  <si>
    <t>Qumra MS LP Minute Media</t>
  </si>
  <si>
    <t>QUMRA OPPORTUNITY FUND I</t>
  </si>
  <si>
    <t>Senior Loan Fund II (EUR) SLP</t>
  </si>
  <si>
    <t>Strategic Investors Fund X Cayman LP</t>
  </si>
  <si>
    <t>Thoma Bravo Fund XIV L.P.</t>
  </si>
  <si>
    <t>Vintage Co-Invest III</t>
  </si>
  <si>
    <t>Vintage Fund of Funds VI (Access, LP)</t>
  </si>
  <si>
    <t>Walton Street Real Estate Debt Fund II</t>
  </si>
  <si>
    <t>Warburg Pincus China-Southeast Asia II, L.P</t>
  </si>
  <si>
    <t>Whitehorse Liquidity Partners IV</t>
  </si>
  <si>
    <t>מובטחות משכנתא - גורם 01</t>
  </si>
  <si>
    <t>מובטחות משכנתא - גורם 02</t>
  </si>
  <si>
    <t>בבטחונות אחרים - גורם 80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</si>
  <si>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</si>
  <si>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</si>
  <si>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</si>
  <si>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</si>
  <si>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</si>
  <si>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</si>
  <si>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</si>
  <si>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</si>
  <si>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</si>
  <si>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</si>
  <si>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</si>
  <si>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</si>
  <si>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</si>
  <si>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</si>
  <si>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</si>
  <si>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</si>
  <si>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</si>
  <si>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</si>
  <si>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</si>
  <si>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</si>
  <si>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</si>
  <si>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</si>
  <si>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</si>
  <si>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</si>
  <si>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</si>
  <si>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</si>
  <si>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</si>
  <si>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</si>
  <si>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</si>
  <si>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</si>
  <si>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</si>
  <si>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</si>
  <si>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</si>
  <si>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</si>
  <si>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</si>
  <si>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</si>
  <si>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</si>
  <si>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</si>
  <si>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</si>
  <si>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</si>
  <si>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</si>
  <si>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</si>
  <si>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</si>
  <si>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</si>
  <si>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</si>
  <si>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</si>
  <si>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</si>
  <si>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בבטחונות אחרים - גורם 191</t>
  </si>
  <si>
    <t>בבטחונות אחרים - גורם 178</t>
  </si>
  <si>
    <t>בבטחונות אחרים - גורם 173</t>
  </si>
  <si>
    <t>בבטחונות אחרים - גורם 115*</t>
  </si>
  <si>
    <t>בבטחונות אחרים - גורם 148</t>
  </si>
  <si>
    <t>בבטחונות אחרים - גורם 181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</si>
  <si>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</si>
  <si>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</si>
  <si>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</si>
  <si>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</si>
  <si>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</si>
  <si>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</si>
  <si>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</si>
  <si>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</si>
  <si>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</si>
  <si>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</si>
  <si>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</si>
  <si>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</si>
  <si>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</si>
  <si>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</si>
  <si>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</si>
  <si>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</si>
  <si>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</si>
  <si>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</si>
  <si>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</si>
  <si>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</si>
  <si>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</si>
  <si>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</si>
  <si>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</si>
  <si>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</si>
  <si>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</si>
  <si>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</si>
  <si>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</si>
  <si>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</si>
  <si>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</si>
  <si>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</si>
  <si>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</si>
  <si>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</si>
  <si>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</si>
  <si>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</si>
  <si>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</si>
  <si>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</si>
  <si>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</si>
  <si>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</si>
  <si>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191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</si>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</sst>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#"/>
    <numFmt numFmtId="168" formatCode="#,##0.0000"/>
    <numFmt numFmtId="169" formatCode="0.0000"/>
  </numFmts>
  <fonts count="3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charset val="177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3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43" fontId="6" fillId="0" borderId="26" xfId="13" applyFont="1" applyFill="1" applyBorder="1" applyAlignment="1">
      <alignment horizontal="right"/>
    </xf>
    <xf numFmtId="10" fontId="6" fillId="0" borderId="26" xfId="14" applyNumberFormat="1" applyFont="1" applyFill="1" applyBorder="1" applyAlignment="1">
      <alignment horizontal="center"/>
    </xf>
    <xf numFmtId="2" fontId="6" fillId="0" borderId="26" xfId="7" applyNumberFormat="1" applyFont="1" applyFill="1" applyBorder="1" applyAlignment="1">
      <alignment horizontal="right"/>
    </xf>
    <xf numFmtId="169" fontId="6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7" applyFont="1" applyFill="1" applyAlignment="1">
      <alignment horizontal="center"/>
    </xf>
    <xf numFmtId="0" fontId="26" fillId="0" borderId="23" xfId="0" applyFont="1" applyFill="1" applyBorder="1" applyAlignment="1">
      <alignment horizontal="right"/>
    </xf>
    <xf numFmtId="49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27" fillId="0" borderId="0" xfId="0" applyFont="1" applyFill="1" applyAlignment="1">
      <alignment horizontal="right" indent="3"/>
    </xf>
    <xf numFmtId="0" fontId="27" fillId="0" borderId="0" xfId="0" applyFont="1" applyFill="1" applyAlignment="1">
      <alignment horizontal="right"/>
    </xf>
    <xf numFmtId="49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 horizontal="right"/>
    </xf>
    <xf numFmtId="10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28" fillId="0" borderId="0" xfId="0" applyFont="1" applyFill="1" applyAlignment="1">
      <alignment horizontal="right"/>
    </xf>
    <xf numFmtId="1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14" fontId="27" fillId="0" borderId="0" xfId="0" applyNumberFormat="1" applyFont="1" applyFill="1" applyAlignment="1">
      <alignment horizontal="right"/>
    </xf>
    <xf numFmtId="2" fontId="27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7" fillId="0" borderId="0" xfId="0" applyFont="1" applyFill="1" applyAlignment="1">
      <alignment horizontal="right" indent="4"/>
    </xf>
    <xf numFmtId="0" fontId="28" fillId="0" borderId="0" xfId="0" applyFont="1" applyFill="1" applyAlignment="1">
      <alignment horizontal="center"/>
    </xf>
    <xf numFmtId="167" fontId="26" fillId="0" borderId="0" xfId="0" applyNumberFormat="1" applyFont="1" applyFill="1" applyAlignment="1">
      <alignment horizontal="right"/>
    </xf>
    <xf numFmtId="168" fontId="26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1"/>
    </xf>
    <xf numFmtId="167" fontId="27" fillId="0" borderId="0" xfId="0" applyNumberFormat="1" applyFont="1" applyFill="1" applyAlignment="1">
      <alignment horizontal="right"/>
    </xf>
    <xf numFmtId="168" fontId="27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 readingOrder="2"/>
    </xf>
    <xf numFmtId="0" fontId="27" fillId="0" borderId="0" xfId="0" applyNumberFormat="1" applyFont="1" applyFill="1" applyAlignment="1">
      <alignment horizontal="right"/>
    </xf>
    <xf numFmtId="0" fontId="32" fillId="0" borderId="0" xfId="0" applyFont="1" applyFill="1"/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0" fillId="0" borderId="0" xfId="0" applyFont="1" applyFill="1"/>
    <xf numFmtId="2" fontId="30" fillId="0" borderId="0" xfId="0" applyNumberFormat="1" applyFont="1" applyFill="1"/>
    <xf numFmtId="10" fontId="30" fillId="0" borderId="0" xfId="14" applyNumberFormat="1" applyFont="1" applyFill="1"/>
    <xf numFmtId="10" fontId="31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 indent="2"/>
    </xf>
    <xf numFmtId="0" fontId="31" fillId="0" borderId="0" xfId="0" applyFont="1" applyFill="1" applyAlignment="1">
      <alignment horizontal="right"/>
    </xf>
    <xf numFmtId="0" fontId="31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right" indent="5"/>
    </xf>
    <xf numFmtId="0" fontId="26" fillId="0" borderId="24" xfId="0" applyFont="1" applyFill="1" applyBorder="1" applyAlignment="1">
      <alignment horizontal="right"/>
    </xf>
    <xf numFmtId="0" fontId="26" fillId="0" borderId="25" xfId="0" applyFont="1" applyFill="1" applyBorder="1" applyAlignment="1">
      <alignment horizontal="right" indent="1"/>
    </xf>
    <xf numFmtId="0" fontId="26" fillId="0" borderId="25" xfId="0" applyFont="1" applyFill="1" applyBorder="1" applyAlignment="1">
      <alignment horizontal="right" indent="2"/>
    </xf>
    <xf numFmtId="0" fontId="27" fillId="0" borderId="25" xfId="0" applyFont="1" applyFill="1" applyBorder="1" applyAlignment="1">
      <alignment horizontal="right" indent="3"/>
    </xf>
    <xf numFmtId="0" fontId="27" fillId="0" borderId="25" xfId="0" applyFont="1" applyFill="1" applyBorder="1" applyAlignment="1">
      <alignment horizontal="right" indent="2"/>
    </xf>
    <xf numFmtId="0" fontId="7" fillId="0" borderId="0" xfId="0" applyFont="1" applyFill="1" applyAlignment="1">
      <alignment horizontal="right"/>
    </xf>
    <xf numFmtId="10" fontId="27" fillId="0" borderId="0" xfId="14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0" fontId="5" fillId="0" borderId="0" xfId="14" applyNumberFormat="1" applyFont="1" applyFill="1" applyAlignment="1">
      <alignment horizontal="center"/>
    </xf>
    <xf numFmtId="0" fontId="33" fillId="0" borderId="0" xfId="0" applyFont="1" applyFill="1" applyAlignment="1">
      <alignment horizontal="right"/>
    </xf>
    <xf numFmtId="10" fontId="33" fillId="0" borderId="0" xfId="0" applyNumberFormat="1" applyFont="1" applyFill="1" applyAlignment="1">
      <alignment horizontal="right"/>
    </xf>
    <xf numFmtId="14" fontId="27" fillId="0" borderId="0" xfId="0" applyNumberFormat="1" applyFont="1" applyAlignment="1">
      <alignment horizontal="right"/>
    </xf>
    <xf numFmtId="49" fontId="27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 indent="1"/>
    </xf>
    <xf numFmtId="0" fontId="26" fillId="0" borderId="0" xfId="0" applyFont="1" applyAlignment="1">
      <alignment horizontal="right" indent="2"/>
    </xf>
    <xf numFmtId="14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49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right" indent="3"/>
    </xf>
    <xf numFmtId="14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26" fillId="0" borderId="0" xfId="0" applyFont="1" applyAlignment="1">
      <alignment horizontal="right" indent="1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6" fillId="0" borderId="0" xfId="0" applyFont="1" applyFill="1" applyAlignment="1">
      <alignment horizontal="right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1000000}"/>
    <cellStyle name="Comma 3" xfId="15" xr:uid="{00000000-0005-0000-0000-000002000000}"/>
    <cellStyle name="Currency [0] _1" xfId="2" xr:uid="{00000000-0005-0000-0000-000003000000}"/>
    <cellStyle name="Hyperlink 2" xfId="3" xr:uid="{00000000-0005-0000-0000-000004000000}"/>
    <cellStyle name="Normal" xfId="0" builtinId="0"/>
    <cellStyle name="Normal 11" xfId="4" xr:uid="{00000000-0005-0000-0000-000006000000}"/>
    <cellStyle name="Normal 2" xfId="5" xr:uid="{00000000-0005-0000-0000-000007000000}"/>
    <cellStyle name="Normal 3" xfId="6" xr:uid="{00000000-0005-0000-0000-000008000000}"/>
    <cellStyle name="Normal 4" xfId="12" xr:uid="{00000000-0005-0000-0000-000009000000}"/>
    <cellStyle name="Normal_2007-16618" xfId="7" xr:uid="{00000000-0005-0000-0000-00000A000000}"/>
    <cellStyle name="Percent" xfId="14" builtinId="5"/>
    <cellStyle name="Percent 2" xfId="8" xr:uid="{00000000-0005-0000-0000-00000C000000}"/>
    <cellStyle name="Text" xfId="9" xr:uid="{00000000-0005-0000-0000-00000D000000}"/>
    <cellStyle name="Total" xfId="10" xr:uid="{00000000-0005-0000-0000-00000E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&#1504;&#1499;&#1505;%20&#1489;&#1493;&#1491;&#1491;\&#1491;&#1493;&#1495;%20&#1504;&#1499;&#1505;%20&#1489;&#1493;&#1491;&#1491;%202023\Q3-2023\&#1489;&#1497;&#1496;&#1493;&#1495;\&#1491;&#1497;&#1493;&#1493;&#1495;%20&#1500;&#1488;&#1493;&#1510;&#1512;\520004896_bsum_0323%20-%20&#1491;&#1497;&#1493;&#1493;&#1495;%20&#1500;&#1488;&#1493;&#1510;&#1512;.xlsx" TargetMode="External"/><Relationship Id="rId1" Type="http://schemas.openxmlformats.org/officeDocument/2006/relationships/externalLinkPath" Target="/&#1504;&#1499;&#1505;%20&#1489;&#1493;&#1491;&#1491;/&#1491;&#1493;&#1495;%20&#1504;&#1499;&#1505;%20&#1489;&#1493;&#1491;&#1491;%202023/Q3-2023/&#1489;&#1497;&#1496;&#1493;&#1495;/&#1491;&#1497;&#1493;&#1493;&#1495;%20&#1500;&#1488;&#1493;&#1510;&#1512;/520004896_bsum_0323%20-%20&#1491;&#1497;&#1493;&#1493;&#1495;%20&#1500;&#1488;&#1493;&#1510;&#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קרנ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42">
          <cell r="C42">
            <v>138225742.63946119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I14" sqref="I14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146</v>
      </c>
      <c r="C1" s="46" t="s" vm="1">
        <v>232</v>
      </c>
    </row>
    <row r="2" spans="1:4">
      <c r="B2" s="46" t="s">
        <v>145</v>
      </c>
      <c r="C2" s="46" t="s">
        <v>233</v>
      </c>
    </row>
    <row r="3" spans="1:4">
      <c r="B3" s="46" t="s">
        <v>147</v>
      </c>
      <c r="C3" s="46" t="s">
        <v>234</v>
      </c>
    </row>
    <row r="4" spans="1:4">
      <c r="B4" s="46" t="s">
        <v>148</v>
      </c>
      <c r="C4" s="46">
        <v>9453</v>
      </c>
    </row>
    <row r="6" spans="1:4" ht="26.25" customHeight="1">
      <c r="B6" s="148" t="s">
        <v>160</v>
      </c>
      <c r="C6" s="149"/>
      <c r="D6" s="150"/>
    </row>
    <row r="7" spans="1:4" s="9" customFormat="1">
      <c r="B7" s="21"/>
      <c r="C7" s="22" t="s">
        <v>111</v>
      </c>
      <c r="D7" s="23" t="s">
        <v>109</v>
      </c>
    </row>
    <row r="8" spans="1:4" s="9" customFormat="1">
      <c r="B8" s="21"/>
      <c r="C8" s="24" t="s">
        <v>211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159</v>
      </c>
      <c r="C10" s="68">
        <f>C11+C12+C23+C33+C35+C37</f>
        <v>772069.43229424232</v>
      </c>
      <c r="D10" s="69">
        <f>C10/$C$42</f>
        <v>1</v>
      </c>
    </row>
    <row r="11" spans="1:4">
      <c r="A11" s="42" t="s">
        <v>126</v>
      </c>
      <c r="B11" s="27" t="s">
        <v>161</v>
      </c>
      <c r="C11" s="68">
        <f>מזומנים!J10</f>
        <v>123884.77014700802</v>
      </c>
      <c r="D11" s="69">
        <f t="shared" ref="D11:D20" si="0">C11/$C$42</f>
        <v>0.16045806887973577</v>
      </c>
    </row>
    <row r="12" spans="1:4">
      <c r="B12" s="27" t="s">
        <v>162</v>
      </c>
      <c r="C12" s="68">
        <f>SUM(C13:C21)</f>
        <v>478651.57973279612</v>
      </c>
      <c r="D12" s="69">
        <f t="shared" si="0"/>
        <v>0.61995924163252958</v>
      </c>
    </row>
    <row r="13" spans="1:4">
      <c r="A13" s="44" t="s">
        <v>126</v>
      </c>
      <c r="B13" s="28" t="s">
        <v>70</v>
      </c>
      <c r="C13" s="68" vm="2">
        <v>56061.438460197016</v>
      </c>
      <c r="D13" s="69">
        <f t="shared" si="0"/>
        <v>7.2611913016174839E-2</v>
      </c>
    </row>
    <row r="14" spans="1:4">
      <c r="A14" s="44" t="s">
        <v>126</v>
      </c>
      <c r="B14" s="28" t="s">
        <v>71</v>
      </c>
      <c r="C14" s="68" t="s" vm="3">
        <v>2955</v>
      </c>
      <c r="D14" s="69" t="s" vm="4">
        <v>2955</v>
      </c>
    </row>
    <row r="15" spans="1:4">
      <c r="A15" s="44" t="s">
        <v>126</v>
      </c>
      <c r="B15" s="28" t="s">
        <v>72</v>
      </c>
      <c r="C15" s="68">
        <f>'אג"ח קונצרני'!R11</f>
        <v>146604.85494540504</v>
      </c>
      <c r="D15" s="69">
        <f t="shared" si="0"/>
        <v>0.1898855838778146</v>
      </c>
    </row>
    <row r="16" spans="1:4">
      <c r="A16" s="44" t="s">
        <v>126</v>
      </c>
      <c r="B16" s="28" t="s">
        <v>73</v>
      </c>
      <c r="C16" s="68">
        <f>מניות!L11</f>
        <v>146992.94465601305</v>
      </c>
      <c r="D16" s="69">
        <f t="shared" si="0"/>
        <v>0.19038824554835215</v>
      </c>
    </row>
    <row r="17" spans="1:4">
      <c r="A17" s="44" t="s">
        <v>126</v>
      </c>
      <c r="B17" s="28" t="s">
        <v>224</v>
      </c>
      <c r="C17" s="68" vm="5">
        <v>122231.32446479502</v>
      </c>
      <c r="D17" s="69">
        <f t="shared" si="0"/>
        <v>0.15831649247086318</v>
      </c>
    </row>
    <row r="18" spans="1:4">
      <c r="A18" s="44" t="s">
        <v>126</v>
      </c>
      <c r="B18" s="28" t="s">
        <v>74</v>
      </c>
      <c r="C18" s="68" vm="6">
        <v>10096.143865572003</v>
      </c>
      <c r="D18" s="69">
        <f t="shared" si="0"/>
        <v>1.3076730463956868E-2</v>
      </c>
    </row>
    <row r="19" spans="1:4">
      <c r="A19" s="44" t="s">
        <v>126</v>
      </c>
      <c r="B19" s="28" t="s">
        <v>75</v>
      </c>
      <c r="C19" s="68" vm="7">
        <v>7.1866669170000019</v>
      </c>
      <c r="D19" s="69">
        <f t="shared" si="0"/>
        <v>9.3083168642546406E-6</v>
      </c>
    </row>
    <row r="20" spans="1:4">
      <c r="A20" s="44" t="s">
        <v>126</v>
      </c>
      <c r="B20" s="28" t="s">
        <v>76</v>
      </c>
      <c r="C20" s="68" vm="8">
        <v>536.88213706400018</v>
      </c>
      <c r="D20" s="69">
        <f t="shared" si="0"/>
        <v>6.9538064143872202E-4</v>
      </c>
    </row>
    <row r="21" spans="1:4">
      <c r="A21" s="44" t="s">
        <v>126</v>
      </c>
      <c r="B21" s="28" t="s">
        <v>77</v>
      </c>
      <c r="C21" s="68" vm="9">
        <v>-3879.1954631670005</v>
      </c>
      <c r="D21" s="69">
        <f>C21/$C$42</f>
        <v>-5.0244127029349939E-3</v>
      </c>
    </row>
    <row r="22" spans="1:4">
      <c r="A22" s="44" t="s">
        <v>126</v>
      </c>
      <c r="B22" s="28" t="s">
        <v>78</v>
      </c>
      <c r="C22" s="68" t="s" vm="10">
        <v>2955</v>
      </c>
      <c r="D22" s="69" t="s" vm="11">
        <v>2955</v>
      </c>
    </row>
    <row r="23" spans="1:4">
      <c r="B23" s="27" t="s">
        <v>163</v>
      </c>
      <c r="C23" s="68">
        <f>SUM(C24:C31)</f>
        <v>86933.192244071019</v>
      </c>
      <c r="D23" s="69">
        <f>C23/$C$42</f>
        <v>0.11259763514499566</v>
      </c>
    </row>
    <row r="24" spans="1:4">
      <c r="A24" s="44" t="s">
        <v>126</v>
      </c>
      <c r="B24" s="28" t="s">
        <v>79</v>
      </c>
      <c r="C24" s="68" t="s" vm="12">
        <v>2955</v>
      </c>
      <c r="D24" s="69" t="s" vm="13">
        <v>2955</v>
      </c>
    </row>
    <row r="25" spans="1:4">
      <c r="A25" s="44" t="s">
        <v>126</v>
      </c>
      <c r="B25" s="28" t="s">
        <v>80</v>
      </c>
      <c r="C25" s="68" vm="14">
        <v>996.59628384100017</v>
      </c>
      <c r="D25" s="69">
        <f t="shared" ref="D25:D35" si="1">C25/$C$42</f>
        <v>1.2908117355191298E-3</v>
      </c>
    </row>
    <row r="26" spans="1:4">
      <c r="A26" s="44" t="s">
        <v>126</v>
      </c>
      <c r="B26" s="28" t="s">
        <v>72</v>
      </c>
      <c r="C26" s="68" vm="15">
        <v>8219.8862954550004</v>
      </c>
      <c r="D26" s="69">
        <f t="shared" si="1"/>
        <v>1.0646563575285196E-2</v>
      </c>
    </row>
    <row r="27" spans="1:4">
      <c r="A27" s="44" t="s">
        <v>126</v>
      </c>
      <c r="B27" s="28" t="s">
        <v>81</v>
      </c>
      <c r="C27" s="68" vm="16">
        <v>12600.866831389005</v>
      </c>
      <c r="D27" s="69">
        <f t="shared" si="1"/>
        <v>1.6320898489589088E-2</v>
      </c>
    </row>
    <row r="28" spans="1:4">
      <c r="A28" s="44" t="s">
        <v>126</v>
      </c>
      <c r="B28" s="28" t="s">
        <v>82</v>
      </c>
      <c r="C28" s="68">
        <f>'לא סחיר - קרנות השקעה'!H11</f>
        <v>70754.767454153014</v>
      </c>
      <c r="D28" s="69">
        <f t="shared" si="1"/>
        <v>9.1643010971049252E-2</v>
      </c>
    </row>
    <row r="29" spans="1:4">
      <c r="A29" s="44" t="s">
        <v>126</v>
      </c>
      <c r="B29" s="28" t="s">
        <v>83</v>
      </c>
      <c r="C29" s="68" vm="17">
        <v>0.42930667100000003</v>
      </c>
      <c r="D29" s="69">
        <f t="shared" si="1"/>
        <v>5.5604671424990119E-7</v>
      </c>
    </row>
    <row r="30" spans="1:4">
      <c r="A30" s="44" t="s">
        <v>126</v>
      </c>
      <c r="B30" s="28" t="s">
        <v>186</v>
      </c>
      <c r="C30" s="68" vm="18">
        <v>45.924157721</v>
      </c>
      <c r="D30" s="69">
        <f t="shared" si="1"/>
        <v>5.9481901238511806E-5</v>
      </c>
    </row>
    <row r="31" spans="1:4">
      <c r="A31" s="44" t="s">
        <v>126</v>
      </c>
      <c r="B31" s="28" t="s">
        <v>106</v>
      </c>
      <c r="C31" s="68" vm="19">
        <v>-5685.2780851590005</v>
      </c>
      <c r="D31" s="69">
        <f t="shared" si="1"/>
        <v>-7.363687574399775E-3</v>
      </c>
    </row>
    <row r="32" spans="1:4">
      <c r="A32" s="44" t="s">
        <v>126</v>
      </c>
      <c r="B32" s="28" t="s">
        <v>84</v>
      </c>
      <c r="C32" s="68" t="s" vm="20">
        <v>2955</v>
      </c>
      <c r="D32" s="69" t="s" vm="21">
        <v>2955</v>
      </c>
    </row>
    <row r="33" spans="1:4">
      <c r="A33" s="44" t="s">
        <v>126</v>
      </c>
      <c r="B33" s="27" t="s">
        <v>164</v>
      </c>
      <c r="C33" s="68">
        <f>הלוואות!P10</f>
        <v>76503.107909023995</v>
      </c>
      <c r="D33" s="69">
        <f t="shared" si="1"/>
        <v>9.908837820672585E-2</v>
      </c>
    </row>
    <row r="34" spans="1:4">
      <c r="A34" s="44" t="s">
        <v>126</v>
      </c>
      <c r="B34" s="27" t="s">
        <v>165</v>
      </c>
      <c r="C34" s="68" t="s" vm="22">
        <v>2955</v>
      </c>
      <c r="D34" s="69" t="s" vm="23">
        <v>2955</v>
      </c>
    </row>
    <row r="35" spans="1:4">
      <c r="A35" s="44" t="s">
        <v>126</v>
      </c>
      <c r="B35" s="27" t="s">
        <v>166</v>
      </c>
      <c r="C35" s="68" vm="24">
        <v>6200.8037900000027</v>
      </c>
      <c r="D35" s="69">
        <f t="shared" si="1"/>
        <v>8.0314069313351891E-3</v>
      </c>
    </row>
    <row r="36" spans="1:4">
      <c r="A36" s="44" t="s">
        <v>126</v>
      </c>
      <c r="B36" s="45" t="s">
        <v>167</v>
      </c>
      <c r="C36" s="68" t="s" vm="25">
        <v>2955</v>
      </c>
      <c r="D36" s="69" t="s" vm="26">
        <v>2955</v>
      </c>
    </row>
    <row r="37" spans="1:4">
      <c r="A37" s="44" t="s">
        <v>126</v>
      </c>
      <c r="B37" s="27" t="s">
        <v>168</v>
      </c>
      <c r="C37" s="68">
        <f>'השקעות אחרות '!I10</f>
        <v>-104.02152865700003</v>
      </c>
      <c r="D37" s="69">
        <f t="shared" ref="D37:D38" si="2">C37/$C$42</f>
        <v>-1.3473079532224833E-4</v>
      </c>
    </row>
    <row r="38" spans="1:4">
      <c r="A38" s="44"/>
      <c r="B38" s="55" t="s">
        <v>170</v>
      </c>
      <c r="C38" s="68">
        <v>0</v>
      </c>
      <c r="D38" s="69">
        <f t="shared" si="2"/>
        <v>0</v>
      </c>
    </row>
    <row r="39" spans="1:4">
      <c r="A39" s="44" t="s">
        <v>126</v>
      </c>
      <c r="B39" s="56" t="s">
        <v>171</v>
      </c>
      <c r="C39" s="68" t="s" vm="27">
        <v>2955</v>
      </c>
      <c r="D39" s="69" t="s" vm="28">
        <v>2955</v>
      </c>
    </row>
    <row r="40" spans="1:4">
      <c r="A40" s="44" t="s">
        <v>126</v>
      </c>
      <c r="B40" s="56" t="s">
        <v>209</v>
      </c>
      <c r="C40" s="68" t="s" vm="29">
        <v>2955</v>
      </c>
      <c r="D40" s="69" t="s" vm="30">
        <v>2955</v>
      </c>
    </row>
    <row r="41" spans="1:4">
      <c r="A41" s="44" t="s">
        <v>126</v>
      </c>
      <c r="B41" s="56" t="s">
        <v>172</v>
      </c>
      <c r="C41" s="68" t="s" vm="31">
        <v>2955</v>
      </c>
      <c r="D41" s="69" t="s" vm="32">
        <v>2955</v>
      </c>
    </row>
    <row r="42" spans="1:4">
      <c r="B42" s="56" t="s">
        <v>85</v>
      </c>
      <c r="C42" s="68">
        <f>C10</f>
        <v>772069.43229424232</v>
      </c>
      <c r="D42" s="69">
        <f t="shared" ref="D42" si="3">C42/$C$42</f>
        <v>1</v>
      </c>
    </row>
    <row r="43" spans="1:4">
      <c r="A43" s="44" t="s">
        <v>126</v>
      </c>
      <c r="B43" s="56" t="s">
        <v>169</v>
      </c>
      <c r="C43" s="68">
        <f>'יתרת התחייבות להשקעה'!C10</f>
        <v>61840.917984074418</v>
      </c>
      <c r="D43" s="69"/>
    </row>
    <row r="44" spans="1:4">
      <c r="B44" s="5" t="s">
        <v>110</v>
      </c>
    </row>
    <row r="45" spans="1:4">
      <c r="C45" s="62" t="s">
        <v>153</v>
      </c>
      <c r="D45" s="34" t="s">
        <v>105</v>
      </c>
    </row>
    <row r="46" spans="1:4">
      <c r="C46" s="63" t="s">
        <v>0</v>
      </c>
      <c r="D46" s="23" t="s">
        <v>1</v>
      </c>
    </row>
    <row r="47" spans="1:4">
      <c r="C47" s="70" t="s">
        <v>136</v>
      </c>
      <c r="D47" s="71" vm="33">
        <v>2.4773999999999998</v>
      </c>
    </row>
    <row r="48" spans="1:4">
      <c r="C48" s="70" t="s">
        <v>143</v>
      </c>
      <c r="D48" s="71">
        <v>0.76144962166467534</v>
      </c>
    </row>
    <row r="49" spans="2:4">
      <c r="C49" s="70" t="s">
        <v>140</v>
      </c>
      <c r="D49" s="71" vm="34">
        <v>2.8424999999999998</v>
      </c>
    </row>
    <row r="50" spans="2:4">
      <c r="B50" s="11"/>
      <c r="C50" s="70" t="s">
        <v>1728</v>
      </c>
      <c r="D50" s="71" vm="35">
        <v>4.2</v>
      </c>
    </row>
    <row r="51" spans="2:4">
      <c r="C51" s="70" t="s">
        <v>134</v>
      </c>
      <c r="D51" s="71" vm="36">
        <v>4.0530999999999997</v>
      </c>
    </row>
    <row r="52" spans="2:4">
      <c r="C52" s="70" t="s">
        <v>135</v>
      </c>
      <c r="D52" s="71" vm="37">
        <v>4.6779000000000002</v>
      </c>
    </row>
    <row r="53" spans="2:4">
      <c r="C53" s="70" t="s">
        <v>137</v>
      </c>
      <c r="D53" s="71">
        <v>0.48832814016447873</v>
      </c>
    </row>
    <row r="54" spans="2:4">
      <c r="C54" s="70" t="s">
        <v>141</v>
      </c>
      <c r="D54" s="71">
        <v>2.5659999999999999E-2</v>
      </c>
    </row>
    <row r="55" spans="2:4">
      <c r="C55" s="70" t="s">
        <v>142</v>
      </c>
      <c r="D55" s="71">
        <v>0.21951275516061627</v>
      </c>
    </row>
    <row r="56" spans="2:4">
      <c r="C56" s="70" t="s">
        <v>139</v>
      </c>
      <c r="D56" s="71" vm="38">
        <v>0.54359999999999997</v>
      </c>
    </row>
    <row r="57" spans="2:4">
      <c r="C57" s="70" t="s">
        <v>2956</v>
      </c>
      <c r="D57" s="71">
        <v>2.2928704</v>
      </c>
    </row>
    <row r="58" spans="2:4">
      <c r="C58" s="70" t="s">
        <v>138</v>
      </c>
      <c r="D58" s="71" vm="39">
        <v>0.35270000000000001</v>
      </c>
    </row>
    <row r="59" spans="2:4">
      <c r="C59" s="70" t="s">
        <v>132</v>
      </c>
      <c r="D59" s="71" vm="40">
        <v>3.8239999999999998</v>
      </c>
    </row>
    <row r="60" spans="2:4">
      <c r="C60" s="70" t="s">
        <v>144</v>
      </c>
      <c r="D60" s="71" vm="41">
        <v>0.2031</v>
      </c>
    </row>
    <row r="61" spans="2:4">
      <c r="C61" s="70" t="s">
        <v>2957</v>
      </c>
      <c r="D61" s="71" vm="42">
        <v>0.36</v>
      </c>
    </row>
    <row r="62" spans="2:4">
      <c r="C62" s="70" t="s">
        <v>2958</v>
      </c>
      <c r="D62" s="71">
        <v>3.9578505476717096E-2</v>
      </c>
    </row>
    <row r="63" spans="2:4">
      <c r="C63" s="70" t="s">
        <v>2959</v>
      </c>
      <c r="D63" s="71">
        <v>0.52397917237599345</v>
      </c>
    </row>
    <row r="64" spans="2:4">
      <c r="C64" s="70" t="s">
        <v>133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45.28515625" style="2" customWidth="1"/>
    <col min="4" max="4" width="6.42578125" style="2" bestFit="1" customWidth="1"/>
    <col min="5" max="5" width="14.710937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13">
      <c r="B1" s="46" t="s">
        <v>146</v>
      </c>
      <c r="C1" s="46" t="s" vm="1">
        <v>232</v>
      </c>
    </row>
    <row r="2" spans="2:13">
      <c r="B2" s="46" t="s">
        <v>145</v>
      </c>
      <c r="C2" s="46" t="s">
        <v>233</v>
      </c>
    </row>
    <row r="3" spans="2:13">
      <c r="B3" s="46" t="s">
        <v>147</v>
      </c>
      <c r="C3" s="46" t="s">
        <v>234</v>
      </c>
    </row>
    <row r="4" spans="2:13">
      <c r="B4" s="46" t="s">
        <v>148</v>
      </c>
      <c r="C4" s="46">
        <v>9453</v>
      </c>
    </row>
    <row r="6" spans="2:13" ht="26.25" customHeight="1">
      <c r="B6" s="151" t="s">
        <v>174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3" ht="26.25" customHeight="1">
      <c r="B7" s="151" t="s">
        <v>95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  <c r="M7" s="3"/>
    </row>
    <row r="8" spans="2:13" s="3" customFormat="1" ht="78.75">
      <c r="B8" s="21" t="s">
        <v>116</v>
      </c>
      <c r="C8" s="29" t="s">
        <v>46</v>
      </c>
      <c r="D8" s="29" t="s">
        <v>119</v>
      </c>
      <c r="E8" s="29" t="s">
        <v>67</v>
      </c>
      <c r="F8" s="29" t="s">
        <v>103</v>
      </c>
      <c r="G8" s="29" t="s">
        <v>208</v>
      </c>
      <c r="H8" s="29" t="s">
        <v>207</v>
      </c>
      <c r="I8" s="29" t="s">
        <v>63</v>
      </c>
      <c r="J8" s="29" t="s">
        <v>60</v>
      </c>
      <c r="K8" s="29" t="s">
        <v>149</v>
      </c>
      <c r="L8" s="30" t="s">
        <v>151</v>
      </c>
    </row>
    <row r="9" spans="2:13" s="3" customFormat="1">
      <c r="B9" s="14"/>
      <c r="C9" s="29"/>
      <c r="D9" s="29"/>
      <c r="E9" s="29"/>
      <c r="F9" s="29"/>
      <c r="G9" s="15" t="s">
        <v>215</v>
      </c>
      <c r="H9" s="15"/>
      <c r="I9" s="15" t="s">
        <v>211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0" t="s">
        <v>52</v>
      </c>
      <c r="C11" s="80"/>
      <c r="D11" s="81"/>
      <c r="E11" s="81"/>
      <c r="F11" s="81"/>
      <c r="G11" s="83"/>
      <c r="H11" s="100"/>
      <c r="I11" s="83">
        <v>536.88213706400018</v>
      </c>
      <c r="J11" s="84"/>
      <c r="K11" s="84">
        <f>IFERROR(I11/$I$11,0)</f>
        <v>1</v>
      </c>
      <c r="L11" s="84">
        <f>I11/'סכום נכסי הקרן'!$C$42</f>
        <v>6.9538064143872202E-4</v>
      </c>
    </row>
    <row r="12" spans="2:13">
      <c r="B12" s="108" t="s">
        <v>200</v>
      </c>
      <c r="C12" s="87"/>
      <c r="D12" s="88"/>
      <c r="E12" s="88"/>
      <c r="F12" s="88"/>
      <c r="G12" s="90"/>
      <c r="H12" s="102"/>
      <c r="I12" s="90">
        <v>325.64627939000002</v>
      </c>
      <c r="J12" s="91"/>
      <c r="K12" s="91">
        <f t="shared" ref="K12:K23" si="0">IFERROR(I12/$I$11,0)</f>
        <v>0.60655078071852608</v>
      </c>
      <c r="L12" s="91">
        <f>I12/'סכום נכסי הקרן'!$C$42</f>
        <v>4.2178367096120626E-4</v>
      </c>
    </row>
    <row r="13" spans="2:13">
      <c r="B13" s="85" t="s">
        <v>192</v>
      </c>
      <c r="C13" s="80"/>
      <c r="D13" s="81"/>
      <c r="E13" s="81"/>
      <c r="F13" s="81"/>
      <c r="G13" s="83"/>
      <c r="H13" s="100"/>
      <c r="I13" s="83">
        <v>325.64627939000002</v>
      </c>
      <c r="J13" s="84"/>
      <c r="K13" s="84">
        <f t="shared" si="0"/>
        <v>0.60655078071852608</v>
      </c>
      <c r="L13" s="84">
        <f>I13/'סכום נכסי הקרן'!$C$42</f>
        <v>4.2178367096120626E-4</v>
      </c>
    </row>
    <row r="14" spans="2:13">
      <c r="B14" s="86" t="s">
        <v>1941</v>
      </c>
      <c r="C14" s="87" t="s">
        <v>1942</v>
      </c>
      <c r="D14" s="88" t="s">
        <v>120</v>
      </c>
      <c r="E14" s="88" t="s">
        <v>675</v>
      </c>
      <c r="F14" s="88" t="s">
        <v>133</v>
      </c>
      <c r="G14" s="90">
        <v>7.1394110000000008</v>
      </c>
      <c r="H14" s="102">
        <v>3763400</v>
      </c>
      <c r="I14" s="90">
        <v>268.68460862800009</v>
      </c>
      <c r="J14" s="91"/>
      <c r="K14" s="91">
        <f t="shared" si="0"/>
        <v>0.50045361929404442</v>
      </c>
      <c r="L14" s="91">
        <f>I14/'סכום נכסי הקרן'!$C$42</f>
        <v>3.4800575879502256E-4</v>
      </c>
    </row>
    <row r="15" spans="2:13">
      <c r="B15" s="86" t="s">
        <v>1943</v>
      </c>
      <c r="C15" s="87" t="s">
        <v>1944</v>
      </c>
      <c r="D15" s="88" t="s">
        <v>120</v>
      </c>
      <c r="E15" s="88" t="s">
        <v>675</v>
      </c>
      <c r="F15" s="88" t="s">
        <v>133</v>
      </c>
      <c r="G15" s="90">
        <v>-7.1394110000000008</v>
      </c>
      <c r="H15" s="102">
        <v>305600</v>
      </c>
      <c r="I15" s="90">
        <v>-21.818041238000006</v>
      </c>
      <c r="J15" s="91"/>
      <c r="K15" s="91">
        <f t="shared" si="0"/>
        <v>-4.0638418996978364E-2</v>
      </c>
      <c r="L15" s="91">
        <f>I15/'סכום נכסי הקרן'!$C$42</f>
        <v>-2.8259169869174362E-5</v>
      </c>
    </row>
    <row r="16" spans="2:13">
      <c r="B16" s="86" t="s">
        <v>1945</v>
      </c>
      <c r="C16" s="87" t="s">
        <v>1946</v>
      </c>
      <c r="D16" s="88" t="s">
        <v>120</v>
      </c>
      <c r="E16" s="88" t="s">
        <v>675</v>
      </c>
      <c r="F16" s="88" t="s">
        <v>133</v>
      </c>
      <c r="G16" s="90">
        <v>65.649760000000001</v>
      </c>
      <c r="H16" s="102">
        <v>120100</v>
      </c>
      <c r="I16" s="90">
        <v>78.845361760000017</v>
      </c>
      <c r="J16" s="91"/>
      <c r="K16" s="91">
        <f t="shared" si="0"/>
        <v>0.14685786007181142</v>
      </c>
      <c r="L16" s="91">
        <f>I16/'סכום נכסי הקרן'!$C$42</f>
        <v>1.021221129370543E-4</v>
      </c>
    </row>
    <row r="17" spans="2:12">
      <c r="B17" s="86" t="s">
        <v>1947</v>
      </c>
      <c r="C17" s="87" t="s">
        <v>1948</v>
      </c>
      <c r="D17" s="88" t="s">
        <v>120</v>
      </c>
      <c r="E17" s="88" t="s">
        <v>675</v>
      </c>
      <c r="F17" s="88" t="s">
        <v>133</v>
      </c>
      <c r="G17" s="90">
        <v>-65.649760000000001</v>
      </c>
      <c r="H17" s="102">
        <v>100</v>
      </c>
      <c r="I17" s="90">
        <v>-6.5649760000000001E-2</v>
      </c>
      <c r="J17" s="91"/>
      <c r="K17" s="91">
        <f t="shared" si="0"/>
        <v>-1.2227965035121682E-4</v>
      </c>
      <c r="L17" s="91">
        <f>I17/'סכום נכסי הקרן'!$C$42</f>
        <v>-8.5030901696131791E-8</v>
      </c>
    </row>
    <row r="18" spans="2:12">
      <c r="B18" s="92"/>
      <c r="C18" s="87"/>
      <c r="D18" s="87"/>
      <c r="E18" s="87"/>
      <c r="F18" s="87"/>
      <c r="G18" s="90"/>
      <c r="H18" s="102"/>
      <c r="I18" s="87"/>
      <c r="J18" s="87"/>
      <c r="K18" s="91"/>
      <c r="L18" s="87"/>
    </row>
    <row r="19" spans="2:12">
      <c r="B19" s="108" t="s">
        <v>199</v>
      </c>
      <c r="C19" s="87"/>
      <c r="D19" s="88"/>
      <c r="E19" s="88"/>
      <c r="F19" s="88"/>
      <c r="G19" s="90"/>
      <c r="H19" s="102"/>
      <c r="I19" s="90">
        <v>211.23585767400002</v>
      </c>
      <c r="J19" s="91"/>
      <c r="K19" s="91">
        <f t="shared" si="0"/>
        <v>0.39344921928147369</v>
      </c>
      <c r="L19" s="91">
        <f>I19/'סכום נכסי הקרן'!$C$42</f>
        <v>2.7359697047751554E-4</v>
      </c>
    </row>
    <row r="20" spans="2:12">
      <c r="B20" s="85" t="s">
        <v>192</v>
      </c>
      <c r="C20" s="80"/>
      <c r="D20" s="81"/>
      <c r="E20" s="81"/>
      <c r="F20" s="81"/>
      <c r="G20" s="83"/>
      <c r="H20" s="100"/>
      <c r="I20" s="83">
        <v>211.23585767400002</v>
      </c>
      <c r="J20" s="84"/>
      <c r="K20" s="84">
        <f t="shared" si="0"/>
        <v>0.39344921928147369</v>
      </c>
      <c r="L20" s="84">
        <f>I20/'סכום נכסי הקרן'!$C$42</f>
        <v>2.7359697047751554E-4</v>
      </c>
    </row>
    <row r="21" spans="2:12">
      <c r="B21" s="86" t="s">
        <v>1949</v>
      </c>
      <c r="C21" s="87" t="s">
        <v>1949</v>
      </c>
      <c r="D21" s="88" t="s">
        <v>28</v>
      </c>
      <c r="E21" s="88" t="s">
        <v>675</v>
      </c>
      <c r="F21" s="88" t="s">
        <v>132</v>
      </c>
      <c r="G21" s="90">
        <v>102.86373600000003</v>
      </c>
      <c r="H21" s="102">
        <v>18</v>
      </c>
      <c r="I21" s="90">
        <v>7.0803166760000016</v>
      </c>
      <c r="J21" s="91"/>
      <c r="K21" s="91">
        <f t="shared" si="0"/>
        <v>1.3187841776073055E-2</v>
      </c>
      <c r="L21" s="91">
        <f>I21/'סכום נכסי הקרן'!$C$42</f>
        <v>9.170569873438056E-6</v>
      </c>
    </row>
    <row r="22" spans="2:12">
      <c r="B22" s="86" t="s">
        <v>1950</v>
      </c>
      <c r="C22" s="87" t="s">
        <v>1950</v>
      </c>
      <c r="D22" s="88" t="s">
        <v>28</v>
      </c>
      <c r="E22" s="88" t="s">
        <v>675</v>
      </c>
      <c r="F22" s="88" t="s">
        <v>132</v>
      </c>
      <c r="G22" s="90">
        <v>-4.8765030000000005</v>
      </c>
      <c r="H22" s="102">
        <v>4682</v>
      </c>
      <c r="I22" s="90">
        <v>-87.308754380000011</v>
      </c>
      <c r="J22" s="91"/>
      <c r="K22" s="91">
        <f t="shared" si="0"/>
        <v>-0.1626218276835539</v>
      </c>
      <c r="L22" s="91">
        <f>I22/'סכום נכסי הקרן'!$C$42</f>
        <v>-1.1308407084652704E-4</v>
      </c>
    </row>
    <row r="23" spans="2:12">
      <c r="B23" s="86" t="s">
        <v>1951</v>
      </c>
      <c r="C23" s="87" t="s">
        <v>1951</v>
      </c>
      <c r="D23" s="88" t="s">
        <v>28</v>
      </c>
      <c r="E23" s="88" t="s">
        <v>675</v>
      </c>
      <c r="F23" s="88" t="s">
        <v>132</v>
      </c>
      <c r="G23" s="90">
        <v>4.8765030000000005</v>
      </c>
      <c r="H23" s="102">
        <v>15630</v>
      </c>
      <c r="I23" s="90">
        <v>291.46429537800009</v>
      </c>
      <c r="J23" s="91"/>
      <c r="K23" s="91">
        <f t="shared" si="0"/>
        <v>0.54288320518895461</v>
      </c>
      <c r="L23" s="91">
        <f>I23/'סכום נכסי הקרן'!$C$42</f>
        <v>3.7751047145060464E-4</v>
      </c>
    </row>
    <row r="24" spans="2:12">
      <c r="B24" s="92"/>
      <c r="C24" s="87"/>
      <c r="D24" s="87"/>
      <c r="E24" s="87"/>
      <c r="F24" s="87"/>
      <c r="G24" s="90"/>
      <c r="H24" s="102"/>
      <c r="I24" s="87"/>
      <c r="J24" s="87"/>
      <c r="K24" s="91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111" t="s">
        <v>223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111" t="s">
        <v>112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111" t="s">
        <v>206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111" t="s">
        <v>214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2:12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B571" s="93"/>
      <c r="C571" s="94"/>
      <c r="D571" s="94"/>
      <c r="E571" s="94"/>
      <c r="F571" s="94"/>
      <c r="G571" s="94"/>
      <c r="H571" s="94"/>
      <c r="I571" s="94"/>
      <c r="J571" s="94"/>
      <c r="K571" s="94"/>
      <c r="L571" s="94"/>
    </row>
    <row r="572" spans="2:12">
      <c r="B572" s="93"/>
      <c r="C572" s="94"/>
      <c r="D572" s="94"/>
      <c r="E572" s="94"/>
      <c r="F572" s="94"/>
      <c r="G572" s="94"/>
      <c r="H572" s="94"/>
      <c r="I572" s="94"/>
      <c r="J572" s="94"/>
      <c r="K572" s="94"/>
      <c r="L572" s="94"/>
    </row>
    <row r="573" spans="2:12">
      <c r="B573" s="93"/>
      <c r="C573" s="94"/>
      <c r="D573" s="94"/>
      <c r="E573" s="94"/>
      <c r="F573" s="94"/>
      <c r="G573" s="94"/>
      <c r="H573" s="94"/>
      <c r="I573" s="94"/>
      <c r="J573" s="94"/>
      <c r="K573" s="94"/>
      <c r="L573" s="94"/>
    </row>
    <row r="574" spans="2:12">
      <c r="B574" s="93"/>
      <c r="C574" s="94"/>
      <c r="D574" s="94"/>
      <c r="E574" s="94"/>
      <c r="F574" s="94"/>
      <c r="G574" s="94"/>
      <c r="H574" s="94"/>
      <c r="I574" s="94"/>
      <c r="J574" s="94"/>
      <c r="K574" s="94"/>
      <c r="L574" s="94"/>
    </row>
    <row r="575" spans="2:12">
      <c r="B575" s="93"/>
      <c r="C575" s="94"/>
      <c r="D575" s="94"/>
      <c r="E575" s="94"/>
      <c r="F575" s="94"/>
      <c r="G575" s="94"/>
      <c r="H575" s="94"/>
      <c r="I575" s="94"/>
      <c r="J575" s="94"/>
      <c r="K575" s="94"/>
      <c r="L575" s="94"/>
    </row>
    <row r="576" spans="2:12">
      <c r="B576" s="93"/>
      <c r="C576" s="94"/>
      <c r="D576" s="94"/>
      <c r="E576" s="94"/>
      <c r="F576" s="94"/>
      <c r="G576" s="94"/>
      <c r="H576" s="94"/>
      <c r="I576" s="94"/>
      <c r="J576" s="94"/>
      <c r="K576" s="94"/>
      <c r="L576" s="94"/>
    </row>
    <row r="577" spans="2:12">
      <c r="B577" s="93"/>
      <c r="C577" s="94"/>
      <c r="D577" s="94"/>
      <c r="E577" s="94"/>
      <c r="F577" s="94"/>
      <c r="G577" s="94"/>
      <c r="H577" s="94"/>
      <c r="I577" s="94"/>
      <c r="J577" s="94"/>
      <c r="K577" s="94"/>
      <c r="L577" s="94"/>
    </row>
    <row r="578" spans="2:12">
      <c r="B578" s="93"/>
      <c r="C578" s="94"/>
      <c r="D578" s="94"/>
      <c r="E578" s="94"/>
      <c r="F578" s="94"/>
      <c r="G578" s="94"/>
      <c r="H578" s="94"/>
      <c r="I578" s="94"/>
      <c r="J578" s="94"/>
      <c r="K578" s="94"/>
      <c r="L578" s="94"/>
    </row>
    <row r="579" spans="2:12">
      <c r="B579" s="93"/>
      <c r="C579" s="94"/>
      <c r="D579" s="94"/>
      <c r="E579" s="94"/>
      <c r="F579" s="94"/>
      <c r="G579" s="94"/>
      <c r="H579" s="94"/>
      <c r="I579" s="94"/>
      <c r="J579" s="94"/>
      <c r="K579" s="94"/>
      <c r="L579" s="94"/>
    </row>
    <row r="580" spans="2:12">
      <c r="B580" s="93"/>
      <c r="C580" s="94"/>
      <c r="D580" s="94"/>
      <c r="E580" s="94"/>
      <c r="F580" s="94"/>
      <c r="G580" s="94"/>
      <c r="H580" s="94"/>
      <c r="I580" s="94"/>
      <c r="J580" s="94"/>
      <c r="K580" s="94"/>
      <c r="L580" s="94"/>
    </row>
    <row r="581" spans="2:12"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</row>
    <row r="582" spans="2:12">
      <c r="B582" s="93"/>
      <c r="C582" s="94"/>
      <c r="D582" s="94"/>
      <c r="E582" s="94"/>
      <c r="F582" s="94"/>
      <c r="G582" s="94"/>
      <c r="H582" s="94"/>
      <c r="I582" s="94"/>
      <c r="J582" s="94"/>
      <c r="K582" s="94"/>
      <c r="L582" s="94"/>
    </row>
    <row r="583" spans="2:12">
      <c r="B583" s="93"/>
      <c r="C583" s="94"/>
      <c r="D583" s="94"/>
      <c r="E583" s="94"/>
      <c r="F583" s="94"/>
      <c r="G583" s="94"/>
      <c r="H583" s="94"/>
      <c r="I583" s="94"/>
      <c r="J583" s="94"/>
      <c r="K583" s="94"/>
      <c r="L583" s="94"/>
    </row>
    <row r="584" spans="2:12">
      <c r="B584" s="93"/>
      <c r="C584" s="94"/>
      <c r="D584" s="94"/>
      <c r="E584" s="94"/>
      <c r="F584" s="94"/>
      <c r="G584" s="94"/>
      <c r="H584" s="94"/>
      <c r="I584" s="94"/>
      <c r="J584" s="94"/>
      <c r="K584" s="94"/>
      <c r="L584" s="94"/>
    </row>
    <row r="585" spans="2:12">
      <c r="B585" s="93"/>
      <c r="C585" s="94"/>
      <c r="D585" s="94"/>
      <c r="E585" s="94"/>
      <c r="F585" s="94"/>
      <c r="G585" s="94"/>
      <c r="H585" s="94"/>
      <c r="I585" s="94"/>
      <c r="J585" s="94"/>
      <c r="K585" s="94"/>
      <c r="L585" s="94"/>
    </row>
    <row r="586" spans="2:12">
      <c r="B586" s="93"/>
      <c r="C586" s="94"/>
      <c r="D586" s="94"/>
      <c r="E586" s="94"/>
      <c r="F586" s="94"/>
      <c r="G586" s="94"/>
      <c r="H586" s="94"/>
      <c r="I586" s="94"/>
      <c r="J586" s="94"/>
      <c r="K586" s="94"/>
      <c r="L586" s="94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9.140625" style="2" bestFit="1" customWidth="1"/>
    <col min="3" max="3" width="45.140625" style="2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.71093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146</v>
      </c>
      <c r="C1" s="46" t="s" vm="1">
        <v>232</v>
      </c>
    </row>
    <row r="2" spans="1:11">
      <c r="B2" s="46" t="s">
        <v>145</v>
      </c>
      <c r="C2" s="46" t="s">
        <v>233</v>
      </c>
    </row>
    <row r="3" spans="1:11">
      <c r="B3" s="46" t="s">
        <v>147</v>
      </c>
      <c r="C3" s="46" t="s">
        <v>234</v>
      </c>
    </row>
    <row r="4" spans="1:11">
      <c r="B4" s="46" t="s">
        <v>148</v>
      </c>
      <c r="C4" s="46">
        <v>9453</v>
      </c>
    </row>
    <row r="6" spans="1:11" ht="26.25" customHeight="1">
      <c r="B6" s="151" t="s">
        <v>174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1:11" ht="26.25" customHeight="1">
      <c r="B7" s="151" t="s">
        <v>96</v>
      </c>
      <c r="C7" s="152"/>
      <c r="D7" s="152"/>
      <c r="E7" s="152"/>
      <c r="F7" s="152"/>
      <c r="G7" s="152"/>
      <c r="H7" s="152"/>
      <c r="I7" s="152"/>
      <c r="J7" s="152"/>
      <c r="K7" s="153"/>
    </row>
    <row r="8" spans="1:11" s="3" customFormat="1" ht="78.75">
      <c r="A8" s="2"/>
      <c r="B8" s="21" t="s">
        <v>116</v>
      </c>
      <c r="C8" s="29" t="s">
        <v>46</v>
      </c>
      <c r="D8" s="29" t="s">
        <v>119</v>
      </c>
      <c r="E8" s="29" t="s">
        <v>67</v>
      </c>
      <c r="F8" s="29" t="s">
        <v>103</v>
      </c>
      <c r="G8" s="29" t="s">
        <v>208</v>
      </c>
      <c r="H8" s="29" t="s">
        <v>207</v>
      </c>
      <c r="I8" s="29" t="s">
        <v>63</v>
      </c>
      <c r="J8" s="29" t="s">
        <v>149</v>
      </c>
      <c r="K8" s="30" t="s">
        <v>151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215</v>
      </c>
      <c r="H9" s="15"/>
      <c r="I9" s="15" t="s">
        <v>211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7" t="s">
        <v>51</v>
      </c>
      <c r="C11" s="87"/>
      <c r="D11" s="88"/>
      <c r="E11" s="88"/>
      <c r="F11" s="88"/>
      <c r="G11" s="90"/>
      <c r="H11" s="102"/>
      <c r="I11" s="90">
        <v>-3879.1954631670005</v>
      </c>
      <c r="J11" s="91">
        <f>IFERROR(I11/$I$11,0)</f>
        <v>1</v>
      </c>
      <c r="K11" s="91">
        <f>I11/'סכום נכסי הקרן'!$C$42</f>
        <v>-5.0244127029349939E-3</v>
      </c>
    </row>
    <row r="12" spans="1:11">
      <c r="B12" s="108" t="s">
        <v>202</v>
      </c>
      <c r="C12" s="87"/>
      <c r="D12" s="88"/>
      <c r="E12" s="88"/>
      <c r="F12" s="88"/>
      <c r="G12" s="90"/>
      <c r="H12" s="102"/>
      <c r="I12" s="90">
        <v>-3879.1954631670005</v>
      </c>
      <c r="J12" s="91">
        <f t="shared" ref="J12:J17" si="0">IFERROR(I12/$I$11,0)</f>
        <v>1</v>
      </c>
      <c r="K12" s="91">
        <f>I12/'סכום נכסי הקרן'!$C$42</f>
        <v>-5.0244127029349939E-3</v>
      </c>
    </row>
    <row r="13" spans="1:11">
      <c r="B13" s="92" t="s">
        <v>1952</v>
      </c>
      <c r="C13" s="87" t="s">
        <v>1953</v>
      </c>
      <c r="D13" s="88" t="s">
        <v>28</v>
      </c>
      <c r="E13" s="88" t="s">
        <v>675</v>
      </c>
      <c r="F13" s="88" t="s">
        <v>132</v>
      </c>
      <c r="G13" s="90">
        <v>20.812763000000004</v>
      </c>
      <c r="H13" s="102">
        <v>95550.01</v>
      </c>
      <c r="I13" s="90">
        <v>-132.24163382200004</v>
      </c>
      <c r="J13" s="91">
        <f t="shared" si="0"/>
        <v>3.4089964034459123E-2</v>
      </c>
      <c r="K13" s="91">
        <f>I13/'סכום נכסי הקרן'!$C$42</f>
        <v>-1.7128204833733349E-4</v>
      </c>
    </row>
    <row r="14" spans="1:11">
      <c r="B14" s="92" t="s">
        <v>1954</v>
      </c>
      <c r="C14" s="87" t="s">
        <v>1955</v>
      </c>
      <c r="D14" s="88" t="s">
        <v>28</v>
      </c>
      <c r="E14" s="88" t="s">
        <v>675</v>
      </c>
      <c r="F14" s="88" t="s">
        <v>132</v>
      </c>
      <c r="G14" s="90">
        <v>4.9755570000000011</v>
      </c>
      <c r="H14" s="102">
        <v>1486650</v>
      </c>
      <c r="I14" s="90">
        <v>-240.21282553100005</v>
      </c>
      <c r="J14" s="91">
        <f t="shared" si="0"/>
        <v>6.1923362153782455E-2</v>
      </c>
      <c r="K14" s="91">
        <f>I14/'סכום נכסי הקרן'!$C$42</f>
        <v>-3.1112852741390864E-4</v>
      </c>
    </row>
    <row r="15" spans="1:11">
      <c r="B15" s="92" t="s">
        <v>1956</v>
      </c>
      <c r="C15" s="87" t="s">
        <v>1957</v>
      </c>
      <c r="D15" s="88" t="s">
        <v>28</v>
      </c>
      <c r="E15" s="88" t="s">
        <v>675</v>
      </c>
      <c r="F15" s="88" t="s">
        <v>132</v>
      </c>
      <c r="G15" s="90">
        <v>96.600477000000012</v>
      </c>
      <c r="H15" s="102">
        <v>432550</v>
      </c>
      <c r="I15" s="90">
        <v>-3298.7965659350002</v>
      </c>
      <c r="J15" s="91">
        <f t="shared" si="0"/>
        <v>0.85038163125759103</v>
      </c>
      <c r="K15" s="91">
        <f>I15/'סכום נכסי הקרן'!$C$42</f>
        <v>-4.2726682704332221E-3</v>
      </c>
    </row>
    <row r="16" spans="1:11">
      <c r="B16" s="92" t="s">
        <v>1958</v>
      </c>
      <c r="C16" s="87" t="s">
        <v>1959</v>
      </c>
      <c r="D16" s="88" t="s">
        <v>28</v>
      </c>
      <c r="E16" s="88" t="s">
        <v>675</v>
      </c>
      <c r="F16" s="88" t="s">
        <v>141</v>
      </c>
      <c r="G16" s="90">
        <v>3.7259530000000005</v>
      </c>
      <c r="H16" s="102">
        <v>232350</v>
      </c>
      <c r="I16" s="90">
        <v>-23.739709923000003</v>
      </c>
      <c r="J16" s="91">
        <f t="shared" si="0"/>
        <v>6.119750898970878E-3</v>
      </c>
      <c r="K16" s="91">
        <f>I16/'סכום נכסי הקרן'!$C$42</f>
        <v>-3.0748154155587131E-5</v>
      </c>
    </row>
    <row r="17" spans="2:11">
      <c r="B17" s="92" t="s">
        <v>1960</v>
      </c>
      <c r="C17" s="87" t="s">
        <v>1961</v>
      </c>
      <c r="D17" s="88" t="s">
        <v>28</v>
      </c>
      <c r="E17" s="88" t="s">
        <v>675</v>
      </c>
      <c r="F17" s="88" t="s">
        <v>132</v>
      </c>
      <c r="G17" s="90">
        <v>18.781265000000005</v>
      </c>
      <c r="H17" s="102">
        <v>11156.25</v>
      </c>
      <c r="I17" s="90">
        <v>-184.20472795600003</v>
      </c>
      <c r="J17" s="91">
        <f t="shared" si="0"/>
        <v>4.7485291655196486E-2</v>
      </c>
      <c r="K17" s="91">
        <f>I17/'סכום נכסי הקרן'!$C$42</f>
        <v>-2.3858570259494227E-4</v>
      </c>
    </row>
    <row r="18" spans="2:11">
      <c r="B18" s="102"/>
      <c r="C18" s="102"/>
      <c r="D18" s="102"/>
      <c r="E18" s="102"/>
      <c r="F18" s="102"/>
      <c r="G18" s="102"/>
      <c r="H18" s="102"/>
      <c r="I18" s="90"/>
      <c r="J18" s="91"/>
      <c r="K18" s="91"/>
    </row>
    <row r="19" spans="2:11">
      <c r="B19" s="108"/>
      <c r="C19" s="87"/>
      <c r="D19" s="87"/>
      <c r="E19" s="87"/>
      <c r="F19" s="87"/>
      <c r="G19" s="90"/>
      <c r="H19" s="102"/>
      <c r="I19" s="87"/>
      <c r="J19" s="91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111" t="s">
        <v>223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111" t="s">
        <v>112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111" t="s">
        <v>206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111" t="s">
        <v>214</v>
      </c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2:11">
      <c r="B114" s="87"/>
      <c r="C114" s="87"/>
      <c r="D114" s="87"/>
      <c r="E114" s="87"/>
      <c r="F114" s="87"/>
      <c r="G114" s="87"/>
      <c r="H114" s="87"/>
      <c r="I114" s="87"/>
      <c r="J114" s="87"/>
      <c r="K114" s="87"/>
    </row>
    <row r="115" spans="2:11">
      <c r="B115" s="87"/>
      <c r="C115" s="87"/>
      <c r="D115" s="87"/>
      <c r="E115" s="87"/>
      <c r="F115" s="87"/>
      <c r="G115" s="87"/>
      <c r="H115" s="87"/>
      <c r="I115" s="87"/>
      <c r="J115" s="87"/>
      <c r="K115" s="87"/>
    </row>
    <row r="116" spans="2:11">
      <c r="B116" s="87"/>
      <c r="C116" s="87"/>
      <c r="D116" s="87"/>
      <c r="E116" s="87"/>
      <c r="F116" s="87"/>
      <c r="G116" s="87"/>
      <c r="H116" s="87"/>
      <c r="I116" s="87"/>
      <c r="J116" s="87"/>
      <c r="K116" s="87"/>
    </row>
    <row r="117" spans="2:11">
      <c r="B117" s="87"/>
      <c r="C117" s="87"/>
      <c r="D117" s="87"/>
      <c r="E117" s="87"/>
      <c r="F117" s="87"/>
      <c r="G117" s="87"/>
      <c r="H117" s="87"/>
      <c r="I117" s="87"/>
      <c r="J117" s="87"/>
      <c r="K117" s="87"/>
    </row>
    <row r="118" spans="2:11">
      <c r="B118" s="87"/>
      <c r="C118" s="87"/>
      <c r="D118" s="87"/>
      <c r="E118" s="87"/>
      <c r="F118" s="87"/>
      <c r="G118" s="87"/>
      <c r="H118" s="87"/>
      <c r="I118" s="87"/>
      <c r="J118" s="87"/>
      <c r="K118" s="87"/>
    </row>
    <row r="119" spans="2:11">
      <c r="B119" s="93"/>
      <c r="C119" s="115"/>
      <c r="D119" s="115"/>
      <c r="E119" s="115"/>
      <c r="F119" s="115"/>
      <c r="G119" s="115"/>
      <c r="H119" s="115"/>
      <c r="I119" s="94"/>
      <c r="J119" s="94"/>
      <c r="K119" s="115"/>
    </row>
    <row r="120" spans="2:11">
      <c r="B120" s="93"/>
      <c r="C120" s="115"/>
      <c r="D120" s="115"/>
      <c r="E120" s="115"/>
      <c r="F120" s="115"/>
      <c r="G120" s="115"/>
      <c r="H120" s="115"/>
      <c r="I120" s="94"/>
      <c r="J120" s="94"/>
      <c r="K120" s="115"/>
    </row>
    <row r="121" spans="2:11">
      <c r="B121" s="93"/>
      <c r="C121" s="115"/>
      <c r="D121" s="115"/>
      <c r="E121" s="115"/>
      <c r="F121" s="115"/>
      <c r="G121" s="115"/>
      <c r="H121" s="115"/>
      <c r="I121" s="94"/>
      <c r="J121" s="94"/>
      <c r="K121" s="115"/>
    </row>
    <row r="122" spans="2:11">
      <c r="B122" s="93"/>
      <c r="C122" s="115"/>
      <c r="D122" s="115"/>
      <c r="E122" s="115"/>
      <c r="F122" s="115"/>
      <c r="G122" s="115"/>
      <c r="H122" s="115"/>
      <c r="I122" s="94"/>
      <c r="J122" s="94"/>
      <c r="K122" s="115"/>
    </row>
    <row r="123" spans="2:11">
      <c r="B123" s="93"/>
      <c r="C123" s="115"/>
      <c r="D123" s="115"/>
      <c r="E123" s="115"/>
      <c r="F123" s="115"/>
      <c r="G123" s="115"/>
      <c r="H123" s="115"/>
      <c r="I123" s="94"/>
      <c r="J123" s="94"/>
      <c r="K123" s="115"/>
    </row>
    <row r="124" spans="2:11">
      <c r="B124" s="93"/>
      <c r="C124" s="115"/>
      <c r="D124" s="115"/>
      <c r="E124" s="115"/>
      <c r="F124" s="115"/>
      <c r="G124" s="115"/>
      <c r="H124" s="115"/>
      <c r="I124" s="94"/>
      <c r="J124" s="94"/>
      <c r="K124" s="115"/>
    </row>
    <row r="125" spans="2:11">
      <c r="B125" s="93"/>
      <c r="C125" s="115"/>
      <c r="D125" s="115"/>
      <c r="E125" s="115"/>
      <c r="F125" s="115"/>
      <c r="G125" s="115"/>
      <c r="H125" s="115"/>
      <c r="I125" s="94"/>
      <c r="J125" s="94"/>
      <c r="K125" s="115"/>
    </row>
    <row r="126" spans="2:11">
      <c r="B126" s="93"/>
      <c r="C126" s="115"/>
      <c r="D126" s="115"/>
      <c r="E126" s="115"/>
      <c r="F126" s="115"/>
      <c r="G126" s="115"/>
      <c r="H126" s="115"/>
      <c r="I126" s="94"/>
      <c r="J126" s="94"/>
      <c r="K126" s="115"/>
    </row>
    <row r="127" spans="2:11">
      <c r="B127" s="93"/>
      <c r="C127" s="115"/>
      <c r="D127" s="115"/>
      <c r="E127" s="115"/>
      <c r="F127" s="115"/>
      <c r="G127" s="115"/>
      <c r="H127" s="115"/>
      <c r="I127" s="94"/>
      <c r="J127" s="94"/>
      <c r="K127" s="115"/>
    </row>
    <row r="128" spans="2:11">
      <c r="B128" s="93"/>
      <c r="C128" s="115"/>
      <c r="D128" s="115"/>
      <c r="E128" s="115"/>
      <c r="F128" s="115"/>
      <c r="G128" s="115"/>
      <c r="H128" s="115"/>
      <c r="I128" s="94"/>
      <c r="J128" s="94"/>
      <c r="K128" s="115"/>
    </row>
    <row r="129" spans="2:11">
      <c r="B129" s="93"/>
      <c r="C129" s="115"/>
      <c r="D129" s="115"/>
      <c r="E129" s="115"/>
      <c r="F129" s="115"/>
      <c r="G129" s="115"/>
      <c r="H129" s="115"/>
      <c r="I129" s="94"/>
      <c r="J129" s="94"/>
      <c r="K129" s="115"/>
    </row>
    <row r="130" spans="2:11">
      <c r="B130" s="93"/>
      <c r="C130" s="115"/>
      <c r="D130" s="115"/>
      <c r="E130" s="115"/>
      <c r="F130" s="115"/>
      <c r="G130" s="115"/>
      <c r="H130" s="115"/>
      <c r="I130" s="94"/>
      <c r="J130" s="94"/>
      <c r="K130" s="115"/>
    </row>
    <row r="131" spans="2:11">
      <c r="B131" s="93"/>
      <c r="C131" s="115"/>
      <c r="D131" s="115"/>
      <c r="E131" s="115"/>
      <c r="F131" s="115"/>
      <c r="G131" s="115"/>
      <c r="H131" s="115"/>
      <c r="I131" s="94"/>
      <c r="J131" s="94"/>
      <c r="K131" s="115"/>
    </row>
    <row r="132" spans="2:11">
      <c r="B132" s="93"/>
      <c r="C132" s="115"/>
      <c r="D132" s="115"/>
      <c r="E132" s="115"/>
      <c r="F132" s="115"/>
      <c r="G132" s="115"/>
      <c r="H132" s="115"/>
      <c r="I132" s="94"/>
      <c r="J132" s="94"/>
      <c r="K132" s="115"/>
    </row>
    <row r="133" spans="2:11">
      <c r="B133" s="93"/>
      <c r="C133" s="115"/>
      <c r="D133" s="115"/>
      <c r="E133" s="115"/>
      <c r="F133" s="115"/>
      <c r="G133" s="115"/>
      <c r="H133" s="115"/>
      <c r="I133" s="94"/>
      <c r="J133" s="94"/>
      <c r="K133" s="115"/>
    </row>
    <row r="134" spans="2:11">
      <c r="B134" s="93"/>
      <c r="C134" s="115"/>
      <c r="D134" s="115"/>
      <c r="E134" s="115"/>
      <c r="F134" s="115"/>
      <c r="G134" s="115"/>
      <c r="H134" s="115"/>
      <c r="I134" s="94"/>
      <c r="J134" s="94"/>
      <c r="K134" s="115"/>
    </row>
    <row r="135" spans="2:11">
      <c r="B135" s="93"/>
      <c r="C135" s="115"/>
      <c r="D135" s="115"/>
      <c r="E135" s="115"/>
      <c r="F135" s="115"/>
      <c r="G135" s="115"/>
      <c r="H135" s="115"/>
      <c r="I135" s="94"/>
      <c r="J135" s="94"/>
      <c r="K135" s="115"/>
    </row>
    <row r="136" spans="2:11">
      <c r="B136" s="93"/>
      <c r="C136" s="115"/>
      <c r="D136" s="115"/>
      <c r="E136" s="115"/>
      <c r="F136" s="115"/>
      <c r="G136" s="115"/>
      <c r="H136" s="115"/>
      <c r="I136" s="94"/>
      <c r="J136" s="94"/>
      <c r="K136" s="115"/>
    </row>
    <row r="137" spans="2:11">
      <c r="B137" s="93"/>
      <c r="C137" s="115"/>
      <c r="D137" s="115"/>
      <c r="E137" s="115"/>
      <c r="F137" s="115"/>
      <c r="G137" s="115"/>
      <c r="H137" s="115"/>
      <c r="I137" s="94"/>
      <c r="J137" s="94"/>
      <c r="K137" s="115"/>
    </row>
    <row r="138" spans="2:11">
      <c r="B138" s="93"/>
      <c r="C138" s="115"/>
      <c r="D138" s="115"/>
      <c r="E138" s="115"/>
      <c r="F138" s="115"/>
      <c r="G138" s="115"/>
      <c r="H138" s="115"/>
      <c r="I138" s="94"/>
      <c r="J138" s="94"/>
      <c r="K138" s="115"/>
    </row>
    <row r="139" spans="2:11">
      <c r="B139" s="93"/>
      <c r="C139" s="115"/>
      <c r="D139" s="115"/>
      <c r="E139" s="115"/>
      <c r="F139" s="115"/>
      <c r="G139" s="115"/>
      <c r="H139" s="115"/>
      <c r="I139" s="94"/>
      <c r="J139" s="94"/>
      <c r="K139" s="115"/>
    </row>
    <row r="140" spans="2:11">
      <c r="B140" s="93"/>
      <c r="C140" s="115"/>
      <c r="D140" s="115"/>
      <c r="E140" s="115"/>
      <c r="F140" s="115"/>
      <c r="G140" s="115"/>
      <c r="H140" s="115"/>
      <c r="I140" s="94"/>
      <c r="J140" s="94"/>
      <c r="K140" s="115"/>
    </row>
    <row r="141" spans="2:11">
      <c r="B141" s="93"/>
      <c r="C141" s="115"/>
      <c r="D141" s="115"/>
      <c r="E141" s="115"/>
      <c r="F141" s="115"/>
      <c r="G141" s="115"/>
      <c r="H141" s="115"/>
      <c r="I141" s="94"/>
      <c r="J141" s="94"/>
      <c r="K141" s="115"/>
    </row>
    <row r="142" spans="2:11">
      <c r="B142" s="93"/>
      <c r="C142" s="115"/>
      <c r="D142" s="115"/>
      <c r="E142" s="115"/>
      <c r="F142" s="115"/>
      <c r="G142" s="115"/>
      <c r="H142" s="115"/>
      <c r="I142" s="94"/>
      <c r="J142" s="94"/>
      <c r="K142" s="115"/>
    </row>
    <row r="143" spans="2:11">
      <c r="B143" s="93"/>
      <c r="C143" s="115"/>
      <c r="D143" s="115"/>
      <c r="E143" s="115"/>
      <c r="F143" s="115"/>
      <c r="G143" s="115"/>
      <c r="H143" s="115"/>
      <c r="I143" s="94"/>
      <c r="J143" s="94"/>
      <c r="K143" s="115"/>
    </row>
    <row r="144" spans="2:11">
      <c r="B144" s="93"/>
      <c r="C144" s="115"/>
      <c r="D144" s="115"/>
      <c r="E144" s="115"/>
      <c r="F144" s="115"/>
      <c r="G144" s="115"/>
      <c r="H144" s="115"/>
      <c r="I144" s="94"/>
      <c r="J144" s="94"/>
      <c r="K144" s="115"/>
    </row>
    <row r="145" spans="2:11">
      <c r="B145" s="93"/>
      <c r="C145" s="115"/>
      <c r="D145" s="115"/>
      <c r="E145" s="115"/>
      <c r="F145" s="115"/>
      <c r="G145" s="115"/>
      <c r="H145" s="115"/>
      <c r="I145" s="94"/>
      <c r="J145" s="94"/>
      <c r="K145" s="115"/>
    </row>
    <row r="146" spans="2:11">
      <c r="B146" s="93"/>
      <c r="C146" s="115"/>
      <c r="D146" s="115"/>
      <c r="E146" s="115"/>
      <c r="F146" s="115"/>
      <c r="G146" s="115"/>
      <c r="H146" s="115"/>
      <c r="I146" s="94"/>
      <c r="J146" s="94"/>
      <c r="K146" s="115"/>
    </row>
    <row r="147" spans="2:11">
      <c r="B147" s="93"/>
      <c r="C147" s="115"/>
      <c r="D147" s="115"/>
      <c r="E147" s="115"/>
      <c r="F147" s="115"/>
      <c r="G147" s="115"/>
      <c r="H147" s="115"/>
      <c r="I147" s="94"/>
      <c r="J147" s="94"/>
      <c r="K147" s="115"/>
    </row>
    <row r="148" spans="2:11">
      <c r="B148" s="93"/>
      <c r="C148" s="115"/>
      <c r="D148" s="115"/>
      <c r="E148" s="115"/>
      <c r="F148" s="115"/>
      <c r="G148" s="115"/>
      <c r="H148" s="115"/>
      <c r="I148" s="94"/>
      <c r="J148" s="94"/>
      <c r="K148" s="115"/>
    </row>
    <row r="149" spans="2:11">
      <c r="B149" s="93"/>
      <c r="C149" s="115"/>
      <c r="D149" s="115"/>
      <c r="E149" s="115"/>
      <c r="F149" s="115"/>
      <c r="G149" s="115"/>
      <c r="H149" s="115"/>
      <c r="I149" s="94"/>
      <c r="J149" s="94"/>
      <c r="K149" s="115"/>
    </row>
    <row r="150" spans="2:11">
      <c r="B150" s="93"/>
      <c r="C150" s="115"/>
      <c r="D150" s="115"/>
      <c r="E150" s="115"/>
      <c r="F150" s="115"/>
      <c r="G150" s="115"/>
      <c r="H150" s="115"/>
      <c r="I150" s="94"/>
      <c r="J150" s="94"/>
      <c r="K150" s="115"/>
    </row>
    <row r="151" spans="2:11">
      <c r="B151" s="93"/>
      <c r="C151" s="115"/>
      <c r="D151" s="115"/>
      <c r="E151" s="115"/>
      <c r="F151" s="115"/>
      <c r="G151" s="115"/>
      <c r="H151" s="115"/>
      <c r="I151" s="94"/>
      <c r="J151" s="94"/>
      <c r="K151" s="115"/>
    </row>
    <row r="152" spans="2:11">
      <c r="B152" s="93"/>
      <c r="C152" s="115"/>
      <c r="D152" s="115"/>
      <c r="E152" s="115"/>
      <c r="F152" s="115"/>
      <c r="G152" s="115"/>
      <c r="H152" s="115"/>
      <c r="I152" s="94"/>
      <c r="J152" s="94"/>
      <c r="K152" s="115"/>
    </row>
    <row r="153" spans="2:11">
      <c r="B153" s="93"/>
      <c r="C153" s="115"/>
      <c r="D153" s="115"/>
      <c r="E153" s="115"/>
      <c r="F153" s="115"/>
      <c r="G153" s="115"/>
      <c r="H153" s="115"/>
      <c r="I153" s="94"/>
      <c r="J153" s="94"/>
      <c r="K153" s="115"/>
    </row>
    <row r="154" spans="2:11">
      <c r="B154" s="93"/>
      <c r="C154" s="115"/>
      <c r="D154" s="115"/>
      <c r="E154" s="115"/>
      <c r="F154" s="115"/>
      <c r="G154" s="115"/>
      <c r="H154" s="115"/>
      <c r="I154" s="94"/>
      <c r="J154" s="94"/>
      <c r="K154" s="115"/>
    </row>
    <row r="155" spans="2:11">
      <c r="B155" s="93"/>
      <c r="C155" s="115"/>
      <c r="D155" s="115"/>
      <c r="E155" s="115"/>
      <c r="F155" s="115"/>
      <c r="G155" s="115"/>
      <c r="H155" s="115"/>
      <c r="I155" s="94"/>
      <c r="J155" s="94"/>
      <c r="K155" s="115"/>
    </row>
    <row r="156" spans="2:11">
      <c r="B156" s="93"/>
      <c r="C156" s="115"/>
      <c r="D156" s="115"/>
      <c r="E156" s="115"/>
      <c r="F156" s="115"/>
      <c r="G156" s="115"/>
      <c r="H156" s="115"/>
      <c r="I156" s="94"/>
      <c r="J156" s="94"/>
      <c r="K156" s="115"/>
    </row>
    <row r="157" spans="2:11">
      <c r="B157" s="93"/>
      <c r="C157" s="115"/>
      <c r="D157" s="115"/>
      <c r="E157" s="115"/>
      <c r="F157" s="115"/>
      <c r="G157" s="115"/>
      <c r="H157" s="115"/>
      <c r="I157" s="94"/>
      <c r="J157" s="94"/>
      <c r="K157" s="115"/>
    </row>
    <row r="158" spans="2:11">
      <c r="B158" s="93"/>
      <c r="C158" s="115"/>
      <c r="D158" s="115"/>
      <c r="E158" s="115"/>
      <c r="F158" s="115"/>
      <c r="G158" s="115"/>
      <c r="H158" s="115"/>
      <c r="I158" s="94"/>
      <c r="J158" s="94"/>
      <c r="K158" s="115"/>
    </row>
    <row r="159" spans="2:11">
      <c r="B159" s="93"/>
      <c r="C159" s="115"/>
      <c r="D159" s="115"/>
      <c r="E159" s="115"/>
      <c r="F159" s="115"/>
      <c r="G159" s="115"/>
      <c r="H159" s="115"/>
      <c r="I159" s="94"/>
      <c r="J159" s="94"/>
      <c r="K159" s="115"/>
    </row>
    <row r="160" spans="2:11">
      <c r="B160" s="93"/>
      <c r="C160" s="115"/>
      <c r="D160" s="115"/>
      <c r="E160" s="115"/>
      <c r="F160" s="115"/>
      <c r="G160" s="115"/>
      <c r="H160" s="115"/>
      <c r="I160" s="94"/>
      <c r="J160" s="94"/>
      <c r="K160" s="115"/>
    </row>
    <row r="161" spans="2:11">
      <c r="B161" s="93"/>
      <c r="C161" s="115"/>
      <c r="D161" s="115"/>
      <c r="E161" s="115"/>
      <c r="F161" s="115"/>
      <c r="G161" s="115"/>
      <c r="H161" s="115"/>
      <c r="I161" s="94"/>
      <c r="J161" s="94"/>
      <c r="K161" s="115"/>
    </row>
    <row r="162" spans="2:11">
      <c r="B162" s="93"/>
      <c r="C162" s="115"/>
      <c r="D162" s="115"/>
      <c r="E162" s="115"/>
      <c r="F162" s="115"/>
      <c r="G162" s="115"/>
      <c r="H162" s="115"/>
      <c r="I162" s="94"/>
      <c r="J162" s="94"/>
      <c r="K162" s="115"/>
    </row>
    <row r="163" spans="2:11">
      <c r="B163" s="93"/>
      <c r="C163" s="115"/>
      <c r="D163" s="115"/>
      <c r="E163" s="115"/>
      <c r="F163" s="115"/>
      <c r="G163" s="115"/>
      <c r="H163" s="115"/>
      <c r="I163" s="94"/>
      <c r="J163" s="94"/>
      <c r="K163" s="115"/>
    </row>
    <row r="164" spans="2:11">
      <c r="B164" s="93"/>
      <c r="C164" s="115"/>
      <c r="D164" s="115"/>
      <c r="E164" s="115"/>
      <c r="F164" s="115"/>
      <c r="G164" s="115"/>
      <c r="H164" s="115"/>
      <c r="I164" s="94"/>
      <c r="J164" s="94"/>
      <c r="K164" s="115"/>
    </row>
    <row r="165" spans="2:11">
      <c r="B165" s="93"/>
      <c r="C165" s="115"/>
      <c r="D165" s="115"/>
      <c r="E165" s="115"/>
      <c r="F165" s="115"/>
      <c r="G165" s="115"/>
      <c r="H165" s="115"/>
      <c r="I165" s="94"/>
      <c r="J165" s="94"/>
      <c r="K165" s="115"/>
    </row>
    <row r="166" spans="2:11">
      <c r="B166" s="93"/>
      <c r="C166" s="115"/>
      <c r="D166" s="115"/>
      <c r="E166" s="115"/>
      <c r="F166" s="115"/>
      <c r="G166" s="115"/>
      <c r="H166" s="115"/>
      <c r="I166" s="94"/>
      <c r="J166" s="94"/>
      <c r="K166" s="115"/>
    </row>
    <row r="167" spans="2:11">
      <c r="B167" s="93"/>
      <c r="C167" s="115"/>
      <c r="D167" s="115"/>
      <c r="E167" s="115"/>
      <c r="F167" s="115"/>
      <c r="G167" s="115"/>
      <c r="H167" s="115"/>
      <c r="I167" s="94"/>
      <c r="J167" s="94"/>
      <c r="K167" s="115"/>
    </row>
    <row r="168" spans="2:11">
      <c r="B168" s="93"/>
      <c r="C168" s="115"/>
      <c r="D168" s="115"/>
      <c r="E168" s="115"/>
      <c r="F168" s="115"/>
      <c r="G168" s="115"/>
      <c r="H168" s="115"/>
      <c r="I168" s="94"/>
      <c r="J168" s="94"/>
      <c r="K168" s="115"/>
    </row>
    <row r="169" spans="2:11">
      <c r="B169" s="93"/>
      <c r="C169" s="115"/>
      <c r="D169" s="115"/>
      <c r="E169" s="115"/>
      <c r="F169" s="115"/>
      <c r="G169" s="115"/>
      <c r="H169" s="115"/>
      <c r="I169" s="94"/>
      <c r="J169" s="94"/>
      <c r="K169" s="115"/>
    </row>
    <row r="170" spans="2:11">
      <c r="B170" s="93"/>
      <c r="C170" s="115"/>
      <c r="D170" s="115"/>
      <c r="E170" s="115"/>
      <c r="F170" s="115"/>
      <c r="G170" s="115"/>
      <c r="H170" s="115"/>
      <c r="I170" s="94"/>
      <c r="J170" s="94"/>
      <c r="K170" s="115"/>
    </row>
    <row r="171" spans="2:11">
      <c r="B171" s="93"/>
      <c r="C171" s="115"/>
      <c r="D171" s="115"/>
      <c r="E171" s="115"/>
      <c r="F171" s="115"/>
      <c r="G171" s="115"/>
      <c r="H171" s="115"/>
      <c r="I171" s="94"/>
      <c r="J171" s="94"/>
      <c r="K171" s="115"/>
    </row>
    <row r="172" spans="2:11">
      <c r="B172" s="93"/>
      <c r="C172" s="115"/>
      <c r="D172" s="115"/>
      <c r="E172" s="115"/>
      <c r="F172" s="115"/>
      <c r="G172" s="115"/>
      <c r="H172" s="115"/>
      <c r="I172" s="94"/>
      <c r="J172" s="94"/>
      <c r="K172" s="115"/>
    </row>
    <row r="173" spans="2:11">
      <c r="B173" s="93"/>
      <c r="C173" s="115"/>
      <c r="D173" s="115"/>
      <c r="E173" s="115"/>
      <c r="F173" s="115"/>
      <c r="G173" s="115"/>
      <c r="H173" s="115"/>
      <c r="I173" s="94"/>
      <c r="J173" s="94"/>
      <c r="K173" s="115"/>
    </row>
    <row r="174" spans="2:11">
      <c r="B174" s="93"/>
      <c r="C174" s="115"/>
      <c r="D174" s="115"/>
      <c r="E174" s="115"/>
      <c r="F174" s="115"/>
      <c r="G174" s="115"/>
      <c r="H174" s="115"/>
      <c r="I174" s="94"/>
      <c r="J174" s="94"/>
      <c r="K174" s="115"/>
    </row>
    <row r="175" spans="2:11">
      <c r="B175" s="93"/>
      <c r="C175" s="115"/>
      <c r="D175" s="115"/>
      <c r="E175" s="115"/>
      <c r="F175" s="115"/>
      <c r="G175" s="115"/>
      <c r="H175" s="115"/>
      <c r="I175" s="94"/>
      <c r="J175" s="94"/>
      <c r="K175" s="115"/>
    </row>
    <row r="176" spans="2:11">
      <c r="B176" s="93"/>
      <c r="C176" s="115"/>
      <c r="D176" s="115"/>
      <c r="E176" s="115"/>
      <c r="F176" s="115"/>
      <c r="G176" s="115"/>
      <c r="H176" s="115"/>
      <c r="I176" s="94"/>
      <c r="J176" s="94"/>
      <c r="K176" s="115"/>
    </row>
    <row r="177" spans="2:11">
      <c r="B177" s="93"/>
      <c r="C177" s="115"/>
      <c r="D177" s="115"/>
      <c r="E177" s="115"/>
      <c r="F177" s="115"/>
      <c r="G177" s="115"/>
      <c r="H177" s="115"/>
      <c r="I177" s="94"/>
      <c r="J177" s="94"/>
      <c r="K177" s="115"/>
    </row>
    <row r="178" spans="2:11">
      <c r="B178" s="93"/>
      <c r="C178" s="115"/>
      <c r="D178" s="115"/>
      <c r="E178" s="115"/>
      <c r="F178" s="115"/>
      <c r="G178" s="115"/>
      <c r="H178" s="115"/>
      <c r="I178" s="94"/>
      <c r="J178" s="94"/>
      <c r="K178" s="115"/>
    </row>
    <row r="179" spans="2:11">
      <c r="B179" s="93"/>
      <c r="C179" s="115"/>
      <c r="D179" s="115"/>
      <c r="E179" s="115"/>
      <c r="F179" s="115"/>
      <c r="G179" s="115"/>
      <c r="H179" s="115"/>
      <c r="I179" s="94"/>
      <c r="J179" s="94"/>
      <c r="K179" s="115"/>
    </row>
    <row r="180" spans="2:11">
      <c r="B180" s="93"/>
      <c r="C180" s="115"/>
      <c r="D180" s="115"/>
      <c r="E180" s="115"/>
      <c r="F180" s="115"/>
      <c r="G180" s="115"/>
      <c r="H180" s="115"/>
      <c r="I180" s="94"/>
      <c r="J180" s="94"/>
      <c r="K180" s="115"/>
    </row>
    <row r="181" spans="2:11">
      <c r="B181" s="93"/>
      <c r="C181" s="115"/>
      <c r="D181" s="115"/>
      <c r="E181" s="115"/>
      <c r="F181" s="115"/>
      <c r="G181" s="115"/>
      <c r="H181" s="115"/>
      <c r="I181" s="94"/>
      <c r="J181" s="94"/>
      <c r="K181" s="115"/>
    </row>
    <row r="182" spans="2:11">
      <c r="B182" s="93"/>
      <c r="C182" s="115"/>
      <c r="D182" s="115"/>
      <c r="E182" s="115"/>
      <c r="F182" s="115"/>
      <c r="G182" s="115"/>
      <c r="H182" s="115"/>
      <c r="I182" s="94"/>
      <c r="J182" s="94"/>
      <c r="K182" s="115"/>
    </row>
    <row r="183" spans="2:11">
      <c r="B183" s="93"/>
      <c r="C183" s="115"/>
      <c r="D183" s="115"/>
      <c r="E183" s="115"/>
      <c r="F183" s="115"/>
      <c r="G183" s="115"/>
      <c r="H183" s="115"/>
      <c r="I183" s="94"/>
      <c r="J183" s="94"/>
      <c r="K183" s="115"/>
    </row>
    <row r="184" spans="2:11">
      <c r="B184" s="93"/>
      <c r="C184" s="115"/>
      <c r="D184" s="115"/>
      <c r="E184" s="115"/>
      <c r="F184" s="115"/>
      <c r="G184" s="115"/>
      <c r="H184" s="115"/>
      <c r="I184" s="94"/>
      <c r="J184" s="94"/>
      <c r="K184" s="115"/>
    </row>
    <row r="185" spans="2:11">
      <c r="B185" s="93"/>
      <c r="C185" s="115"/>
      <c r="D185" s="115"/>
      <c r="E185" s="115"/>
      <c r="F185" s="115"/>
      <c r="G185" s="115"/>
      <c r="H185" s="115"/>
      <c r="I185" s="94"/>
      <c r="J185" s="94"/>
      <c r="K185" s="115"/>
    </row>
    <row r="186" spans="2:11">
      <c r="B186" s="93"/>
      <c r="C186" s="115"/>
      <c r="D186" s="115"/>
      <c r="E186" s="115"/>
      <c r="F186" s="115"/>
      <c r="G186" s="115"/>
      <c r="H186" s="115"/>
      <c r="I186" s="94"/>
      <c r="J186" s="94"/>
      <c r="K186" s="115"/>
    </row>
    <row r="187" spans="2:11">
      <c r="B187" s="93"/>
      <c r="C187" s="115"/>
      <c r="D187" s="115"/>
      <c r="E187" s="115"/>
      <c r="F187" s="115"/>
      <c r="G187" s="115"/>
      <c r="H187" s="115"/>
      <c r="I187" s="94"/>
      <c r="J187" s="94"/>
      <c r="K187" s="115"/>
    </row>
    <row r="188" spans="2:11">
      <c r="B188" s="93"/>
      <c r="C188" s="115"/>
      <c r="D188" s="115"/>
      <c r="E188" s="115"/>
      <c r="F188" s="115"/>
      <c r="G188" s="115"/>
      <c r="H188" s="115"/>
      <c r="I188" s="94"/>
      <c r="J188" s="94"/>
      <c r="K188" s="115"/>
    </row>
    <row r="189" spans="2:11">
      <c r="B189" s="93"/>
      <c r="C189" s="115"/>
      <c r="D189" s="115"/>
      <c r="E189" s="115"/>
      <c r="F189" s="115"/>
      <c r="G189" s="115"/>
      <c r="H189" s="115"/>
      <c r="I189" s="94"/>
      <c r="J189" s="94"/>
      <c r="K189" s="115"/>
    </row>
    <row r="190" spans="2:11">
      <c r="B190" s="93"/>
      <c r="C190" s="115"/>
      <c r="D190" s="115"/>
      <c r="E190" s="115"/>
      <c r="F190" s="115"/>
      <c r="G190" s="115"/>
      <c r="H190" s="115"/>
      <c r="I190" s="94"/>
      <c r="J190" s="94"/>
      <c r="K190" s="115"/>
    </row>
    <row r="191" spans="2:11">
      <c r="B191" s="93"/>
      <c r="C191" s="115"/>
      <c r="D191" s="115"/>
      <c r="E191" s="115"/>
      <c r="F191" s="115"/>
      <c r="G191" s="115"/>
      <c r="H191" s="115"/>
      <c r="I191" s="94"/>
      <c r="J191" s="94"/>
      <c r="K191" s="115"/>
    </row>
    <row r="192" spans="2:11">
      <c r="B192" s="93"/>
      <c r="C192" s="115"/>
      <c r="D192" s="115"/>
      <c r="E192" s="115"/>
      <c r="F192" s="115"/>
      <c r="G192" s="115"/>
      <c r="H192" s="115"/>
      <c r="I192" s="94"/>
      <c r="J192" s="94"/>
      <c r="K192" s="115"/>
    </row>
    <row r="193" spans="2:11">
      <c r="B193" s="93"/>
      <c r="C193" s="115"/>
      <c r="D193" s="115"/>
      <c r="E193" s="115"/>
      <c r="F193" s="115"/>
      <c r="G193" s="115"/>
      <c r="H193" s="115"/>
      <c r="I193" s="94"/>
      <c r="J193" s="94"/>
      <c r="K193" s="115"/>
    </row>
    <row r="194" spans="2:11">
      <c r="B194" s="93"/>
      <c r="C194" s="115"/>
      <c r="D194" s="115"/>
      <c r="E194" s="115"/>
      <c r="F194" s="115"/>
      <c r="G194" s="115"/>
      <c r="H194" s="115"/>
      <c r="I194" s="94"/>
      <c r="J194" s="94"/>
      <c r="K194" s="115"/>
    </row>
    <row r="195" spans="2:11">
      <c r="B195" s="93"/>
      <c r="C195" s="115"/>
      <c r="D195" s="115"/>
      <c r="E195" s="115"/>
      <c r="F195" s="115"/>
      <c r="G195" s="115"/>
      <c r="H195" s="115"/>
      <c r="I195" s="94"/>
      <c r="J195" s="94"/>
      <c r="K195" s="115"/>
    </row>
    <row r="196" spans="2:11">
      <c r="B196" s="93"/>
      <c r="C196" s="115"/>
      <c r="D196" s="115"/>
      <c r="E196" s="115"/>
      <c r="F196" s="115"/>
      <c r="G196" s="115"/>
      <c r="H196" s="115"/>
      <c r="I196" s="94"/>
      <c r="J196" s="94"/>
      <c r="K196" s="115"/>
    </row>
    <row r="197" spans="2:11">
      <c r="B197" s="93"/>
      <c r="C197" s="115"/>
      <c r="D197" s="115"/>
      <c r="E197" s="115"/>
      <c r="F197" s="115"/>
      <c r="G197" s="115"/>
      <c r="H197" s="115"/>
      <c r="I197" s="94"/>
      <c r="J197" s="94"/>
      <c r="K197" s="115"/>
    </row>
    <row r="198" spans="2:11">
      <c r="B198" s="93"/>
      <c r="C198" s="115"/>
      <c r="D198" s="115"/>
      <c r="E198" s="115"/>
      <c r="F198" s="115"/>
      <c r="G198" s="115"/>
      <c r="H198" s="115"/>
      <c r="I198" s="94"/>
      <c r="J198" s="94"/>
      <c r="K198" s="115"/>
    </row>
    <row r="199" spans="2:11">
      <c r="B199" s="93"/>
      <c r="C199" s="115"/>
      <c r="D199" s="115"/>
      <c r="E199" s="115"/>
      <c r="F199" s="115"/>
      <c r="G199" s="115"/>
      <c r="H199" s="115"/>
      <c r="I199" s="94"/>
      <c r="J199" s="94"/>
      <c r="K199" s="115"/>
    </row>
    <row r="200" spans="2:11">
      <c r="B200" s="93"/>
      <c r="C200" s="115"/>
      <c r="D200" s="115"/>
      <c r="E200" s="115"/>
      <c r="F200" s="115"/>
      <c r="G200" s="115"/>
      <c r="H200" s="115"/>
      <c r="I200" s="94"/>
      <c r="J200" s="94"/>
      <c r="K200" s="115"/>
    </row>
    <row r="201" spans="2:11">
      <c r="B201" s="93"/>
      <c r="C201" s="115"/>
      <c r="D201" s="115"/>
      <c r="E201" s="115"/>
      <c r="F201" s="115"/>
      <c r="G201" s="115"/>
      <c r="H201" s="115"/>
      <c r="I201" s="94"/>
      <c r="J201" s="94"/>
      <c r="K201" s="115"/>
    </row>
    <row r="202" spans="2:11">
      <c r="B202" s="93"/>
      <c r="C202" s="115"/>
      <c r="D202" s="115"/>
      <c r="E202" s="115"/>
      <c r="F202" s="115"/>
      <c r="G202" s="115"/>
      <c r="H202" s="115"/>
      <c r="I202" s="94"/>
      <c r="J202" s="94"/>
      <c r="K202" s="115"/>
    </row>
    <row r="203" spans="2:11">
      <c r="B203" s="93"/>
      <c r="C203" s="115"/>
      <c r="D203" s="115"/>
      <c r="E203" s="115"/>
      <c r="F203" s="115"/>
      <c r="G203" s="115"/>
      <c r="H203" s="115"/>
      <c r="I203" s="94"/>
      <c r="J203" s="94"/>
      <c r="K203" s="115"/>
    </row>
    <row r="204" spans="2:11">
      <c r="B204" s="93"/>
      <c r="C204" s="115"/>
      <c r="D204" s="115"/>
      <c r="E204" s="115"/>
      <c r="F204" s="115"/>
      <c r="G204" s="115"/>
      <c r="H204" s="115"/>
      <c r="I204" s="94"/>
      <c r="J204" s="94"/>
      <c r="K204" s="115"/>
    </row>
    <row r="205" spans="2:11">
      <c r="B205" s="93"/>
      <c r="C205" s="115"/>
      <c r="D205" s="115"/>
      <c r="E205" s="115"/>
      <c r="F205" s="115"/>
      <c r="G205" s="115"/>
      <c r="H205" s="115"/>
      <c r="I205" s="94"/>
      <c r="J205" s="94"/>
      <c r="K205" s="115"/>
    </row>
    <row r="206" spans="2:11">
      <c r="B206" s="93"/>
      <c r="C206" s="115"/>
      <c r="D206" s="115"/>
      <c r="E206" s="115"/>
      <c r="F206" s="115"/>
      <c r="G206" s="115"/>
      <c r="H206" s="115"/>
      <c r="I206" s="94"/>
      <c r="J206" s="94"/>
      <c r="K206" s="115"/>
    </row>
    <row r="207" spans="2:11">
      <c r="B207" s="93"/>
      <c r="C207" s="115"/>
      <c r="D207" s="115"/>
      <c r="E207" s="115"/>
      <c r="F207" s="115"/>
      <c r="G207" s="115"/>
      <c r="H207" s="115"/>
      <c r="I207" s="94"/>
      <c r="J207" s="94"/>
      <c r="K207" s="115"/>
    </row>
    <row r="208" spans="2:11">
      <c r="B208" s="93"/>
      <c r="C208" s="115"/>
      <c r="D208" s="115"/>
      <c r="E208" s="115"/>
      <c r="F208" s="115"/>
      <c r="G208" s="115"/>
      <c r="H208" s="115"/>
      <c r="I208" s="94"/>
      <c r="J208" s="94"/>
      <c r="K208" s="115"/>
    </row>
    <row r="209" spans="2:11">
      <c r="B209" s="93"/>
      <c r="C209" s="115"/>
      <c r="D209" s="115"/>
      <c r="E209" s="115"/>
      <c r="F209" s="115"/>
      <c r="G209" s="115"/>
      <c r="H209" s="115"/>
      <c r="I209" s="94"/>
      <c r="J209" s="94"/>
      <c r="K209" s="115"/>
    </row>
    <row r="210" spans="2:11">
      <c r="B210" s="93"/>
      <c r="C210" s="115"/>
      <c r="D210" s="115"/>
      <c r="E210" s="115"/>
      <c r="F210" s="115"/>
      <c r="G210" s="115"/>
      <c r="H210" s="115"/>
      <c r="I210" s="94"/>
      <c r="J210" s="94"/>
      <c r="K210" s="115"/>
    </row>
    <row r="211" spans="2:11">
      <c r="B211" s="93"/>
      <c r="C211" s="115"/>
      <c r="D211" s="115"/>
      <c r="E211" s="115"/>
      <c r="F211" s="115"/>
      <c r="G211" s="115"/>
      <c r="H211" s="115"/>
      <c r="I211" s="94"/>
      <c r="J211" s="94"/>
      <c r="K211" s="115"/>
    </row>
    <row r="212" spans="2:11">
      <c r="B212" s="93"/>
      <c r="C212" s="115"/>
      <c r="D212" s="115"/>
      <c r="E212" s="115"/>
      <c r="F212" s="115"/>
      <c r="G212" s="115"/>
      <c r="H212" s="115"/>
      <c r="I212" s="94"/>
      <c r="J212" s="94"/>
      <c r="K212" s="115"/>
    </row>
    <row r="213" spans="2:11">
      <c r="B213" s="93"/>
      <c r="C213" s="115"/>
      <c r="D213" s="115"/>
      <c r="E213" s="115"/>
      <c r="F213" s="115"/>
      <c r="G213" s="115"/>
      <c r="H213" s="115"/>
      <c r="I213" s="94"/>
      <c r="J213" s="94"/>
      <c r="K213" s="115"/>
    </row>
    <row r="214" spans="2:11">
      <c r="B214" s="93"/>
      <c r="C214" s="115"/>
      <c r="D214" s="115"/>
      <c r="E214" s="115"/>
      <c r="F214" s="115"/>
      <c r="G214" s="115"/>
      <c r="H214" s="115"/>
      <c r="I214" s="94"/>
      <c r="J214" s="94"/>
      <c r="K214" s="115"/>
    </row>
    <row r="215" spans="2:11">
      <c r="B215" s="93"/>
      <c r="C215" s="115"/>
      <c r="D215" s="115"/>
      <c r="E215" s="115"/>
      <c r="F215" s="115"/>
      <c r="G215" s="115"/>
      <c r="H215" s="115"/>
      <c r="I215" s="94"/>
      <c r="J215" s="94"/>
      <c r="K215" s="115"/>
    </row>
    <row r="216" spans="2:11">
      <c r="B216" s="93"/>
      <c r="C216" s="115"/>
      <c r="D216" s="115"/>
      <c r="E216" s="115"/>
      <c r="F216" s="115"/>
      <c r="G216" s="115"/>
      <c r="H216" s="115"/>
      <c r="I216" s="94"/>
      <c r="J216" s="94"/>
      <c r="K216" s="115"/>
    </row>
    <row r="217" spans="2:11">
      <c r="B217" s="93"/>
      <c r="C217" s="115"/>
      <c r="D217" s="115"/>
      <c r="E217" s="115"/>
      <c r="F217" s="115"/>
      <c r="G217" s="115"/>
      <c r="H217" s="115"/>
      <c r="I217" s="94"/>
      <c r="J217" s="94"/>
      <c r="K217" s="115"/>
    </row>
    <row r="218" spans="2:11">
      <c r="B218" s="93"/>
      <c r="C218" s="115"/>
      <c r="D218" s="115"/>
      <c r="E218" s="115"/>
      <c r="F218" s="115"/>
      <c r="G218" s="115"/>
      <c r="H218" s="115"/>
      <c r="I218" s="94"/>
      <c r="J218" s="94"/>
      <c r="K218" s="115"/>
    </row>
    <row r="219" spans="2:11">
      <c r="B219" s="93"/>
      <c r="C219" s="115"/>
      <c r="D219" s="115"/>
      <c r="E219" s="115"/>
      <c r="F219" s="115"/>
      <c r="G219" s="115"/>
      <c r="H219" s="115"/>
      <c r="I219" s="94"/>
      <c r="J219" s="94"/>
      <c r="K219" s="115"/>
    </row>
    <row r="220" spans="2:11">
      <c r="B220" s="93"/>
      <c r="C220" s="115"/>
      <c r="D220" s="115"/>
      <c r="E220" s="115"/>
      <c r="F220" s="115"/>
      <c r="G220" s="115"/>
      <c r="H220" s="115"/>
      <c r="I220" s="94"/>
      <c r="J220" s="94"/>
      <c r="K220" s="115"/>
    </row>
    <row r="221" spans="2:11">
      <c r="B221" s="93"/>
      <c r="C221" s="115"/>
      <c r="D221" s="115"/>
      <c r="E221" s="115"/>
      <c r="F221" s="115"/>
      <c r="G221" s="115"/>
      <c r="H221" s="115"/>
      <c r="I221" s="94"/>
      <c r="J221" s="94"/>
      <c r="K221" s="115"/>
    </row>
    <row r="222" spans="2:11">
      <c r="B222" s="93"/>
      <c r="C222" s="115"/>
      <c r="D222" s="115"/>
      <c r="E222" s="115"/>
      <c r="F222" s="115"/>
      <c r="G222" s="115"/>
      <c r="H222" s="115"/>
      <c r="I222" s="94"/>
      <c r="J222" s="94"/>
      <c r="K222" s="115"/>
    </row>
    <row r="223" spans="2:11">
      <c r="B223" s="93"/>
      <c r="C223" s="115"/>
      <c r="D223" s="115"/>
      <c r="E223" s="115"/>
      <c r="F223" s="115"/>
      <c r="G223" s="115"/>
      <c r="H223" s="115"/>
      <c r="I223" s="94"/>
      <c r="J223" s="94"/>
      <c r="K223" s="115"/>
    </row>
    <row r="224" spans="2:11">
      <c r="B224" s="93"/>
      <c r="C224" s="115"/>
      <c r="D224" s="115"/>
      <c r="E224" s="115"/>
      <c r="F224" s="115"/>
      <c r="G224" s="115"/>
      <c r="H224" s="115"/>
      <c r="I224" s="94"/>
      <c r="J224" s="94"/>
      <c r="K224" s="115"/>
    </row>
    <row r="225" spans="2:11">
      <c r="B225" s="93"/>
      <c r="C225" s="115"/>
      <c r="D225" s="115"/>
      <c r="E225" s="115"/>
      <c r="F225" s="115"/>
      <c r="G225" s="115"/>
      <c r="H225" s="115"/>
      <c r="I225" s="94"/>
      <c r="J225" s="94"/>
      <c r="K225" s="115"/>
    </row>
    <row r="226" spans="2:11">
      <c r="B226" s="93"/>
      <c r="C226" s="115"/>
      <c r="D226" s="115"/>
      <c r="E226" s="115"/>
      <c r="F226" s="115"/>
      <c r="G226" s="115"/>
      <c r="H226" s="115"/>
      <c r="I226" s="94"/>
      <c r="J226" s="94"/>
      <c r="K226" s="115"/>
    </row>
    <row r="227" spans="2:11">
      <c r="B227" s="93"/>
      <c r="C227" s="115"/>
      <c r="D227" s="115"/>
      <c r="E227" s="115"/>
      <c r="F227" s="115"/>
      <c r="G227" s="115"/>
      <c r="H227" s="115"/>
      <c r="I227" s="94"/>
      <c r="J227" s="94"/>
      <c r="K227" s="115"/>
    </row>
    <row r="228" spans="2:11">
      <c r="B228" s="93"/>
      <c r="C228" s="115"/>
      <c r="D228" s="115"/>
      <c r="E228" s="115"/>
      <c r="F228" s="115"/>
      <c r="G228" s="115"/>
      <c r="H228" s="115"/>
      <c r="I228" s="94"/>
      <c r="J228" s="94"/>
      <c r="K228" s="115"/>
    </row>
    <row r="229" spans="2:11">
      <c r="B229" s="93"/>
      <c r="C229" s="115"/>
      <c r="D229" s="115"/>
      <c r="E229" s="115"/>
      <c r="F229" s="115"/>
      <c r="G229" s="115"/>
      <c r="H229" s="115"/>
      <c r="I229" s="94"/>
      <c r="J229" s="94"/>
      <c r="K229" s="115"/>
    </row>
    <row r="230" spans="2:11">
      <c r="B230" s="93"/>
      <c r="C230" s="115"/>
      <c r="D230" s="115"/>
      <c r="E230" s="115"/>
      <c r="F230" s="115"/>
      <c r="G230" s="115"/>
      <c r="H230" s="115"/>
      <c r="I230" s="94"/>
      <c r="J230" s="94"/>
      <c r="K230" s="115"/>
    </row>
    <row r="231" spans="2:11">
      <c r="B231" s="93"/>
      <c r="C231" s="115"/>
      <c r="D231" s="115"/>
      <c r="E231" s="115"/>
      <c r="F231" s="115"/>
      <c r="G231" s="115"/>
      <c r="H231" s="115"/>
      <c r="I231" s="94"/>
      <c r="J231" s="94"/>
      <c r="K231" s="115"/>
    </row>
    <row r="232" spans="2:11">
      <c r="B232" s="93"/>
      <c r="C232" s="115"/>
      <c r="D232" s="115"/>
      <c r="E232" s="115"/>
      <c r="F232" s="115"/>
      <c r="G232" s="115"/>
      <c r="H232" s="115"/>
      <c r="I232" s="94"/>
      <c r="J232" s="94"/>
      <c r="K232" s="115"/>
    </row>
    <row r="233" spans="2:11">
      <c r="B233" s="93"/>
      <c r="C233" s="115"/>
      <c r="D233" s="115"/>
      <c r="E233" s="115"/>
      <c r="F233" s="115"/>
      <c r="G233" s="115"/>
      <c r="H233" s="115"/>
      <c r="I233" s="94"/>
      <c r="J233" s="94"/>
      <c r="K233" s="115"/>
    </row>
    <row r="234" spans="2:11">
      <c r="B234" s="93"/>
      <c r="C234" s="115"/>
      <c r="D234" s="115"/>
      <c r="E234" s="115"/>
      <c r="F234" s="115"/>
      <c r="G234" s="115"/>
      <c r="H234" s="115"/>
      <c r="I234" s="94"/>
      <c r="J234" s="94"/>
      <c r="K234" s="115"/>
    </row>
    <row r="235" spans="2:11">
      <c r="B235" s="93"/>
      <c r="C235" s="115"/>
      <c r="D235" s="115"/>
      <c r="E235" s="115"/>
      <c r="F235" s="115"/>
      <c r="G235" s="115"/>
      <c r="H235" s="115"/>
      <c r="I235" s="94"/>
      <c r="J235" s="94"/>
      <c r="K235" s="115"/>
    </row>
    <row r="236" spans="2:11">
      <c r="B236" s="93"/>
      <c r="C236" s="115"/>
      <c r="D236" s="115"/>
      <c r="E236" s="115"/>
      <c r="F236" s="115"/>
      <c r="G236" s="115"/>
      <c r="H236" s="115"/>
      <c r="I236" s="94"/>
      <c r="J236" s="94"/>
      <c r="K236" s="115"/>
    </row>
    <row r="237" spans="2:11">
      <c r="B237" s="93"/>
      <c r="C237" s="115"/>
      <c r="D237" s="115"/>
      <c r="E237" s="115"/>
      <c r="F237" s="115"/>
      <c r="G237" s="115"/>
      <c r="H237" s="115"/>
      <c r="I237" s="94"/>
      <c r="J237" s="94"/>
      <c r="K237" s="115"/>
    </row>
    <row r="238" spans="2:11">
      <c r="B238" s="93"/>
      <c r="C238" s="115"/>
      <c r="D238" s="115"/>
      <c r="E238" s="115"/>
      <c r="F238" s="115"/>
      <c r="G238" s="115"/>
      <c r="H238" s="115"/>
      <c r="I238" s="94"/>
      <c r="J238" s="94"/>
      <c r="K238" s="115"/>
    </row>
    <row r="239" spans="2:11">
      <c r="B239" s="93"/>
      <c r="C239" s="115"/>
      <c r="D239" s="115"/>
      <c r="E239" s="115"/>
      <c r="F239" s="115"/>
      <c r="G239" s="115"/>
      <c r="H239" s="115"/>
      <c r="I239" s="94"/>
      <c r="J239" s="94"/>
      <c r="K239" s="115"/>
    </row>
    <row r="240" spans="2:11">
      <c r="B240" s="93"/>
      <c r="C240" s="115"/>
      <c r="D240" s="115"/>
      <c r="E240" s="115"/>
      <c r="F240" s="115"/>
      <c r="G240" s="115"/>
      <c r="H240" s="115"/>
      <c r="I240" s="94"/>
      <c r="J240" s="94"/>
      <c r="K240" s="115"/>
    </row>
    <row r="241" spans="2:11">
      <c r="B241" s="93"/>
      <c r="C241" s="115"/>
      <c r="D241" s="115"/>
      <c r="E241" s="115"/>
      <c r="F241" s="115"/>
      <c r="G241" s="115"/>
      <c r="H241" s="115"/>
      <c r="I241" s="94"/>
      <c r="J241" s="94"/>
      <c r="K241" s="115"/>
    </row>
    <row r="242" spans="2:11">
      <c r="B242" s="93"/>
      <c r="C242" s="115"/>
      <c r="D242" s="115"/>
      <c r="E242" s="115"/>
      <c r="F242" s="115"/>
      <c r="G242" s="115"/>
      <c r="H242" s="115"/>
      <c r="I242" s="94"/>
      <c r="J242" s="94"/>
      <c r="K242" s="115"/>
    </row>
    <row r="243" spans="2:11">
      <c r="B243" s="93"/>
      <c r="C243" s="115"/>
      <c r="D243" s="115"/>
      <c r="E243" s="115"/>
      <c r="F243" s="115"/>
      <c r="G243" s="115"/>
      <c r="H243" s="115"/>
      <c r="I243" s="94"/>
      <c r="J243" s="94"/>
      <c r="K243" s="115"/>
    </row>
    <row r="244" spans="2:11">
      <c r="B244" s="93"/>
      <c r="C244" s="115"/>
      <c r="D244" s="115"/>
      <c r="E244" s="115"/>
      <c r="F244" s="115"/>
      <c r="G244" s="115"/>
      <c r="H244" s="115"/>
      <c r="I244" s="94"/>
      <c r="J244" s="94"/>
      <c r="K244" s="115"/>
    </row>
    <row r="245" spans="2:11">
      <c r="B245" s="93"/>
      <c r="C245" s="115"/>
      <c r="D245" s="115"/>
      <c r="E245" s="115"/>
      <c r="F245" s="115"/>
      <c r="G245" s="115"/>
      <c r="H245" s="115"/>
      <c r="I245" s="94"/>
      <c r="J245" s="94"/>
      <c r="K245" s="115"/>
    </row>
    <row r="246" spans="2:11">
      <c r="B246" s="93"/>
      <c r="C246" s="115"/>
      <c r="D246" s="115"/>
      <c r="E246" s="115"/>
      <c r="F246" s="115"/>
      <c r="G246" s="115"/>
      <c r="H246" s="115"/>
      <c r="I246" s="94"/>
      <c r="J246" s="94"/>
      <c r="K246" s="115"/>
    </row>
    <row r="247" spans="2:11">
      <c r="B247" s="93"/>
      <c r="C247" s="115"/>
      <c r="D247" s="115"/>
      <c r="E247" s="115"/>
      <c r="F247" s="115"/>
      <c r="G247" s="115"/>
      <c r="H247" s="115"/>
      <c r="I247" s="94"/>
      <c r="J247" s="94"/>
      <c r="K247" s="115"/>
    </row>
    <row r="248" spans="2:11">
      <c r="B248" s="93"/>
      <c r="C248" s="115"/>
      <c r="D248" s="115"/>
      <c r="E248" s="115"/>
      <c r="F248" s="115"/>
      <c r="G248" s="115"/>
      <c r="H248" s="115"/>
      <c r="I248" s="94"/>
      <c r="J248" s="94"/>
      <c r="K248" s="115"/>
    </row>
    <row r="249" spans="2:11">
      <c r="B249" s="93"/>
      <c r="C249" s="115"/>
      <c r="D249" s="115"/>
      <c r="E249" s="115"/>
      <c r="F249" s="115"/>
      <c r="G249" s="115"/>
      <c r="H249" s="115"/>
      <c r="I249" s="94"/>
      <c r="J249" s="94"/>
      <c r="K249" s="115"/>
    </row>
    <row r="250" spans="2:11">
      <c r="B250" s="93"/>
      <c r="C250" s="115"/>
      <c r="D250" s="115"/>
      <c r="E250" s="115"/>
      <c r="F250" s="115"/>
      <c r="G250" s="115"/>
      <c r="H250" s="115"/>
      <c r="I250" s="94"/>
      <c r="J250" s="94"/>
      <c r="K250" s="115"/>
    </row>
    <row r="251" spans="2:11">
      <c r="B251" s="93"/>
      <c r="C251" s="115"/>
      <c r="D251" s="115"/>
      <c r="E251" s="115"/>
      <c r="F251" s="115"/>
      <c r="G251" s="115"/>
      <c r="H251" s="115"/>
      <c r="I251" s="94"/>
      <c r="J251" s="94"/>
      <c r="K251" s="115"/>
    </row>
    <row r="252" spans="2:11">
      <c r="B252" s="93"/>
      <c r="C252" s="115"/>
      <c r="D252" s="115"/>
      <c r="E252" s="115"/>
      <c r="F252" s="115"/>
      <c r="G252" s="115"/>
      <c r="H252" s="115"/>
      <c r="I252" s="94"/>
      <c r="J252" s="94"/>
      <c r="K252" s="115"/>
    </row>
    <row r="253" spans="2:11">
      <c r="B253" s="93"/>
      <c r="C253" s="115"/>
      <c r="D253" s="115"/>
      <c r="E253" s="115"/>
      <c r="F253" s="115"/>
      <c r="G253" s="115"/>
      <c r="H253" s="115"/>
      <c r="I253" s="94"/>
      <c r="J253" s="94"/>
      <c r="K253" s="115"/>
    </row>
    <row r="254" spans="2:11">
      <c r="B254" s="93"/>
      <c r="C254" s="115"/>
      <c r="D254" s="115"/>
      <c r="E254" s="115"/>
      <c r="F254" s="115"/>
      <c r="G254" s="115"/>
      <c r="H254" s="115"/>
      <c r="I254" s="94"/>
      <c r="J254" s="94"/>
      <c r="K254" s="115"/>
    </row>
    <row r="255" spans="2:11">
      <c r="B255" s="93"/>
      <c r="C255" s="115"/>
      <c r="D255" s="115"/>
      <c r="E255" s="115"/>
      <c r="F255" s="115"/>
      <c r="G255" s="115"/>
      <c r="H255" s="115"/>
      <c r="I255" s="94"/>
      <c r="J255" s="94"/>
      <c r="K255" s="115"/>
    </row>
    <row r="256" spans="2:11">
      <c r="B256" s="93"/>
      <c r="C256" s="115"/>
      <c r="D256" s="115"/>
      <c r="E256" s="115"/>
      <c r="F256" s="115"/>
      <c r="G256" s="115"/>
      <c r="H256" s="115"/>
      <c r="I256" s="94"/>
      <c r="J256" s="94"/>
      <c r="K256" s="115"/>
    </row>
    <row r="257" spans="2:11">
      <c r="B257" s="93"/>
      <c r="C257" s="115"/>
      <c r="D257" s="115"/>
      <c r="E257" s="115"/>
      <c r="F257" s="115"/>
      <c r="G257" s="115"/>
      <c r="H257" s="115"/>
      <c r="I257" s="94"/>
      <c r="J257" s="94"/>
      <c r="K257" s="115"/>
    </row>
    <row r="258" spans="2:11">
      <c r="B258" s="93"/>
      <c r="C258" s="115"/>
      <c r="D258" s="115"/>
      <c r="E258" s="115"/>
      <c r="F258" s="115"/>
      <c r="G258" s="115"/>
      <c r="H258" s="115"/>
      <c r="I258" s="94"/>
      <c r="J258" s="94"/>
      <c r="K258" s="115"/>
    </row>
    <row r="259" spans="2:11">
      <c r="B259" s="93"/>
      <c r="C259" s="115"/>
      <c r="D259" s="115"/>
      <c r="E259" s="115"/>
      <c r="F259" s="115"/>
      <c r="G259" s="115"/>
      <c r="H259" s="115"/>
      <c r="I259" s="94"/>
      <c r="J259" s="94"/>
      <c r="K259" s="115"/>
    </row>
    <row r="260" spans="2:11">
      <c r="B260" s="93"/>
      <c r="C260" s="115"/>
      <c r="D260" s="115"/>
      <c r="E260" s="115"/>
      <c r="F260" s="115"/>
      <c r="G260" s="115"/>
      <c r="H260" s="115"/>
      <c r="I260" s="94"/>
      <c r="J260" s="94"/>
      <c r="K260" s="115"/>
    </row>
    <row r="261" spans="2:11">
      <c r="B261" s="93"/>
      <c r="C261" s="115"/>
      <c r="D261" s="115"/>
      <c r="E261" s="115"/>
      <c r="F261" s="115"/>
      <c r="G261" s="115"/>
      <c r="H261" s="115"/>
      <c r="I261" s="94"/>
      <c r="J261" s="94"/>
      <c r="K261" s="115"/>
    </row>
    <row r="262" spans="2:11">
      <c r="B262" s="93"/>
      <c r="C262" s="115"/>
      <c r="D262" s="115"/>
      <c r="E262" s="115"/>
      <c r="F262" s="115"/>
      <c r="G262" s="115"/>
      <c r="H262" s="115"/>
      <c r="I262" s="94"/>
      <c r="J262" s="94"/>
      <c r="K262" s="115"/>
    </row>
    <row r="263" spans="2:11">
      <c r="B263" s="93"/>
      <c r="C263" s="115"/>
      <c r="D263" s="115"/>
      <c r="E263" s="115"/>
      <c r="F263" s="115"/>
      <c r="G263" s="115"/>
      <c r="H263" s="115"/>
      <c r="I263" s="94"/>
      <c r="J263" s="94"/>
      <c r="K263" s="115"/>
    </row>
    <row r="264" spans="2:11">
      <c r="B264" s="93"/>
      <c r="C264" s="115"/>
      <c r="D264" s="115"/>
      <c r="E264" s="115"/>
      <c r="F264" s="115"/>
      <c r="G264" s="115"/>
      <c r="H264" s="115"/>
      <c r="I264" s="94"/>
      <c r="J264" s="94"/>
      <c r="K264" s="115"/>
    </row>
    <row r="265" spans="2:11">
      <c r="B265" s="93"/>
      <c r="C265" s="115"/>
      <c r="D265" s="115"/>
      <c r="E265" s="115"/>
      <c r="F265" s="115"/>
      <c r="G265" s="115"/>
      <c r="H265" s="115"/>
      <c r="I265" s="94"/>
      <c r="J265" s="94"/>
      <c r="K265" s="115"/>
    </row>
    <row r="266" spans="2:11">
      <c r="B266" s="93"/>
      <c r="C266" s="115"/>
      <c r="D266" s="115"/>
      <c r="E266" s="115"/>
      <c r="F266" s="115"/>
      <c r="G266" s="115"/>
      <c r="H266" s="115"/>
      <c r="I266" s="94"/>
      <c r="J266" s="94"/>
      <c r="K266" s="115"/>
    </row>
    <row r="267" spans="2:11">
      <c r="B267" s="93"/>
      <c r="C267" s="115"/>
      <c r="D267" s="115"/>
      <c r="E267" s="115"/>
      <c r="F267" s="115"/>
      <c r="G267" s="115"/>
      <c r="H267" s="115"/>
      <c r="I267" s="94"/>
      <c r="J267" s="94"/>
      <c r="K267" s="115"/>
    </row>
    <row r="268" spans="2:11">
      <c r="B268" s="93"/>
      <c r="C268" s="115"/>
      <c r="D268" s="115"/>
      <c r="E268" s="115"/>
      <c r="F268" s="115"/>
      <c r="G268" s="115"/>
      <c r="H268" s="115"/>
      <c r="I268" s="94"/>
      <c r="J268" s="94"/>
      <c r="K268" s="115"/>
    </row>
    <row r="269" spans="2:11">
      <c r="B269" s="93"/>
      <c r="C269" s="115"/>
      <c r="D269" s="115"/>
      <c r="E269" s="115"/>
      <c r="F269" s="115"/>
      <c r="G269" s="115"/>
      <c r="H269" s="115"/>
      <c r="I269" s="94"/>
      <c r="J269" s="94"/>
      <c r="K269" s="115"/>
    </row>
    <row r="270" spans="2:11">
      <c r="B270" s="93"/>
      <c r="C270" s="115"/>
      <c r="D270" s="115"/>
      <c r="E270" s="115"/>
      <c r="F270" s="115"/>
      <c r="G270" s="115"/>
      <c r="H270" s="115"/>
      <c r="I270" s="94"/>
      <c r="J270" s="94"/>
      <c r="K270" s="115"/>
    </row>
    <row r="271" spans="2:11">
      <c r="B271" s="93"/>
      <c r="C271" s="115"/>
      <c r="D271" s="115"/>
      <c r="E271" s="115"/>
      <c r="F271" s="115"/>
      <c r="G271" s="115"/>
      <c r="H271" s="115"/>
      <c r="I271" s="94"/>
      <c r="J271" s="94"/>
      <c r="K271" s="115"/>
    </row>
    <row r="272" spans="2:11">
      <c r="B272" s="93"/>
      <c r="C272" s="115"/>
      <c r="D272" s="115"/>
      <c r="E272" s="115"/>
      <c r="F272" s="115"/>
      <c r="G272" s="115"/>
      <c r="H272" s="115"/>
      <c r="I272" s="94"/>
      <c r="J272" s="94"/>
      <c r="K272" s="115"/>
    </row>
    <row r="273" spans="2:11">
      <c r="B273" s="93"/>
      <c r="C273" s="115"/>
      <c r="D273" s="115"/>
      <c r="E273" s="115"/>
      <c r="F273" s="115"/>
      <c r="G273" s="115"/>
      <c r="H273" s="115"/>
      <c r="I273" s="94"/>
      <c r="J273" s="94"/>
      <c r="K273" s="115"/>
    </row>
    <row r="274" spans="2:11">
      <c r="B274" s="93"/>
      <c r="C274" s="115"/>
      <c r="D274" s="115"/>
      <c r="E274" s="115"/>
      <c r="F274" s="115"/>
      <c r="G274" s="115"/>
      <c r="H274" s="115"/>
      <c r="I274" s="94"/>
      <c r="J274" s="94"/>
      <c r="K274" s="115"/>
    </row>
    <row r="275" spans="2:11">
      <c r="B275" s="93"/>
      <c r="C275" s="115"/>
      <c r="D275" s="115"/>
      <c r="E275" s="115"/>
      <c r="F275" s="115"/>
      <c r="G275" s="115"/>
      <c r="H275" s="115"/>
      <c r="I275" s="94"/>
      <c r="J275" s="94"/>
      <c r="K275" s="115"/>
    </row>
    <row r="276" spans="2:11">
      <c r="B276" s="93"/>
      <c r="C276" s="115"/>
      <c r="D276" s="115"/>
      <c r="E276" s="115"/>
      <c r="F276" s="115"/>
      <c r="G276" s="115"/>
      <c r="H276" s="115"/>
      <c r="I276" s="94"/>
      <c r="J276" s="94"/>
      <c r="K276" s="115"/>
    </row>
    <row r="277" spans="2:11">
      <c r="B277" s="93"/>
      <c r="C277" s="115"/>
      <c r="D277" s="115"/>
      <c r="E277" s="115"/>
      <c r="F277" s="115"/>
      <c r="G277" s="115"/>
      <c r="H277" s="115"/>
      <c r="I277" s="94"/>
      <c r="J277" s="94"/>
      <c r="K277" s="115"/>
    </row>
    <row r="278" spans="2:11">
      <c r="B278" s="93"/>
      <c r="C278" s="115"/>
      <c r="D278" s="115"/>
      <c r="E278" s="115"/>
      <c r="F278" s="115"/>
      <c r="G278" s="115"/>
      <c r="H278" s="115"/>
      <c r="I278" s="94"/>
      <c r="J278" s="94"/>
      <c r="K278" s="115"/>
    </row>
    <row r="279" spans="2:11">
      <c r="B279" s="93"/>
      <c r="C279" s="115"/>
      <c r="D279" s="115"/>
      <c r="E279" s="115"/>
      <c r="F279" s="115"/>
      <c r="G279" s="115"/>
      <c r="H279" s="115"/>
      <c r="I279" s="94"/>
      <c r="J279" s="94"/>
      <c r="K279" s="115"/>
    </row>
    <row r="280" spans="2:11">
      <c r="B280" s="93"/>
      <c r="C280" s="115"/>
      <c r="D280" s="115"/>
      <c r="E280" s="115"/>
      <c r="F280" s="115"/>
      <c r="G280" s="115"/>
      <c r="H280" s="115"/>
      <c r="I280" s="94"/>
      <c r="J280" s="94"/>
      <c r="K280" s="115"/>
    </row>
    <row r="281" spans="2:11">
      <c r="B281" s="93"/>
      <c r="C281" s="115"/>
      <c r="D281" s="115"/>
      <c r="E281" s="115"/>
      <c r="F281" s="115"/>
      <c r="G281" s="115"/>
      <c r="H281" s="115"/>
      <c r="I281" s="94"/>
      <c r="J281" s="94"/>
      <c r="K281" s="115"/>
    </row>
    <row r="282" spans="2:11">
      <c r="B282" s="93"/>
      <c r="C282" s="115"/>
      <c r="D282" s="115"/>
      <c r="E282" s="115"/>
      <c r="F282" s="115"/>
      <c r="G282" s="115"/>
      <c r="H282" s="115"/>
      <c r="I282" s="94"/>
      <c r="J282" s="94"/>
      <c r="K282" s="115"/>
    </row>
    <row r="283" spans="2:11">
      <c r="B283" s="93"/>
      <c r="C283" s="115"/>
      <c r="D283" s="115"/>
      <c r="E283" s="115"/>
      <c r="F283" s="115"/>
      <c r="G283" s="115"/>
      <c r="H283" s="115"/>
      <c r="I283" s="94"/>
      <c r="J283" s="94"/>
      <c r="K283" s="115"/>
    </row>
    <row r="284" spans="2:11">
      <c r="B284" s="93"/>
      <c r="C284" s="115"/>
      <c r="D284" s="115"/>
      <c r="E284" s="115"/>
      <c r="F284" s="115"/>
      <c r="G284" s="115"/>
      <c r="H284" s="115"/>
      <c r="I284" s="94"/>
      <c r="J284" s="94"/>
      <c r="K284" s="115"/>
    </row>
    <row r="285" spans="2:11">
      <c r="B285" s="93"/>
      <c r="C285" s="115"/>
      <c r="D285" s="115"/>
      <c r="E285" s="115"/>
      <c r="F285" s="115"/>
      <c r="G285" s="115"/>
      <c r="H285" s="115"/>
      <c r="I285" s="94"/>
      <c r="J285" s="94"/>
      <c r="K285" s="115"/>
    </row>
    <row r="286" spans="2:11">
      <c r="B286" s="93"/>
      <c r="C286" s="115"/>
      <c r="D286" s="115"/>
      <c r="E286" s="115"/>
      <c r="F286" s="115"/>
      <c r="G286" s="115"/>
      <c r="H286" s="115"/>
      <c r="I286" s="94"/>
      <c r="J286" s="94"/>
      <c r="K286" s="115"/>
    </row>
    <row r="287" spans="2:11">
      <c r="B287" s="93"/>
      <c r="C287" s="115"/>
      <c r="D287" s="115"/>
      <c r="E287" s="115"/>
      <c r="F287" s="115"/>
      <c r="G287" s="115"/>
      <c r="H287" s="115"/>
      <c r="I287" s="94"/>
      <c r="J287" s="94"/>
      <c r="K287" s="115"/>
    </row>
    <row r="288" spans="2:11">
      <c r="B288" s="93"/>
      <c r="C288" s="115"/>
      <c r="D288" s="115"/>
      <c r="E288" s="115"/>
      <c r="F288" s="115"/>
      <c r="G288" s="115"/>
      <c r="H288" s="115"/>
      <c r="I288" s="94"/>
      <c r="J288" s="94"/>
      <c r="K288" s="115"/>
    </row>
    <row r="289" spans="2:11">
      <c r="B289" s="93"/>
      <c r="C289" s="115"/>
      <c r="D289" s="115"/>
      <c r="E289" s="115"/>
      <c r="F289" s="115"/>
      <c r="G289" s="115"/>
      <c r="H289" s="115"/>
      <c r="I289" s="94"/>
      <c r="J289" s="94"/>
      <c r="K289" s="115"/>
    </row>
    <row r="290" spans="2:11">
      <c r="B290" s="93"/>
      <c r="C290" s="115"/>
      <c r="D290" s="115"/>
      <c r="E290" s="115"/>
      <c r="F290" s="115"/>
      <c r="G290" s="115"/>
      <c r="H290" s="115"/>
      <c r="I290" s="94"/>
      <c r="J290" s="94"/>
      <c r="K290" s="115"/>
    </row>
    <row r="291" spans="2:11">
      <c r="B291" s="93"/>
      <c r="C291" s="115"/>
      <c r="D291" s="115"/>
      <c r="E291" s="115"/>
      <c r="F291" s="115"/>
      <c r="G291" s="115"/>
      <c r="H291" s="115"/>
      <c r="I291" s="94"/>
      <c r="J291" s="94"/>
      <c r="K291" s="115"/>
    </row>
    <row r="292" spans="2:11">
      <c r="B292" s="93"/>
      <c r="C292" s="115"/>
      <c r="D292" s="115"/>
      <c r="E292" s="115"/>
      <c r="F292" s="115"/>
      <c r="G292" s="115"/>
      <c r="H292" s="115"/>
      <c r="I292" s="94"/>
      <c r="J292" s="94"/>
      <c r="K292" s="115"/>
    </row>
    <row r="293" spans="2:11">
      <c r="B293" s="93"/>
      <c r="C293" s="115"/>
      <c r="D293" s="115"/>
      <c r="E293" s="115"/>
      <c r="F293" s="115"/>
      <c r="G293" s="115"/>
      <c r="H293" s="115"/>
      <c r="I293" s="94"/>
      <c r="J293" s="94"/>
      <c r="K293" s="115"/>
    </row>
    <row r="294" spans="2:11">
      <c r="B294" s="93"/>
      <c r="C294" s="115"/>
      <c r="D294" s="115"/>
      <c r="E294" s="115"/>
      <c r="F294" s="115"/>
      <c r="G294" s="115"/>
      <c r="H294" s="115"/>
      <c r="I294" s="94"/>
      <c r="J294" s="94"/>
      <c r="K294" s="115"/>
    </row>
    <row r="295" spans="2:11">
      <c r="B295" s="93"/>
      <c r="C295" s="115"/>
      <c r="D295" s="115"/>
      <c r="E295" s="115"/>
      <c r="F295" s="115"/>
      <c r="G295" s="115"/>
      <c r="H295" s="115"/>
      <c r="I295" s="94"/>
      <c r="J295" s="94"/>
      <c r="K295" s="115"/>
    </row>
    <row r="296" spans="2:11">
      <c r="B296" s="93"/>
      <c r="C296" s="115"/>
      <c r="D296" s="115"/>
      <c r="E296" s="115"/>
      <c r="F296" s="115"/>
      <c r="G296" s="115"/>
      <c r="H296" s="115"/>
      <c r="I296" s="94"/>
      <c r="J296" s="94"/>
      <c r="K296" s="115"/>
    </row>
    <row r="297" spans="2:11">
      <c r="B297" s="93"/>
      <c r="C297" s="115"/>
      <c r="D297" s="115"/>
      <c r="E297" s="115"/>
      <c r="F297" s="115"/>
      <c r="G297" s="115"/>
      <c r="H297" s="115"/>
      <c r="I297" s="94"/>
      <c r="J297" s="94"/>
      <c r="K297" s="115"/>
    </row>
    <row r="298" spans="2:11">
      <c r="B298" s="93"/>
      <c r="C298" s="115"/>
      <c r="D298" s="115"/>
      <c r="E298" s="115"/>
      <c r="F298" s="115"/>
      <c r="G298" s="115"/>
      <c r="H298" s="115"/>
      <c r="I298" s="94"/>
      <c r="J298" s="94"/>
      <c r="K298" s="115"/>
    </row>
    <row r="299" spans="2:11">
      <c r="B299" s="93"/>
      <c r="C299" s="115"/>
      <c r="D299" s="115"/>
      <c r="E299" s="115"/>
      <c r="F299" s="115"/>
      <c r="G299" s="115"/>
      <c r="H299" s="115"/>
      <c r="I299" s="94"/>
      <c r="J299" s="94"/>
      <c r="K299" s="115"/>
    </row>
    <row r="300" spans="2:11">
      <c r="B300" s="93"/>
      <c r="C300" s="115"/>
      <c r="D300" s="115"/>
      <c r="E300" s="115"/>
      <c r="F300" s="115"/>
      <c r="G300" s="115"/>
      <c r="H300" s="115"/>
      <c r="I300" s="94"/>
      <c r="J300" s="94"/>
      <c r="K300" s="115"/>
    </row>
    <row r="301" spans="2:11">
      <c r="B301" s="93"/>
      <c r="C301" s="115"/>
      <c r="D301" s="115"/>
      <c r="E301" s="115"/>
      <c r="F301" s="115"/>
      <c r="G301" s="115"/>
      <c r="H301" s="115"/>
      <c r="I301" s="94"/>
      <c r="J301" s="94"/>
      <c r="K301" s="115"/>
    </row>
    <row r="302" spans="2:11">
      <c r="B302" s="93"/>
      <c r="C302" s="115"/>
      <c r="D302" s="115"/>
      <c r="E302" s="115"/>
      <c r="F302" s="115"/>
      <c r="G302" s="115"/>
      <c r="H302" s="115"/>
      <c r="I302" s="94"/>
      <c r="J302" s="94"/>
      <c r="K302" s="115"/>
    </row>
    <row r="303" spans="2:11">
      <c r="B303" s="93"/>
      <c r="C303" s="115"/>
      <c r="D303" s="115"/>
      <c r="E303" s="115"/>
      <c r="F303" s="115"/>
      <c r="G303" s="115"/>
      <c r="H303" s="115"/>
      <c r="I303" s="94"/>
      <c r="J303" s="94"/>
      <c r="K303" s="115"/>
    </row>
    <row r="304" spans="2:11">
      <c r="B304" s="93"/>
      <c r="C304" s="115"/>
      <c r="D304" s="115"/>
      <c r="E304" s="115"/>
      <c r="F304" s="115"/>
      <c r="G304" s="115"/>
      <c r="H304" s="115"/>
      <c r="I304" s="94"/>
      <c r="J304" s="94"/>
      <c r="K304" s="115"/>
    </row>
    <row r="305" spans="2:11">
      <c r="B305" s="93"/>
      <c r="C305" s="115"/>
      <c r="D305" s="115"/>
      <c r="E305" s="115"/>
      <c r="F305" s="115"/>
      <c r="G305" s="115"/>
      <c r="H305" s="115"/>
      <c r="I305" s="94"/>
      <c r="J305" s="94"/>
      <c r="K305" s="115"/>
    </row>
    <row r="306" spans="2:11">
      <c r="B306" s="93"/>
      <c r="C306" s="115"/>
      <c r="D306" s="115"/>
      <c r="E306" s="115"/>
      <c r="F306" s="115"/>
      <c r="G306" s="115"/>
      <c r="H306" s="115"/>
      <c r="I306" s="94"/>
      <c r="J306" s="94"/>
      <c r="K306" s="115"/>
    </row>
    <row r="307" spans="2:11">
      <c r="B307" s="93"/>
      <c r="C307" s="115"/>
      <c r="D307" s="115"/>
      <c r="E307" s="115"/>
      <c r="F307" s="115"/>
      <c r="G307" s="115"/>
      <c r="H307" s="115"/>
      <c r="I307" s="94"/>
      <c r="J307" s="94"/>
      <c r="K307" s="115"/>
    </row>
    <row r="308" spans="2:11">
      <c r="B308" s="93"/>
      <c r="C308" s="115"/>
      <c r="D308" s="115"/>
      <c r="E308" s="115"/>
      <c r="F308" s="115"/>
      <c r="G308" s="115"/>
      <c r="H308" s="115"/>
      <c r="I308" s="94"/>
      <c r="J308" s="94"/>
      <c r="K308" s="115"/>
    </row>
    <row r="309" spans="2:11">
      <c r="B309" s="93"/>
      <c r="C309" s="115"/>
      <c r="D309" s="115"/>
      <c r="E309" s="115"/>
      <c r="F309" s="115"/>
      <c r="G309" s="115"/>
      <c r="H309" s="115"/>
      <c r="I309" s="94"/>
      <c r="J309" s="94"/>
      <c r="K309" s="115"/>
    </row>
    <row r="310" spans="2:11">
      <c r="B310" s="93"/>
      <c r="C310" s="115"/>
      <c r="D310" s="115"/>
      <c r="E310" s="115"/>
      <c r="F310" s="115"/>
      <c r="G310" s="115"/>
      <c r="H310" s="115"/>
      <c r="I310" s="94"/>
      <c r="J310" s="94"/>
      <c r="K310" s="115"/>
    </row>
    <row r="311" spans="2:11">
      <c r="B311" s="93"/>
      <c r="C311" s="115"/>
      <c r="D311" s="115"/>
      <c r="E311" s="115"/>
      <c r="F311" s="115"/>
      <c r="G311" s="115"/>
      <c r="H311" s="115"/>
      <c r="I311" s="94"/>
      <c r="J311" s="94"/>
      <c r="K311" s="115"/>
    </row>
    <row r="312" spans="2:11">
      <c r="B312" s="93"/>
      <c r="C312" s="115"/>
      <c r="D312" s="115"/>
      <c r="E312" s="115"/>
      <c r="F312" s="115"/>
      <c r="G312" s="115"/>
      <c r="H312" s="115"/>
      <c r="I312" s="94"/>
      <c r="J312" s="94"/>
      <c r="K312" s="115"/>
    </row>
    <row r="313" spans="2:11">
      <c r="B313" s="93"/>
      <c r="C313" s="115"/>
      <c r="D313" s="115"/>
      <c r="E313" s="115"/>
      <c r="F313" s="115"/>
      <c r="G313" s="115"/>
      <c r="H313" s="115"/>
      <c r="I313" s="94"/>
      <c r="J313" s="94"/>
      <c r="K313" s="115"/>
    </row>
    <row r="314" spans="2:11">
      <c r="B314" s="93"/>
      <c r="C314" s="115"/>
      <c r="D314" s="115"/>
      <c r="E314" s="115"/>
      <c r="F314" s="115"/>
      <c r="G314" s="115"/>
      <c r="H314" s="115"/>
      <c r="I314" s="94"/>
      <c r="J314" s="94"/>
      <c r="K314" s="115"/>
    </row>
    <row r="315" spans="2:11">
      <c r="B315" s="93"/>
      <c r="C315" s="115"/>
      <c r="D315" s="115"/>
      <c r="E315" s="115"/>
      <c r="F315" s="115"/>
      <c r="G315" s="115"/>
      <c r="H315" s="115"/>
      <c r="I315" s="94"/>
      <c r="J315" s="94"/>
      <c r="K315" s="115"/>
    </row>
    <row r="316" spans="2:11">
      <c r="B316" s="93"/>
      <c r="C316" s="115"/>
      <c r="D316" s="115"/>
      <c r="E316" s="115"/>
      <c r="F316" s="115"/>
      <c r="G316" s="115"/>
      <c r="H316" s="115"/>
      <c r="I316" s="94"/>
      <c r="J316" s="94"/>
      <c r="K316" s="115"/>
    </row>
    <row r="317" spans="2:11">
      <c r="B317" s="93"/>
      <c r="C317" s="115"/>
      <c r="D317" s="115"/>
      <c r="E317" s="115"/>
      <c r="F317" s="115"/>
      <c r="G317" s="115"/>
      <c r="H317" s="115"/>
      <c r="I317" s="94"/>
      <c r="J317" s="94"/>
      <c r="K317" s="115"/>
    </row>
    <row r="318" spans="2:11">
      <c r="B318" s="93"/>
      <c r="C318" s="115"/>
      <c r="D318" s="115"/>
      <c r="E318" s="115"/>
      <c r="F318" s="115"/>
      <c r="G318" s="115"/>
      <c r="H318" s="115"/>
      <c r="I318" s="94"/>
      <c r="J318" s="94"/>
      <c r="K318" s="115"/>
    </row>
    <row r="319" spans="2:11">
      <c r="B319" s="93"/>
      <c r="C319" s="115"/>
      <c r="D319" s="115"/>
      <c r="E319" s="115"/>
      <c r="F319" s="115"/>
      <c r="G319" s="115"/>
      <c r="H319" s="115"/>
      <c r="I319" s="94"/>
      <c r="J319" s="94"/>
      <c r="K319" s="115"/>
    </row>
    <row r="320" spans="2:11">
      <c r="B320" s="93"/>
      <c r="C320" s="115"/>
      <c r="D320" s="115"/>
      <c r="E320" s="115"/>
      <c r="F320" s="115"/>
      <c r="G320" s="115"/>
      <c r="H320" s="115"/>
      <c r="I320" s="94"/>
      <c r="J320" s="94"/>
      <c r="K320" s="115"/>
    </row>
    <row r="321" spans="2:11">
      <c r="B321" s="93"/>
      <c r="C321" s="115"/>
      <c r="D321" s="115"/>
      <c r="E321" s="115"/>
      <c r="F321" s="115"/>
      <c r="G321" s="115"/>
      <c r="H321" s="115"/>
      <c r="I321" s="94"/>
      <c r="J321" s="94"/>
      <c r="K321" s="115"/>
    </row>
    <row r="322" spans="2:11">
      <c r="B322" s="93"/>
      <c r="C322" s="115"/>
      <c r="D322" s="115"/>
      <c r="E322" s="115"/>
      <c r="F322" s="115"/>
      <c r="G322" s="115"/>
      <c r="H322" s="115"/>
      <c r="I322" s="94"/>
      <c r="J322" s="94"/>
      <c r="K322" s="115"/>
    </row>
    <row r="323" spans="2:11">
      <c r="B323" s="93"/>
      <c r="C323" s="115"/>
      <c r="D323" s="115"/>
      <c r="E323" s="115"/>
      <c r="F323" s="115"/>
      <c r="G323" s="115"/>
      <c r="H323" s="115"/>
      <c r="I323" s="94"/>
      <c r="J323" s="94"/>
      <c r="K323" s="115"/>
    </row>
    <row r="324" spans="2:11">
      <c r="B324" s="93"/>
      <c r="C324" s="115"/>
      <c r="D324" s="115"/>
      <c r="E324" s="115"/>
      <c r="F324" s="115"/>
      <c r="G324" s="115"/>
      <c r="H324" s="115"/>
      <c r="I324" s="94"/>
      <c r="J324" s="94"/>
      <c r="K324" s="115"/>
    </row>
    <row r="325" spans="2:11">
      <c r="B325" s="93"/>
      <c r="C325" s="115"/>
      <c r="D325" s="115"/>
      <c r="E325" s="115"/>
      <c r="F325" s="115"/>
      <c r="G325" s="115"/>
      <c r="H325" s="115"/>
      <c r="I325" s="94"/>
      <c r="J325" s="94"/>
      <c r="K325" s="115"/>
    </row>
    <row r="326" spans="2:11">
      <c r="B326" s="93"/>
      <c r="C326" s="115"/>
      <c r="D326" s="115"/>
      <c r="E326" s="115"/>
      <c r="F326" s="115"/>
      <c r="G326" s="115"/>
      <c r="H326" s="115"/>
      <c r="I326" s="94"/>
      <c r="J326" s="94"/>
      <c r="K326" s="115"/>
    </row>
    <row r="327" spans="2:11">
      <c r="B327" s="93"/>
      <c r="C327" s="115"/>
      <c r="D327" s="115"/>
      <c r="E327" s="115"/>
      <c r="F327" s="115"/>
      <c r="G327" s="115"/>
      <c r="H327" s="115"/>
      <c r="I327" s="94"/>
      <c r="J327" s="94"/>
      <c r="K327" s="115"/>
    </row>
    <row r="328" spans="2:11">
      <c r="B328" s="93"/>
      <c r="C328" s="115"/>
      <c r="D328" s="115"/>
      <c r="E328" s="115"/>
      <c r="F328" s="115"/>
      <c r="G328" s="115"/>
      <c r="H328" s="115"/>
      <c r="I328" s="94"/>
      <c r="J328" s="94"/>
      <c r="K328" s="115"/>
    </row>
    <row r="329" spans="2:11">
      <c r="B329" s="93"/>
      <c r="C329" s="115"/>
      <c r="D329" s="115"/>
      <c r="E329" s="115"/>
      <c r="F329" s="115"/>
      <c r="G329" s="115"/>
      <c r="H329" s="115"/>
      <c r="I329" s="94"/>
      <c r="J329" s="94"/>
      <c r="K329" s="115"/>
    </row>
    <row r="330" spans="2:11">
      <c r="B330" s="93"/>
      <c r="C330" s="115"/>
      <c r="D330" s="115"/>
      <c r="E330" s="115"/>
      <c r="F330" s="115"/>
      <c r="G330" s="115"/>
      <c r="H330" s="115"/>
      <c r="I330" s="94"/>
      <c r="J330" s="94"/>
      <c r="K330" s="115"/>
    </row>
    <row r="331" spans="2:11">
      <c r="B331" s="93"/>
      <c r="C331" s="115"/>
      <c r="D331" s="115"/>
      <c r="E331" s="115"/>
      <c r="F331" s="115"/>
      <c r="G331" s="115"/>
      <c r="H331" s="115"/>
      <c r="I331" s="94"/>
      <c r="J331" s="94"/>
      <c r="K331" s="115"/>
    </row>
    <row r="332" spans="2:11">
      <c r="B332" s="93"/>
      <c r="C332" s="115"/>
      <c r="D332" s="115"/>
      <c r="E332" s="115"/>
      <c r="F332" s="115"/>
      <c r="G332" s="115"/>
      <c r="H332" s="115"/>
      <c r="I332" s="94"/>
      <c r="J332" s="94"/>
      <c r="K332" s="115"/>
    </row>
    <row r="333" spans="2:11">
      <c r="B333" s="93"/>
      <c r="C333" s="115"/>
      <c r="D333" s="115"/>
      <c r="E333" s="115"/>
      <c r="F333" s="115"/>
      <c r="G333" s="115"/>
      <c r="H333" s="115"/>
      <c r="I333" s="94"/>
      <c r="J333" s="94"/>
      <c r="K333" s="115"/>
    </row>
    <row r="334" spans="2:11">
      <c r="B334" s="93"/>
      <c r="C334" s="115"/>
      <c r="D334" s="115"/>
      <c r="E334" s="115"/>
      <c r="F334" s="115"/>
      <c r="G334" s="115"/>
      <c r="H334" s="115"/>
      <c r="I334" s="94"/>
      <c r="J334" s="94"/>
      <c r="K334" s="115"/>
    </row>
    <row r="335" spans="2:11">
      <c r="B335" s="93"/>
      <c r="C335" s="115"/>
      <c r="D335" s="115"/>
      <c r="E335" s="115"/>
      <c r="F335" s="115"/>
      <c r="G335" s="115"/>
      <c r="H335" s="115"/>
      <c r="I335" s="94"/>
      <c r="J335" s="94"/>
      <c r="K335" s="115"/>
    </row>
    <row r="336" spans="2:11">
      <c r="B336" s="93"/>
      <c r="C336" s="115"/>
      <c r="D336" s="115"/>
      <c r="E336" s="115"/>
      <c r="F336" s="115"/>
      <c r="G336" s="115"/>
      <c r="H336" s="115"/>
      <c r="I336" s="94"/>
      <c r="J336" s="94"/>
      <c r="K336" s="115"/>
    </row>
    <row r="337" spans="2:11">
      <c r="B337" s="93"/>
      <c r="C337" s="115"/>
      <c r="D337" s="115"/>
      <c r="E337" s="115"/>
      <c r="F337" s="115"/>
      <c r="G337" s="115"/>
      <c r="H337" s="115"/>
      <c r="I337" s="94"/>
      <c r="J337" s="94"/>
      <c r="K337" s="115"/>
    </row>
    <row r="338" spans="2:11">
      <c r="B338" s="93"/>
      <c r="C338" s="115"/>
      <c r="D338" s="115"/>
      <c r="E338" s="115"/>
      <c r="F338" s="115"/>
      <c r="G338" s="115"/>
      <c r="H338" s="115"/>
      <c r="I338" s="94"/>
      <c r="J338" s="94"/>
      <c r="K338" s="115"/>
    </row>
    <row r="339" spans="2:11">
      <c r="B339" s="93"/>
      <c r="C339" s="115"/>
      <c r="D339" s="115"/>
      <c r="E339" s="115"/>
      <c r="F339" s="115"/>
      <c r="G339" s="115"/>
      <c r="H339" s="115"/>
      <c r="I339" s="94"/>
      <c r="J339" s="94"/>
      <c r="K339" s="115"/>
    </row>
    <row r="340" spans="2:11">
      <c r="B340" s="93"/>
      <c r="C340" s="115"/>
      <c r="D340" s="115"/>
      <c r="E340" s="115"/>
      <c r="F340" s="115"/>
      <c r="G340" s="115"/>
      <c r="H340" s="115"/>
      <c r="I340" s="94"/>
      <c r="J340" s="94"/>
      <c r="K340" s="115"/>
    </row>
    <row r="341" spans="2:11">
      <c r="B341" s="93"/>
      <c r="C341" s="115"/>
      <c r="D341" s="115"/>
      <c r="E341" s="115"/>
      <c r="F341" s="115"/>
      <c r="G341" s="115"/>
      <c r="H341" s="115"/>
      <c r="I341" s="94"/>
      <c r="J341" s="94"/>
      <c r="K341" s="115"/>
    </row>
    <row r="342" spans="2:11">
      <c r="B342" s="93"/>
      <c r="C342" s="115"/>
      <c r="D342" s="115"/>
      <c r="E342" s="115"/>
      <c r="F342" s="115"/>
      <c r="G342" s="115"/>
      <c r="H342" s="115"/>
      <c r="I342" s="94"/>
      <c r="J342" s="94"/>
      <c r="K342" s="115"/>
    </row>
    <row r="343" spans="2:11">
      <c r="B343" s="93"/>
      <c r="C343" s="115"/>
      <c r="D343" s="115"/>
      <c r="E343" s="115"/>
      <c r="F343" s="115"/>
      <c r="G343" s="115"/>
      <c r="H343" s="115"/>
      <c r="I343" s="94"/>
      <c r="J343" s="94"/>
      <c r="K343" s="115"/>
    </row>
    <row r="344" spans="2:11">
      <c r="B344" s="93"/>
      <c r="C344" s="115"/>
      <c r="D344" s="115"/>
      <c r="E344" s="115"/>
      <c r="F344" s="115"/>
      <c r="G344" s="115"/>
      <c r="H344" s="115"/>
      <c r="I344" s="94"/>
      <c r="J344" s="94"/>
      <c r="K344" s="115"/>
    </row>
    <row r="345" spans="2:11">
      <c r="B345" s="93"/>
      <c r="C345" s="115"/>
      <c r="D345" s="115"/>
      <c r="E345" s="115"/>
      <c r="F345" s="115"/>
      <c r="G345" s="115"/>
      <c r="H345" s="115"/>
      <c r="I345" s="94"/>
      <c r="J345" s="94"/>
      <c r="K345" s="115"/>
    </row>
    <row r="346" spans="2:11">
      <c r="B346" s="93"/>
      <c r="C346" s="115"/>
      <c r="D346" s="115"/>
      <c r="E346" s="115"/>
      <c r="F346" s="115"/>
      <c r="G346" s="115"/>
      <c r="H346" s="115"/>
      <c r="I346" s="94"/>
      <c r="J346" s="94"/>
      <c r="K346" s="115"/>
    </row>
    <row r="347" spans="2:11">
      <c r="B347" s="93"/>
      <c r="C347" s="115"/>
      <c r="D347" s="115"/>
      <c r="E347" s="115"/>
      <c r="F347" s="115"/>
      <c r="G347" s="115"/>
      <c r="H347" s="115"/>
      <c r="I347" s="94"/>
      <c r="J347" s="94"/>
      <c r="K347" s="115"/>
    </row>
    <row r="348" spans="2:11">
      <c r="B348" s="93"/>
      <c r="C348" s="115"/>
      <c r="D348" s="115"/>
      <c r="E348" s="115"/>
      <c r="F348" s="115"/>
      <c r="G348" s="115"/>
      <c r="H348" s="115"/>
      <c r="I348" s="94"/>
      <c r="J348" s="94"/>
      <c r="K348" s="115"/>
    </row>
    <row r="349" spans="2:11">
      <c r="B349" s="93"/>
      <c r="C349" s="115"/>
      <c r="D349" s="115"/>
      <c r="E349" s="115"/>
      <c r="F349" s="115"/>
      <c r="G349" s="115"/>
      <c r="H349" s="115"/>
      <c r="I349" s="94"/>
      <c r="J349" s="94"/>
      <c r="K349" s="115"/>
    </row>
    <row r="350" spans="2:11">
      <c r="B350" s="93"/>
      <c r="C350" s="115"/>
      <c r="D350" s="115"/>
      <c r="E350" s="115"/>
      <c r="F350" s="115"/>
      <c r="G350" s="115"/>
      <c r="H350" s="115"/>
      <c r="I350" s="94"/>
      <c r="J350" s="94"/>
      <c r="K350" s="115"/>
    </row>
    <row r="351" spans="2:11">
      <c r="B351" s="93"/>
      <c r="C351" s="115"/>
      <c r="D351" s="115"/>
      <c r="E351" s="115"/>
      <c r="F351" s="115"/>
      <c r="G351" s="115"/>
      <c r="H351" s="115"/>
      <c r="I351" s="94"/>
      <c r="J351" s="94"/>
      <c r="K351" s="115"/>
    </row>
    <row r="352" spans="2:11">
      <c r="B352" s="93"/>
      <c r="C352" s="115"/>
      <c r="D352" s="115"/>
      <c r="E352" s="115"/>
      <c r="F352" s="115"/>
      <c r="G352" s="115"/>
      <c r="H352" s="115"/>
      <c r="I352" s="94"/>
      <c r="J352" s="94"/>
      <c r="K352" s="115"/>
    </row>
    <row r="353" spans="2:11">
      <c r="B353" s="93"/>
      <c r="C353" s="115"/>
      <c r="D353" s="115"/>
      <c r="E353" s="115"/>
      <c r="F353" s="115"/>
      <c r="G353" s="115"/>
      <c r="H353" s="115"/>
      <c r="I353" s="94"/>
      <c r="J353" s="94"/>
      <c r="K353" s="115"/>
    </row>
    <row r="354" spans="2:11">
      <c r="B354" s="93"/>
      <c r="C354" s="115"/>
      <c r="D354" s="115"/>
      <c r="E354" s="115"/>
      <c r="F354" s="115"/>
      <c r="G354" s="115"/>
      <c r="H354" s="115"/>
      <c r="I354" s="94"/>
      <c r="J354" s="94"/>
      <c r="K354" s="115"/>
    </row>
    <row r="355" spans="2:11">
      <c r="B355" s="93"/>
      <c r="C355" s="115"/>
      <c r="D355" s="115"/>
      <c r="E355" s="115"/>
      <c r="F355" s="115"/>
      <c r="G355" s="115"/>
      <c r="H355" s="115"/>
      <c r="I355" s="94"/>
      <c r="J355" s="94"/>
      <c r="K355" s="115"/>
    </row>
    <row r="356" spans="2:11">
      <c r="B356" s="93"/>
      <c r="C356" s="115"/>
      <c r="D356" s="115"/>
      <c r="E356" s="115"/>
      <c r="F356" s="115"/>
      <c r="G356" s="115"/>
      <c r="H356" s="115"/>
      <c r="I356" s="94"/>
      <c r="J356" s="94"/>
      <c r="K356" s="115"/>
    </row>
    <row r="357" spans="2:11">
      <c r="B357" s="93"/>
      <c r="C357" s="115"/>
      <c r="D357" s="115"/>
      <c r="E357" s="115"/>
      <c r="F357" s="115"/>
      <c r="G357" s="115"/>
      <c r="H357" s="115"/>
      <c r="I357" s="94"/>
      <c r="J357" s="94"/>
      <c r="K357" s="115"/>
    </row>
    <row r="358" spans="2:11">
      <c r="B358" s="93"/>
      <c r="C358" s="115"/>
      <c r="D358" s="115"/>
      <c r="E358" s="115"/>
      <c r="F358" s="115"/>
      <c r="G358" s="115"/>
      <c r="H358" s="115"/>
      <c r="I358" s="94"/>
      <c r="J358" s="94"/>
      <c r="K358" s="115"/>
    </row>
    <row r="359" spans="2:11">
      <c r="B359" s="93"/>
      <c r="C359" s="115"/>
      <c r="D359" s="115"/>
      <c r="E359" s="115"/>
      <c r="F359" s="115"/>
      <c r="G359" s="115"/>
      <c r="H359" s="115"/>
      <c r="I359" s="94"/>
      <c r="J359" s="94"/>
      <c r="K359" s="115"/>
    </row>
    <row r="360" spans="2:11">
      <c r="B360" s="93"/>
      <c r="C360" s="115"/>
      <c r="D360" s="115"/>
      <c r="E360" s="115"/>
      <c r="F360" s="115"/>
      <c r="G360" s="115"/>
      <c r="H360" s="115"/>
      <c r="I360" s="94"/>
      <c r="J360" s="94"/>
      <c r="K360" s="115"/>
    </row>
    <row r="361" spans="2:11">
      <c r="B361" s="93"/>
      <c r="C361" s="115"/>
      <c r="D361" s="115"/>
      <c r="E361" s="115"/>
      <c r="F361" s="115"/>
      <c r="G361" s="115"/>
      <c r="H361" s="115"/>
      <c r="I361" s="94"/>
      <c r="J361" s="94"/>
      <c r="K361" s="115"/>
    </row>
    <row r="362" spans="2:11">
      <c r="B362" s="93"/>
      <c r="C362" s="115"/>
      <c r="D362" s="115"/>
      <c r="E362" s="115"/>
      <c r="F362" s="115"/>
      <c r="G362" s="115"/>
      <c r="H362" s="115"/>
      <c r="I362" s="94"/>
      <c r="J362" s="94"/>
      <c r="K362" s="115"/>
    </row>
    <row r="363" spans="2:11">
      <c r="B363" s="93"/>
      <c r="C363" s="115"/>
      <c r="D363" s="115"/>
      <c r="E363" s="115"/>
      <c r="F363" s="115"/>
      <c r="G363" s="115"/>
      <c r="H363" s="115"/>
      <c r="I363" s="94"/>
      <c r="J363" s="94"/>
      <c r="K363" s="115"/>
    </row>
    <row r="364" spans="2:11">
      <c r="B364" s="93"/>
      <c r="C364" s="115"/>
      <c r="D364" s="115"/>
      <c r="E364" s="115"/>
      <c r="F364" s="115"/>
      <c r="G364" s="115"/>
      <c r="H364" s="115"/>
      <c r="I364" s="94"/>
      <c r="J364" s="94"/>
      <c r="K364" s="115"/>
    </row>
    <row r="365" spans="2:11">
      <c r="B365" s="93"/>
      <c r="C365" s="115"/>
      <c r="D365" s="115"/>
      <c r="E365" s="115"/>
      <c r="F365" s="115"/>
      <c r="G365" s="115"/>
      <c r="H365" s="115"/>
      <c r="I365" s="94"/>
      <c r="J365" s="94"/>
      <c r="K365" s="115"/>
    </row>
    <row r="366" spans="2:11">
      <c r="B366" s="93"/>
      <c r="C366" s="115"/>
      <c r="D366" s="115"/>
      <c r="E366" s="115"/>
      <c r="F366" s="115"/>
      <c r="G366" s="115"/>
      <c r="H366" s="115"/>
      <c r="I366" s="94"/>
      <c r="J366" s="94"/>
      <c r="K366" s="115"/>
    </row>
    <row r="367" spans="2:11">
      <c r="B367" s="93"/>
      <c r="C367" s="115"/>
      <c r="D367" s="115"/>
      <c r="E367" s="115"/>
      <c r="F367" s="115"/>
      <c r="G367" s="115"/>
      <c r="H367" s="115"/>
      <c r="I367" s="94"/>
      <c r="J367" s="94"/>
      <c r="K367" s="115"/>
    </row>
    <row r="368" spans="2:11">
      <c r="B368" s="93"/>
      <c r="C368" s="115"/>
      <c r="D368" s="115"/>
      <c r="E368" s="115"/>
      <c r="F368" s="115"/>
      <c r="G368" s="115"/>
      <c r="H368" s="115"/>
      <c r="I368" s="94"/>
      <c r="J368" s="94"/>
      <c r="K368" s="115"/>
    </row>
    <row r="369" spans="2:11">
      <c r="B369" s="93"/>
      <c r="C369" s="115"/>
      <c r="D369" s="115"/>
      <c r="E369" s="115"/>
      <c r="F369" s="115"/>
      <c r="G369" s="115"/>
      <c r="H369" s="115"/>
      <c r="I369" s="94"/>
      <c r="J369" s="94"/>
      <c r="K369" s="115"/>
    </row>
    <row r="370" spans="2:11">
      <c r="B370" s="93"/>
      <c r="C370" s="115"/>
      <c r="D370" s="115"/>
      <c r="E370" s="115"/>
      <c r="F370" s="115"/>
      <c r="G370" s="115"/>
      <c r="H370" s="115"/>
      <c r="I370" s="94"/>
      <c r="J370" s="94"/>
      <c r="K370" s="115"/>
    </row>
    <row r="371" spans="2:11">
      <c r="B371" s="93"/>
      <c r="C371" s="115"/>
      <c r="D371" s="115"/>
      <c r="E371" s="115"/>
      <c r="F371" s="115"/>
      <c r="G371" s="115"/>
      <c r="H371" s="115"/>
      <c r="I371" s="94"/>
      <c r="J371" s="94"/>
      <c r="K371" s="115"/>
    </row>
    <row r="372" spans="2:11">
      <c r="B372" s="93"/>
      <c r="C372" s="115"/>
      <c r="D372" s="115"/>
      <c r="E372" s="115"/>
      <c r="F372" s="115"/>
      <c r="G372" s="115"/>
      <c r="H372" s="115"/>
      <c r="I372" s="94"/>
      <c r="J372" s="94"/>
      <c r="K372" s="115"/>
    </row>
    <row r="373" spans="2:11">
      <c r="B373" s="93"/>
      <c r="C373" s="115"/>
      <c r="D373" s="115"/>
      <c r="E373" s="115"/>
      <c r="F373" s="115"/>
      <c r="G373" s="115"/>
      <c r="H373" s="115"/>
      <c r="I373" s="94"/>
      <c r="J373" s="94"/>
      <c r="K373" s="115"/>
    </row>
    <row r="374" spans="2:11">
      <c r="B374" s="93"/>
      <c r="C374" s="115"/>
      <c r="D374" s="115"/>
      <c r="E374" s="115"/>
      <c r="F374" s="115"/>
      <c r="G374" s="115"/>
      <c r="H374" s="115"/>
      <c r="I374" s="94"/>
      <c r="J374" s="94"/>
      <c r="K374" s="115"/>
    </row>
    <row r="375" spans="2:11">
      <c r="B375" s="93"/>
      <c r="C375" s="115"/>
      <c r="D375" s="115"/>
      <c r="E375" s="115"/>
      <c r="F375" s="115"/>
      <c r="G375" s="115"/>
      <c r="H375" s="115"/>
      <c r="I375" s="94"/>
      <c r="J375" s="94"/>
      <c r="K375" s="115"/>
    </row>
    <row r="376" spans="2:11">
      <c r="B376" s="93"/>
      <c r="C376" s="115"/>
      <c r="D376" s="115"/>
      <c r="E376" s="115"/>
      <c r="F376" s="115"/>
      <c r="G376" s="115"/>
      <c r="H376" s="115"/>
      <c r="I376" s="94"/>
      <c r="J376" s="94"/>
      <c r="K376" s="115"/>
    </row>
    <row r="377" spans="2:11">
      <c r="B377" s="93"/>
      <c r="C377" s="115"/>
      <c r="D377" s="115"/>
      <c r="E377" s="115"/>
      <c r="F377" s="115"/>
      <c r="G377" s="115"/>
      <c r="H377" s="115"/>
      <c r="I377" s="94"/>
      <c r="J377" s="94"/>
      <c r="K377" s="115"/>
    </row>
    <row r="378" spans="2:11">
      <c r="B378" s="93"/>
      <c r="C378" s="115"/>
      <c r="D378" s="115"/>
      <c r="E378" s="115"/>
      <c r="F378" s="115"/>
      <c r="G378" s="115"/>
      <c r="H378" s="115"/>
      <c r="I378" s="94"/>
      <c r="J378" s="94"/>
      <c r="K378" s="115"/>
    </row>
    <row r="379" spans="2:11">
      <c r="B379" s="93"/>
      <c r="C379" s="115"/>
      <c r="D379" s="115"/>
      <c r="E379" s="115"/>
      <c r="F379" s="115"/>
      <c r="G379" s="115"/>
      <c r="H379" s="115"/>
      <c r="I379" s="94"/>
      <c r="J379" s="94"/>
      <c r="K379" s="115"/>
    </row>
    <row r="380" spans="2:11">
      <c r="B380" s="93"/>
      <c r="C380" s="115"/>
      <c r="D380" s="115"/>
      <c r="E380" s="115"/>
      <c r="F380" s="115"/>
      <c r="G380" s="115"/>
      <c r="H380" s="115"/>
      <c r="I380" s="94"/>
      <c r="J380" s="94"/>
      <c r="K380" s="115"/>
    </row>
    <row r="381" spans="2:11">
      <c r="B381" s="93"/>
      <c r="C381" s="115"/>
      <c r="D381" s="115"/>
      <c r="E381" s="115"/>
      <c r="F381" s="115"/>
      <c r="G381" s="115"/>
      <c r="H381" s="115"/>
      <c r="I381" s="94"/>
      <c r="J381" s="94"/>
      <c r="K381" s="115"/>
    </row>
    <row r="382" spans="2:11">
      <c r="B382" s="93"/>
      <c r="C382" s="115"/>
      <c r="D382" s="115"/>
      <c r="E382" s="115"/>
      <c r="F382" s="115"/>
      <c r="G382" s="115"/>
      <c r="H382" s="115"/>
      <c r="I382" s="94"/>
      <c r="J382" s="94"/>
      <c r="K382" s="115"/>
    </row>
    <row r="383" spans="2:11">
      <c r="B383" s="93"/>
      <c r="C383" s="115"/>
      <c r="D383" s="115"/>
      <c r="E383" s="115"/>
      <c r="F383" s="115"/>
      <c r="G383" s="115"/>
      <c r="H383" s="115"/>
      <c r="I383" s="94"/>
      <c r="J383" s="94"/>
      <c r="K383" s="115"/>
    </row>
    <row r="384" spans="2:11">
      <c r="B384" s="93"/>
      <c r="C384" s="115"/>
      <c r="D384" s="115"/>
      <c r="E384" s="115"/>
      <c r="F384" s="115"/>
      <c r="G384" s="115"/>
      <c r="H384" s="115"/>
      <c r="I384" s="94"/>
      <c r="J384" s="94"/>
      <c r="K384" s="115"/>
    </row>
    <row r="385" spans="2:11">
      <c r="B385" s="93"/>
      <c r="C385" s="115"/>
      <c r="D385" s="115"/>
      <c r="E385" s="115"/>
      <c r="F385" s="115"/>
      <c r="G385" s="115"/>
      <c r="H385" s="115"/>
      <c r="I385" s="94"/>
      <c r="J385" s="94"/>
      <c r="K385" s="115"/>
    </row>
    <row r="386" spans="2:11">
      <c r="B386" s="93"/>
      <c r="C386" s="115"/>
      <c r="D386" s="115"/>
      <c r="E386" s="115"/>
      <c r="F386" s="115"/>
      <c r="G386" s="115"/>
      <c r="H386" s="115"/>
      <c r="I386" s="94"/>
      <c r="J386" s="94"/>
      <c r="K386" s="115"/>
    </row>
    <row r="387" spans="2:11">
      <c r="B387" s="93"/>
      <c r="C387" s="115"/>
      <c r="D387" s="115"/>
      <c r="E387" s="115"/>
      <c r="F387" s="115"/>
      <c r="G387" s="115"/>
      <c r="H387" s="115"/>
      <c r="I387" s="94"/>
      <c r="J387" s="94"/>
      <c r="K387" s="115"/>
    </row>
    <row r="388" spans="2:11">
      <c r="B388" s="93"/>
      <c r="C388" s="115"/>
      <c r="D388" s="115"/>
      <c r="E388" s="115"/>
      <c r="F388" s="115"/>
      <c r="G388" s="115"/>
      <c r="H388" s="115"/>
      <c r="I388" s="94"/>
      <c r="J388" s="94"/>
      <c r="K388" s="115"/>
    </row>
    <row r="389" spans="2:11">
      <c r="B389" s="93"/>
      <c r="C389" s="115"/>
      <c r="D389" s="115"/>
      <c r="E389" s="115"/>
      <c r="F389" s="115"/>
      <c r="G389" s="115"/>
      <c r="H389" s="115"/>
      <c r="I389" s="94"/>
      <c r="J389" s="94"/>
      <c r="K389" s="115"/>
    </row>
    <row r="390" spans="2:11">
      <c r="B390" s="93"/>
      <c r="C390" s="115"/>
      <c r="D390" s="115"/>
      <c r="E390" s="115"/>
      <c r="F390" s="115"/>
      <c r="G390" s="115"/>
      <c r="H390" s="115"/>
      <c r="I390" s="94"/>
      <c r="J390" s="94"/>
      <c r="K390" s="115"/>
    </row>
    <row r="391" spans="2:11">
      <c r="B391" s="93"/>
      <c r="C391" s="115"/>
      <c r="D391" s="115"/>
      <c r="E391" s="115"/>
      <c r="F391" s="115"/>
      <c r="G391" s="115"/>
      <c r="H391" s="115"/>
      <c r="I391" s="94"/>
      <c r="J391" s="94"/>
      <c r="K391" s="115"/>
    </row>
    <row r="392" spans="2:11">
      <c r="B392" s="93"/>
      <c r="C392" s="115"/>
      <c r="D392" s="115"/>
      <c r="E392" s="115"/>
      <c r="F392" s="115"/>
      <c r="G392" s="115"/>
      <c r="H392" s="115"/>
      <c r="I392" s="94"/>
      <c r="J392" s="94"/>
      <c r="K392" s="115"/>
    </row>
    <row r="393" spans="2:11">
      <c r="B393" s="93"/>
      <c r="C393" s="115"/>
      <c r="D393" s="115"/>
      <c r="E393" s="115"/>
      <c r="F393" s="115"/>
      <c r="G393" s="115"/>
      <c r="H393" s="115"/>
      <c r="I393" s="94"/>
      <c r="J393" s="94"/>
      <c r="K393" s="115"/>
    </row>
    <row r="394" spans="2:11">
      <c r="B394" s="93"/>
      <c r="C394" s="115"/>
      <c r="D394" s="115"/>
      <c r="E394" s="115"/>
      <c r="F394" s="115"/>
      <c r="G394" s="115"/>
      <c r="H394" s="115"/>
      <c r="I394" s="94"/>
      <c r="J394" s="94"/>
      <c r="K394" s="115"/>
    </row>
    <row r="395" spans="2:11">
      <c r="B395" s="93"/>
      <c r="C395" s="115"/>
      <c r="D395" s="115"/>
      <c r="E395" s="115"/>
      <c r="F395" s="115"/>
      <c r="G395" s="115"/>
      <c r="H395" s="115"/>
      <c r="I395" s="94"/>
      <c r="J395" s="94"/>
      <c r="K395" s="115"/>
    </row>
    <row r="396" spans="2:11">
      <c r="B396" s="93"/>
      <c r="C396" s="115"/>
      <c r="D396" s="115"/>
      <c r="E396" s="115"/>
      <c r="F396" s="115"/>
      <c r="G396" s="115"/>
      <c r="H396" s="115"/>
      <c r="I396" s="94"/>
      <c r="J396" s="94"/>
      <c r="K396" s="115"/>
    </row>
    <row r="397" spans="2:11">
      <c r="B397" s="93"/>
      <c r="C397" s="115"/>
      <c r="D397" s="115"/>
      <c r="E397" s="115"/>
      <c r="F397" s="115"/>
      <c r="G397" s="115"/>
      <c r="H397" s="115"/>
      <c r="I397" s="94"/>
      <c r="J397" s="94"/>
      <c r="K397" s="115"/>
    </row>
    <row r="398" spans="2:11">
      <c r="B398" s="93"/>
      <c r="C398" s="115"/>
      <c r="D398" s="115"/>
      <c r="E398" s="115"/>
      <c r="F398" s="115"/>
      <c r="G398" s="115"/>
      <c r="H398" s="115"/>
      <c r="I398" s="94"/>
      <c r="J398" s="94"/>
      <c r="K398" s="115"/>
    </row>
    <row r="399" spans="2:11">
      <c r="B399" s="93"/>
      <c r="C399" s="115"/>
      <c r="D399" s="115"/>
      <c r="E399" s="115"/>
      <c r="F399" s="115"/>
      <c r="G399" s="115"/>
      <c r="H399" s="115"/>
      <c r="I399" s="94"/>
      <c r="J399" s="94"/>
      <c r="K399" s="115"/>
    </row>
    <row r="400" spans="2:11">
      <c r="B400" s="93"/>
      <c r="C400" s="115"/>
      <c r="D400" s="115"/>
      <c r="E400" s="115"/>
      <c r="F400" s="115"/>
      <c r="G400" s="115"/>
      <c r="H400" s="115"/>
      <c r="I400" s="94"/>
      <c r="J400" s="94"/>
      <c r="K400" s="115"/>
    </row>
    <row r="401" spans="2:11">
      <c r="B401" s="93"/>
      <c r="C401" s="115"/>
      <c r="D401" s="115"/>
      <c r="E401" s="115"/>
      <c r="F401" s="115"/>
      <c r="G401" s="115"/>
      <c r="H401" s="115"/>
      <c r="I401" s="94"/>
      <c r="J401" s="94"/>
      <c r="K401" s="115"/>
    </row>
    <row r="402" spans="2:11">
      <c r="B402" s="93"/>
      <c r="C402" s="115"/>
      <c r="D402" s="115"/>
      <c r="E402" s="115"/>
      <c r="F402" s="115"/>
      <c r="G402" s="115"/>
      <c r="H402" s="115"/>
      <c r="I402" s="94"/>
      <c r="J402" s="94"/>
      <c r="K402" s="115"/>
    </row>
    <row r="403" spans="2:11">
      <c r="B403" s="93"/>
      <c r="C403" s="115"/>
      <c r="D403" s="115"/>
      <c r="E403" s="115"/>
      <c r="F403" s="115"/>
      <c r="G403" s="115"/>
      <c r="H403" s="115"/>
      <c r="I403" s="94"/>
      <c r="J403" s="94"/>
      <c r="K403" s="115"/>
    </row>
    <row r="404" spans="2:11">
      <c r="B404" s="93"/>
      <c r="C404" s="115"/>
      <c r="D404" s="115"/>
      <c r="E404" s="115"/>
      <c r="F404" s="115"/>
      <c r="G404" s="115"/>
      <c r="H404" s="115"/>
      <c r="I404" s="94"/>
      <c r="J404" s="94"/>
      <c r="K404" s="115"/>
    </row>
    <row r="405" spans="2:11">
      <c r="B405" s="93"/>
      <c r="C405" s="115"/>
      <c r="D405" s="115"/>
      <c r="E405" s="115"/>
      <c r="F405" s="115"/>
      <c r="G405" s="115"/>
      <c r="H405" s="115"/>
      <c r="I405" s="94"/>
      <c r="J405" s="94"/>
      <c r="K405" s="115"/>
    </row>
    <row r="406" spans="2:11">
      <c r="B406" s="93"/>
      <c r="C406" s="115"/>
      <c r="D406" s="115"/>
      <c r="E406" s="115"/>
      <c r="F406" s="115"/>
      <c r="G406" s="115"/>
      <c r="H406" s="115"/>
      <c r="I406" s="94"/>
      <c r="J406" s="94"/>
      <c r="K406" s="115"/>
    </row>
    <row r="407" spans="2:11">
      <c r="B407" s="93"/>
      <c r="C407" s="115"/>
      <c r="D407" s="115"/>
      <c r="E407" s="115"/>
      <c r="F407" s="115"/>
      <c r="G407" s="115"/>
      <c r="H407" s="115"/>
      <c r="I407" s="94"/>
      <c r="J407" s="94"/>
      <c r="K407" s="115"/>
    </row>
    <row r="408" spans="2:11">
      <c r="B408" s="93"/>
      <c r="C408" s="115"/>
      <c r="D408" s="115"/>
      <c r="E408" s="115"/>
      <c r="F408" s="115"/>
      <c r="G408" s="115"/>
      <c r="H408" s="115"/>
      <c r="I408" s="94"/>
      <c r="J408" s="94"/>
      <c r="K408" s="115"/>
    </row>
    <row r="409" spans="2:11">
      <c r="B409" s="93"/>
      <c r="C409" s="115"/>
      <c r="D409" s="115"/>
      <c r="E409" s="115"/>
      <c r="F409" s="115"/>
      <c r="G409" s="115"/>
      <c r="H409" s="115"/>
      <c r="I409" s="94"/>
      <c r="J409" s="94"/>
      <c r="K409" s="115"/>
    </row>
    <row r="410" spans="2:11">
      <c r="B410" s="93"/>
      <c r="C410" s="115"/>
      <c r="D410" s="115"/>
      <c r="E410" s="115"/>
      <c r="F410" s="115"/>
      <c r="G410" s="115"/>
      <c r="H410" s="115"/>
      <c r="I410" s="94"/>
      <c r="J410" s="94"/>
      <c r="K410" s="115"/>
    </row>
    <row r="411" spans="2:11">
      <c r="B411" s="93"/>
      <c r="C411" s="115"/>
      <c r="D411" s="115"/>
      <c r="E411" s="115"/>
      <c r="F411" s="115"/>
      <c r="G411" s="115"/>
      <c r="H411" s="115"/>
      <c r="I411" s="94"/>
      <c r="J411" s="94"/>
      <c r="K411" s="115"/>
    </row>
    <row r="412" spans="2:11">
      <c r="B412" s="93"/>
      <c r="C412" s="115"/>
      <c r="D412" s="115"/>
      <c r="E412" s="115"/>
      <c r="F412" s="115"/>
      <c r="G412" s="115"/>
      <c r="H412" s="115"/>
      <c r="I412" s="94"/>
      <c r="J412" s="94"/>
      <c r="K412" s="115"/>
    </row>
    <row r="413" spans="2:11">
      <c r="B413" s="93"/>
      <c r="C413" s="115"/>
      <c r="D413" s="115"/>
      <c r="E413" s="115"/>
      <c r="F413" s="115"/>
      <c r="G413" s="115"/>
      <c r="H413" s="115"/>
      <c r="I413" s="94"/>
      <c r="J413" s="94"/>
      <c r="K413" s="115"/>
    </row>
    <row r="414" spans="2:11">
      <c r="B414" s="93"/>
      <c r="C414" s="115"/>
      <c r="D414" s="115"/>
      <c r="E414" s="115"/>
      <c r="F414" s="115"/>
      <c r="G414" s="115"/>
      <c r="H414" s="115"/>
      <c r="I414" s="94"/>
      <c r="J414" s="94"/>
      <c r="K414" s="115"/>
    </row>
    <row r="415" spans="2:11">
      <c r="B415" s="93"/>
      <c r="C415" s="115"/>
      <c r="D415" s="115"/>
      <c r="E415" s="115"/>
      <c r="F415" s="115"/>
      <c r="G415" s="115"/>
      <c r="H415" s="115"/>
      <c r="I415" s="94"/>
      <c r="J415" s="94"/>
      <c r="K415" s="115"/>
    </row>
    <row r="416" spans="2:11">
      <c r="B416" s="93"/>
      <c r="C416" s="115"/>
      <c r="D416" s="115"/>
      <c r="E416" s="115"/>
      <c r="F416" s="115"/>
      <c r="G416" s="115"/>
      <c r="H416" s="115"/>
      <c r="I416" s="94"/>
      <c r="J416" s="94"/>
      <c r="K416" s="115"/>
    </row>
    <row r="417" spans="2:11">
      <c r="B417" s="93"/>
      <c r="C417" s="115"/>
      <c r="D417" s="115"/>
      <c r="E417" s="115"/>
      <c r="F417" s="115"/>
      <c r="G417" s="115"/>
      <c r="H417" s="115"/>
      <c r="I417" s="94"/>
      <c r="J417" s="94"/>
      <c r="K417" s="115"/>
    </row>
    <row r="418" spans="2:11">
      <c r="B418" s="93"/>
      <c r="C418" s="115"/>
      <c r="D418" s="115"/>
      <c r="E418" s="115"/>
      <c r="F418" s="115"/>
      <c r="G418" s="115"/>
      <c r="H418" s="115"/>
      <c r="I418" s="94"/>
      <c r="J418" s="94"/>
      <c r="K418" s="115"/>
    </row>
    <row r="419" spans="2:11">
      <c r="B419" s="93"/>
      <c r="C419" s="115"/>
      <c r="D419" s="115"/>
      <c r="E419" s="115"/>
      <c r="F419" s="115"/>
      <c r="G419" s="115"/>
      <c r="H419" s="115"/>
      <c r="I419" s="94"/>
      <c r="J419" s="94"/>
      <c r="K419" s="115"/>
    </row>
    <row r="420" spans="2:11">
      <c r="B420" s="93"/>
      <c r="C420" s="115"/>
      <c r="D420" s="115"/>
      <c r="E420" s="115"/>
      <c r="F420" s="115"/>
      <c r="G420" s="115"/>
      <c r="H420" s="115"/>
      <c r="I420" s="94"/>
      <c r="J420" s="94"/>
      <c r="K420" s="115"/>
    </row>
    <row r="421" spans="2:11">
      <c r="B421" s="93"/>
      <c r="C421" s="115"/>
      <c r="D421" s="115"/>
      <c r="E421" s="115"/>
      <c r="F421" s="115"/>
      <c r="G421" s="115"/>
      <c r="H421" s="115"/>
      <c r="I421" s="94"/>
      <c r="J421" s="94"/>
      <c r="K421" s="115"/>
    </row>
    <row r="422" spans="2:11">
      <c r="B422" s="93"/>
      <c r="C422" s="115"/>
      <c r="D422" s="115"/>
      <c r="E422" s="115"/>
      <c r="F422" s="115"/>
      <c r="G422" s="115"/>
      <c r="H422" s="115"/>
      <c r="I422" s="94"/>
      <c r="J422" s="94"/>
      <c r="K422" s="115"/>
    </row>
    <row r="423" spans="2:11">
      <c r="B423" s="93"/>
      <c r="C423" s="115"/>
      <c r="D423" s="115"/>
      <c r="E423" s="115"/>
      <c r="F423" s="115"/>
      <c r="G423" s="115"/>
      <c r="H423" s="115"/>
      <c r="I423" s="94"/>
      <c r="J423" s="94"/>
      <c r="K423" s="115"/>
    </row>
    <row r="424" spans="2:11">
      <c r="B424" s="93"/>
      <c r="C424" s="115"/>
      <c r="D424" s="115"/>
      <c r="E424" s="115"/>
      <c r="F424" s="115"/>
      <c r="G424" s="115"/>
      <c r="H424" s="115"/>
      <c r="I424" s="94"/>
      <c r="J424" s="94"/>
      <c r="K424" s="115"/>
    </row>
    <row r="425" spans="2:11">
      <c r="B425" s="93"/>
      <c r="C425" s="115"/>
      <c r="D425" s="115"/>
      <c r="E425" s="115"/>
      <c r="F425" s="115"/>
      <c r="G425" s="115"/>
      <c r="H425" s="115"/>
      <c r="I425" s="94"/>
      <c r="J425" s="94"/>
      <c r="K425" s="115"/>
    </row>
    <row r="426" spans="2:11">
      <c r="B426" s="93"/>
      <c r="C426" s="115"/>
      <c r="D426" s="115"/>
      <c r="E426" s="115"/>
      <c r="F426" s="115"/>
      <c r="G426" s="115"/>
      <c r="H426" s="115"/>
      <c r="I426" s="94"/>
      <c r="J426" s="94"/>
      <c r="K426" s="115"/>
    </row>
    <row r="427" spans="2:11">
      <c r="B427" s="93"/>
      <c r="C427" s="115"/>
      <c r="D427" s="115"/>
      <c r="E427" s="115"/>
      <c r="F427" s="115"/>
      <c r="G427" s="115"/>
      <c r="H427" s="115"/>
      <c r="I427" s="94"/>
      <c r="J427" s="94"/>
      <c r="K427" s="115"/>
    </row>
    <row r="428" spans="2:11">
      <c r="B428" s="93"/>
      <c r="C428" s="115"/>
      <c r="D428" s="115"/>
      <c r="E428" s="115"/>
      <c r="F428" s="115"/>
      <c r="G428" s="115"/>
      <c r="H428" s="115"/>
      <c r="I428" s="94"/>
      <c r="J428" s="94"/>
      <c r="K428" s="115"/>
    </row>
    <row r="429" spans="2:11">
      <c r="B429" s="93"/>
      <c r="C429" s="115"/>
      <c r="D429" s="115"/>
      <c r="E429" s="115"/>
      <c r="F429" s="115"/>
      <c r="G429" s="115"/>
      <c r="H429" s="115"/>
      <c r="I429" s="94"/>
      <c r="J429" s="94"/>
      <c r="K429" s="115"/>
    </row>
    <row r="430" spans="2:11">
      <c r="B430" s="93"/>
      <c r="C430" s="115"/>
      <c r="D430" s="115"/>
      <c r="E430" s="115"/>
      <c r="F430" s="115"/>
      <c r="G430" s="115"/>
      <c r="H430" s="115"/>
      <c r="I430" s="94"/>
      <c r="J430" s="94"/>
      <c r="K430" s="115"/>
    </row>
    <row r="431" spans="2:11">
      <c r="B431" s="93"/>
      <c r="C431" s="115"/>
      <c r="D431" s="115"/>
      <c r="E431" s="115"/>
      <c r="F431" s="115"/>
      <c r="G431" s="115"/>
      <c r="H431" s="115"/>
      <c r="I431" s="94"/>
      <c r="J431" s="94"/>
      <c r="K431" s="115"/>
    </row>
    <row r="432" spans="2:11">
      <c r="B432" s="93"/>
      <c r="C432" s="115"/>
      <c r="D432" s="115"/>
      <c r="E432" s="115"/>
      <c r="F432" s="115"/>
      <c r="G432" s="115"/>
      <c r="H432" s="115"/>
      <c r="I432" s="94"/>
      <c r="J432" s="94"/>
      <c r="K432" s="115"/>
    </row>
    <row r="433" spans="2:11">
      <c r="B433" s="93"/>
      <c r="C433" s="115"/>
      <c r="D433" s="115"/>
      <c r="E433" s="115"/>
      <c r="F433" s="115"/>
      <c r="G433" s="115"/>
      <c r="H433" s="115"/>
      <c r="I433" s="94"/>
      <c r="J433" s="94"/>
      <c r="K433" s="115"/>
    </row>
    <row r="434" spans="2:11">
      <c r="B434" s="93"/>
      <c r="C434" s="115"/>
      <c r="D434" s="115"/>
      <c r="E434" s="115"/>
      <c r="F434" s="115"/>
      <c r="G434" s="115"/>
      <c r="H434" s="115"/>
      <c r="I434" s="94"/>
      <c r="J434" s="94"/>
      <c r="K434" s="115"/>
    </row>
    <row r="435" spans="2:11">
      <c r="B435" s="93"/>
      <c r="C435" s="115"/>
      <c r="D435" s="115"/>
      <c r="E435" s="115"/>
      <c r="F435" s="115"/>
      <c r="G435" s="115"/>
      <c r="H435" s="115"/>
      <c r="I435" s="94"/>
      <c r="J435" s="94"/>
      <c r="K435" s="115"/>
    </row>
    <row r="436" spans="2:11">
      <c r="B436" s="93"/>
      <c r="C436" s="115"/>
      <c r="D436" s="115"/>
      <c r="E436" s="115"/>
      <c r="F436" s="115"/>
      <c r="G436" s="115"/>
      <c r="H436" s="115"/>
      <c r="I436" s="94"/>
      <c r="J436" s="94"/>
      <c r="K436" s="115"/>
    </row>
    <row r="437" spans="2:11">
      <c r="B437" s="93"/>
      <c r="C437" s="115"/>
      <c r="D437" s="115"/>
      <c r="E437" s="115"/>
      <c r="F437" s="115"/>
      <c r="G437" s="115"/>
      <c r="H437" s="115"/>
      <c r="I437" s="94"/>
      <c r="J437" s="94"/>
      <c r="K437" s="115"/>
    </row>
    <row r="438" spans="2:11">
      <c r="B438" s="93"/>
      <c r="C438" s="115"/>
      <c r="D438" s="115"/>
      <c r="E438" s="115"/>
      <c r="F438" s="115"/>
      <c r="G438" s="115"/>
      <c r="H438" s="115"/>
      <c r="I438" s="94"/>
      <c r="J438" s="94"/>
      <c r="K438" s="115"/>
    </row>
    <row r="439" spans="2:11">
      <c r="B439" s="93"/>
      <c r="C439" s="115"/>
      <c r="D439" s="115"/>
      <c r="E439" s="115"/>
      <c r="F439" s="115"/>
      <c r="G439" s="115"/>
      <c r="H439" s="115"/>
      <c r="I439" s="94"/>
      <c r="J439" s="94"/>
      <c r="K439" s="115"/>
    </row>
    <row r="440" spans="2:11">
      <c r="B440" s="93"/>
      <c r="C440" s="115"/>
      <c r="D440" s="115"/>
      <c r="E440" s="115"/>
      <c r="F440" s="115"/>
      <c r="G440" s="115"/>
      <c r="H440" s="115"/>
      <c r="I440" s="94"/>
      <c r="J440" s="94"/>
      <c r="K440" s="115"/>
    </row>
    <row r="441" spans="2:11">
      <c r="B441" s="93"/>
      <c r="C441" s="115"/>
      <c r="D441" s="115"/>
      <c r="E441" s="115"/>
      <c r="F441" s="115"/>
      <c r="G441" s="115"/>
      <c r="H441" s="115"/>
      <c r="I441" s="94"/>
      <c r="J441" s="94"/>
      <c r="K441" s="115"/>
    </row>
    <row r="442" spans="2:11">
      <c r="B442" s="93"/>
      <c r="C442" s="115"/>
      <c r="D442" s="115"/>
      <c r="E442" s="115"/>
      <c r="F442" s="115"/>
      <c r="G442" s="115"/>
      <c r="H442" s="115"/>
      <c r="I442" s="94"/>
      <c r="J442" s="94"/>
      <c r="K442" s="115"/>
    </row>
    <row r="443" spans="2:11">
      <c r="B443" s="93"/>
      <c r="C443" s="115"/>
      <c r="D443" s="115"/>
      <c r="E443" s="115"/>
      <c r="F443" s="115"/>
      <c r="G443" s="115"/>
      <c r="H443" s="115"/>
      <c r="I443" s="94"/>
      <c r="J443" s="94"/>
      <c r="K443" s="115"/>
    </row>
    <row r="444" spans="2:11">
      <c r="B444" s="93"/>
      <c r="C444" s="115"/>
      <c r="D444" s="115"/>
      <c r="E444" s="115"/>
      <c r="F444" s="115"/>
      <c r="G444" s="115"/>
      <c r="H444" s="115"/>
      <c r="I444" s="94"/>
      <c r="J444" s="94"/>
      <c r="K444" s="115"/>
    </row>
    <row r="445" spans="2:11">
      <c r="B445" s="93"/>
      <c r="C445" s="115"/>
      <c r="D445" s="115"/>
      <c r="E445" s="115"/>
      <c r="F445" s="115"/>
      <c r="G445" s="115"/>
      <c r="H445" s="115"/>
      <c r="I445" s="94"/>
      <c r="J445" s="94"/>
      <c r="K445" s="115"/>
    </row>
    <row r="446" spans="2:11">
      <c r="B446" s="93"/>
      <c r="C446" s="115"/>
      <c r="D446" s="115"/>
      <c r="E446" s="115"/>
      <c r="F446" s="115"/>
      <c r="G446" s="115"/>
      <c r="H446" s="115"/>
      <c r="I446" s="94"/>
      <c r="J446" s="94"/>
      <c r="K446" s="115"/>
    </row>
    <row r="447" spans="2:11">
      <c r="B447" s="93"/>
      <c r="C447" s="115"/>
      <c r="D447" s="115"/>
      <c r="E447" s="115"/>
      <c r="F447" s="115"/>
      <c r="G447" s="115"/>
      <c r="H447" s="115"/>
      <c r="I447" s="94"/>
      <c r="J447" s="94"/>
      <c r="K447" s="115"/>
    </row>
    <row r="448" spans="2:11">
      <c r="B448" s="93"/>
      <c r="C448" s="115"/>
      <c r="D448" s="115"/>
      <c r="E448" s="115"/>
      <c r="F448" s="115"/>
      <c r="G448" s="115"/>
      <c r="H448" s="115"/>
      <c r="I448" s="94"/>
      <c r="J448" s="94"/>
      <c r="K448" s="115"/>
    </row>
    <row r="449" spans="2:11">
      <c r="B449" s="93"/>
      <c r="C449" s="115"/>
      <c r="D449" s="115"/>
      <c r="E449" s="115"/>
      <c r="F449" s="115"/>
      <c r="G449" s="115"/>
      <c r="H449" s="115"/>
      <c r="I449" s="94"/>
      <c r="J449" s="94"/>
      <c r="K449" s="115"/>
    </row>
    <row r="450" spans="2:11">
      <c r="B450" s="93"/>
      <c r="C450" s="115"/>
      <c r="D450" s="115"/>
      <c r="E450" s="115"/>
      <c r="F450" s="115"/>
      <c r="G450" s="115"/>
      <c r="H450" s="115"/>
      <c r="I450" s="94"/>
      <c r="J450" s="94"/>
      <c r="K450" s="115"/>
    </row>
    <row r="451" spans="2:11">
      <c r="B451" s="93"/>
      <c r="C451" s="115"/>
      <c r="D451" s="115"/>
      <c r="E451" s="115"/>
      <c r="F451" s="115"/>
      <c r="G451" s="115"/>
      <c r="H451" s="115"/>
      <c r="I451" s="94"/>
      <c r="J451" s="94"/>
      <c r="K451" s="115"/>
    </row>
    <row r="452" spans="2:11">
      <c r="B452" s="93"/>
      <c r="C452" s="115"/>
      <c r="D452" s="115"/>
      <c r="E452" s="115"/>
      <c r="F452" s="115"/>
      <c r="G452" s="115"/>
      <c r="H452" s="115"/>
      <c r="I452" s="94"/>
      <c r="J452" s="94"/>
      <c r="K452" s="115"/>
    </row>
    <row r="453" spans="2:11">
      <c r="B453" s="93"/>
      <c r="C453" s="115"/>
      <c r="D453" s="115"/>
      <c r="E453" s="115"/>
      <c r="F453" s="115"/>
      <c r="G453" s="115"/>
      <c r="H453" s="115"/>
      <c r="I453" s="94"/>
      <c r="J453" s="94"/>
      <c r="K453" s="115"/>
    </row>
    <row r="454" spans="2:11">
      <c r="B454" s="93"/>
      <c r="C454" s="115"/>
      <c r="D454" s="115"/>
      <c r="E454" s="115"/>
      <c r="F454" s="115"/>
      <c r="G454" s="115"/>
      <c r="H454" s="115"/>
      <c r="I454" s="94"/>
      <c r="J454" s="94"/>
      <c r="K454" s="115"/>
    </row>
    <row r="455" spans="2:11">
      <c r="B455" s="93"/>
      <c r="C455" s="115"/>
      <c r="D455" s="115"/>
      <c r="E455" s="115"/>
      <c r="F455" s="115"/>
      <c r="G455" s="115"/>
      <c r="H455" s="115"/>
      <c r="I455" s="94"/>
      <c r="J455" s="94"/>
      <c r="K455" s="115"/>
    </row>
    <row r="456" spans="2:11">
      <c r="B456" s="93"/>
      <c r="C456" s="115"/>
      <c r="D456" s="115"/>
      <c r="E456" s="115"/>
      <c r="F456" s="115"/>
      <c r="G456" s="115"/>
      <c r="H456" s="115"/>
      <c r="I456" s="94"/>
      <c r="J456" s="94"/>
      <c r="K456" s="115"/>
    </row>
    <row r="457" spans="2:11">
      <c r="B457" s="93"/>
      <c r="C457" s="115"/>
      <c r="D457" s="115"/>
      <c r="E457" s="115"/>
      <c r="F457" s="115"/>
      <c r="G457" s="115"/>
      <c r="H457" s="115"/>
      <c r="I457" s="94"/>
      <c r="J457" s="94"/>
      <c r="K457" s="115"/>
    </row>
    <row r="458" spans="2:11">
      <c r="B458" s="93"/>
      <c r="C458" s="115"/>
      <c r="D458" s="115"/>
      <c r="E458" s="115"/>
      <c r="F458" s="115"/>
      <c r="G458" s="115"/>
      <c r="H458" s="115"/>
      <c r="I458" s="94"/>
      <c r="J458" s="94"/>
      <c r="K458" s="115"/>
    </row>
    <row r="459" spans="2:11">
      <c r="B459" s="93"/>
      <c r="C459" s="115"/>
      <c r="D459" s="115"/>
      <c r="E459" s="115"/>
      <c r="F459" s="115"/>
      <c r="G459" s="115"/>
      <c r="H459" s="115"/>
      <c r="I459" s="94"/>
      <c r="J459" s="94"/>
      <c r="K459" s="115"/>
    </row>
    <row r="460" spans="2:11">
      <c r="B460" s="93"/>
      <c r="C460" s="115"/>
      <c r="D460" s="115"/>
      <c r="E460" s="115"/>
      <c r="F460" s="115"/>
      <c r="G460" s="115"/>
      <c r="H460" s="115"/>
      <c r="I460" s="94"/>
      <c r="J460" s="94"/>
      <c r="K460" s="115"/>
    </row>
    <row r="461" spans="2:11">
      <c r="B461" s="93"/>
      <c r="C461" s="115"/>
      <c r="D461" s="115"/>
      <c r="E461" s="115"/>
      <c r="F461" s="115"/>
      <c r="G461" s="115"/>
      <c r="H461" s="115"/>
      <c r="I461" s="94"/>
      <c r="J461" s="94"/>
      <c r="K461" s="115"/>
    </row>
    <row r="462" spans="2:11">
      <c r="B462" s="93"/>
      <c r="C462" s="115"/>
      <c r="D462" s="115"/>
      <c r="E462" s="115"/>
      <c r="F462" s="115"/>
      <c r="G462" s="115"/>
      <c r="H462" s="115"/>
      <c r="I462" s="94"/>
      <c r="J462" s="94"/>
      <c r="K462" s="115"/>
    </row>
    <row r="463" spans="2:11">
      <c r="B463" s="93"/>
      <c r="C463" s="115"/>
      <c r="D463" s="115"/>
      <c r="E463" s="115"/>
      <c r="F463" s="115"/>
      <c r="G463" s="115"/>
      <c r="H463" s="115"/>
      <c r="I463" s="94"/>
      <c r="J463" s="94"/>
      <c r="K463" s="115"/>
    </row>
    <row r="464" spans="2:11">
      <c r="B464" s="93"/>
      <c r="C464" s="115"/>
      <c r="D464" s="115"/>
      <c r="E464" s="115"/>
      <c r="F464" s="115"/>
      <c r="G464" s="115"/>
      <c r="H464" s="115"/>
      <c r="I464" s="94"/>
      <c r="J464" s="94"/>
      <c r="K464" s="115"/>
    </row>
    <row r="465" spans="2:11">
      <c r="B465" s="93"/>
      <c r="C465" s="115"/>
      <c r="D465" s="115"/>
      <c r="E465" s="115"/>
      <c r="F465" s="115"/>
      <c r="G465" s="115"/>
      <c r="H465" s="115"/>
      <c r="I465" s="94"/>
      <c r="J465" s="94"/>
      <c r="K465" s="115"/>
    </row>
    <row r="466" spans="2:11">
      <c r="B466" s="93"/>
      <c r="C466" s="115"/>
      <c r="D466" s="115"/>
      <c r="E466" s="115"/>
      <c r="F466" s="115"/>
      <c r="G466" s="115"/>
      <c r="H466" s="115"/>
      <c r="I466" s="94"/>
      <c r="J466" s="94"/>
      <c r="K466" s="115"/>
    </row>
    <row r="467" spans="2:11">
      <c r="B467" s="93"/>
      <c r="C467" s="115"/>
      <c r="D467" s="115"/>
      <c r="E467" s="115"/>
      <c r="F467" s="115"/>
      <c r="G467" s="115"/>
      <c r="H467" s="115"/>
      <c r="I467" s="94"/>
      <c r="J467" s="94"/>
      <c r="K467" s="115"/>
    </row>
    <row r="468" spans="2:11">
      <c r="B468" s="93"/>
      <c r="C468" s="115"/>
      <c r="D468" s="115"/>
      <c r="E468" s="115"/>
      <c r="F468" s="115"/>
      <c r="G468" s="115"/>
      <c r="H468" s="115"/>
      <c r="I468" s="94"/>
      <c r="J468" s="94"/>
      <c r="K468" s="115"/>
    </row>
    <row r="469" spans="2:11">
      <c r="B469" s="93"/>
      <c r="C469" s="115"/>
      <c r="D469" s="115"/>
      <c r="E469" s="115"/>
      <c r="F469" s="115"/>
      <c r="G469" s="115"/>
      <c r="H469" s="115"/>
      <c r="I469" s="94"/>
      <c r="J469" s="94"/>
      <c r="K469" s="115"/>
    </row>
    <row r="470" spans="2:11">
      <c r="B470" s="93"/>
      <c r="C470" s="115"/>
      <c r="D470" s="115"/>
      <c r="E470" s="115"/>
      <c r="F470" s="115"/>
      <c r="G470" s="115"/>
      <c r="H470" s="115"/>
      <c r="I470" s="94"/>
      <c r="J470" s="94"/>
      <c r="K470" s="115"/>
    </row>
    <row r="471" spans="2:11">
      <c r="B471" s="93"/>
      <c r="C471" s="115"/>
      <c r="D471" s="115"/>
      <c r="E471" s="115"/>
      <c r="F471" s="115"/>
      <c r="G471" s="115"/>
      <c r="H471" s="115"/>
      <c r="I471" s="94"/>
      <c r="J471" s="94"/>
      <c r="K471" s="115"/>
    </row>
    <row r="472" spans="2:11">
      <c r="B472" s="93"/>
      <c r="C472" s="115"/>
      <c r="D472" s="115"/>
      <c r="E472" s="115"/>
      <c r="F472" s="115"/>
      <c r="G472" s="115"/>
      <c r="H472" s="115"/>
      <c r="I472" s="94"/>
      <c r="J472" s="94"/>
      <c r="K472" s="115"/>
    </row>
    <row r="473" spans="2:11">
      <c r="B473" s="93"/>
      <c r="C473" s="115"/>
      <c r="D473" s="115"/>
      <c r="E473" s="115"/>
      <c r="F473" s="115"/>
      <c r="G473" s="115"/>
      <c r="H473" s="115"/>
      <c r="I473" s="94"/>
      <c r="J473" s="94"/>
      <c r="K473" s="115"/>
    </row>
    <row r="474" spans="2:11">
      <c r="B474" s="93"/>
      <c r="C474" s="115"/>
      <c r="D474" s="115"/>
      <c r="E474" s="115"/>
      <c r="F474" s="115"/>
      <c r="G474" s="115"/>
      <c r="H474" s="115"/>
      <c r="I474" s="94"/>
      <c r="J474" s="94"/>
      <c r="K474" s="115"/>
    </row>
    <row r="475" spans="2:11">
      <c r="B475" s="93"/>
      <c r="C475" s="115"/>
      <c r="D475" s="115"/>
      <c r="E475" s="115"/>
      <c r="F475" s="115"/>
      <c r="G475" s="115"/>
      <c r="H475" s="115"/>
      <c r="I475" s="94"/>
      <c r="J475" s="94"/>
      <c r="K475" s="115"/>
    </row>
    <row r="476" spans="2:11">
      <c r="B476" s="93"/>
      <c r="C476" s="115"/>
      <c r="D476" s="115"/>
      <c r="E476" s="115"/>
      <c r="F476" s="115"/>
      <c r="G476" s="115"/>
      <c r="H476" s="115"/>
      <c r="I476" s="94"/>
      <c r="J476" s="94"/>
      <c r="K476" s="115"/>
    </row>
    <row r="477" spans="2:11">
      <c r="B477" s="93"/>
      <c r="C477" s="115"/>
      <c r="D477" s="115"/>
      <c r="E477" s="115"/>
      <c r="F477" s="115"/>
      <c r="G477" s="115"/>
      <c r="H477" s="115"/>
      <c r="I477" s="94"/>
      <c r="J477" s="94"/>
      <c r="K477" s="115"/>
    </row>
    <row r="478" spans="2:11">
      <c r="B478" s="93"/>
      <c r="C478" s="115"/>
      <c r="D478" s="115"/>
      <c r="E478" s="115"/>
      <c r="F478" s="115"/>
      <c r="G478" s="115"/>
      <c r="H478" s="115"/>
      <c r="I478" s="94"/>
      <c r="J478" s="94"/>
      <c r="K478" s="115"/>
    </row>
    <row r="479" spans="2:11">
      <c r="B479" s="93"/>
      <c r="C479" s="115"/>
      <c r="D479" s="115"/>
      <c r="E479" s="115"/>
      <c r="F479" s="115"/>
      <c r="G479" s="115"/>
      <c r="H479" s="115"/>
      <c r="I479" s="94"/>
      <c r="J479" s="94"/>
      <c r="K479" s="115"/>
    </row>
    <row r="480" spans="2:11">
      <c r="B480" s="93"/>
      <c r="C480" s="115"/>
      <c r="D480" s="115"/>
      <c r="E480" s="115"/>
      <c r="F480" s="115"/>
      <c r="G480" s="115"/>
      <c r="H480" s="115"/>
      <c r="I480" s="94"/>
      <c r="J480" s="94"/>
      <c r="K480" s="115"/>
    </row>
    <row r="481" spans="2:11">
      <c r="B481" s="93"/>
      <c r="C481" s="115"/>
      <c r="D481" s="115"/>
      <c r="E481" s="115"/>
      <c r="F481" s="115"/>
      <c r="G481" s="115"/>
      <c r="H481" s="115"/>
      <c r="I481" s="94"/>
      <c r="J481" s="94"/>
      <c r="K481" s="115"/>
    </row>
    <row r="482" spans="2:11">
      <c r="B482" s="93"/>
      <c r="C482" s="115"/>
      <c r="D482" s="115"/>
      <c r="E482" s="115"/>
      <c r="F482" s="115"/>
      <c r="G482" s="115"/>
      <c r="H482" s="115"/>
      <c r="I482" s="94"/>
      <c r="J482" s="94"/>
      <c r="K482" s="115"/>
    </row>
    <row r="483" spans="2:11">
      <c r="B483" s="93"/>
      <c r="C483" s="115"/>
      <c r="D483" s="115"/>
      <c r="E483" s="115"/>
      <c r="F483" s="115"/>
      <c r="G483" s="115"/>
      <c r="H483" s="115"/>
      <c r="I483" s="94"/>
      <c r="J483" s="94"/>
      <c r="K483" s="115"/>
    </row>
    <row r="484" spans="2:11">
      <c r="B484" s="93"/>
      <c r="C484" s="115"/>
      <c r="D484" s="115"/>
      <c r="E484" s="115"/>
      <c r="F484" s="115"/>
      <c r="G484" s="115"/>
      <c r="H484" s="115"/>
      <c r="I484" s="94"/>
      <c r="J484" s="94"/>
      <c r="K484" s="115"/>
    </row>
    <row r="485" spans="2:11">
      <c r="B485" s="93"/>
      <c r="C485" s="115"/>
      <c r="D485" s="115"/>
      <c r="E485" s="115"/>
      <c r="F485" s="115"/>
      <c r="G485" s="115"/>
      <c r="H485" s="115"/>
      <c r="I485" s="94"/>
      <c r="J485" s="94"/>
      <c r="K485" s="115"/>
    </row>
    <row r="486" spans="2:11">
      <c r="B486" s="93"/>
      <c r="C486" s="115"/>
      <c r="D486" s="115"/>
      <c r="E486" s="115"/>
      <c r="F486" s="115"/>
      <c r="G486" s="115"/>
      <c r="H486" s="115"/>
      <c r="I486" s="94"/>
      <c r="J486" s="94"/>
      <c r="K486" s="115"/>
    </row>
    <row r="487" spans="2:11">
      <c r="B487" s="93"/>
      <c r="C487" s="115"/>
      <c r="D487" s="115"/>
      <c r="E487" s="115"/>
      <c r="F487" s="115"/>
      <c r="G487" s="115"/>
      <c r="H487" s="115"/>
      <c r="I487" s="94"/>
      <c r="J487" s="94"/>
      <c r="K487" s="115"/>
    </row>
    <row r="488" spans="2:11">
      <c r="B488" s="93"/>
      <c r="C488" s="115"/>
      <c r="D488" s="115"/>
      <c r="E488" s="115"/>
      <c r="F488" s="115"/>
      <c r="G488" s="115"/>
      <c r="H488" s="115"/>
      <c r="I488" s="94"/>
      <c r="J488" s="94"/>
      <c r="K488" s="115"/>
    </row>
    <row r="489" spans="2:11">
      <c r="B489" s="93"/>
      <c r="C489" s="115"/>
      <c r="D489" s="115"/>
      <c r="E489" s="115"/>
      <c r="F489" s="115"/>
      <c r="G489" s="115"/>
      <c r="H489" s="115"/>
      <c r="I489" s="94"/>
      <c r="J489" s="94"/>
      <c r="K489" s="115"/>
    </row>
    <row r="490" spans="2:11">
      <c r="B490" s="93"/>
      <c r="C490" s="115"/>
      <c r="D490" s="115"/>
      <c r="E490" s="115"/>
      <c r="F490" s="115"/>
      <c r="G490" s="115"/>
      <c r="H490" s="115"/>
      <c r="I490" s="94"/>
      <c r="J490" s="94"/>
      <c r="K490" s="115"/>
    </row>
    <row r="491" spans="2:11">
      <c r="B491" s="93"/>
      <c r="C491" s="115"/>
      <c r="D491" s="115"/>
      <c r="E491" s="115"/>
      <c r="F491" s="115"/>
      <c r="G491" s="115"/>
      <c r="H491" s="115"/>
      <c r="I491" s="94"/>
      <c r="J491" s="94"/>
      <c r="K491" s="115"/>
    </row>
    <row r="492" spans="2:11">
      <c r="B492" s="93"/>
      <c r="C492" s="115"/>
      <c r="D492" s="115"/>
      <c r="E492" s="115"/>
      <c r="F492" s="115"/>
      <c r="G492" s="115"/>
      <c r="H492" s="115"/>
      <c r="I492" s="94"/>
      <c r="J492" s="94"/>
      <c r="K492" s="115"/>
    </row>
    <row r="493" spans="2:11">
      <c r="B493" s="93"/>
      <c r="C493" s="115"/>
      <c r="D493" s="115"/>
      <c r="E493" s="115"/>
      <c r="F493" s="115"/>
      <c r="G493" s="115"/>
      <c r="H493" s="115"/>
      <c r="I493" s="94"/>
      <c r="J493" s="94"/>
      <c r="K493" s="115"/>
    </row>
    <row r="494" spans="2:11">
      <c r="B494" s="93"/>
      <c r="C494" s="115"/>
      <c r="D494" s="115"/>
      <c r="E494" s="115"/>
      <c r="F494" s="115"/>
      <c r="G494" s="115"/>
      <c r="H494" s="115"/>
      <c r="I494" s="94"/>
      <c r="J494" s="94"/>
      <c r="K494" s="115"/>
    </row>
    <row r="495" spans="2:11">
      <c r="B495" s="93"/>
      <c r="C495" s="115"/>
      <c r="D495" s="115"/>
      <c r="E495" s="115"/>
      <c r="F495" s="115"/>
      <c r="G495" s="115"/>
      <c r="H495" s="115"/>
      <c r="I495" s="94"/>
      <c r="J495" s="94"/>
      <c r="K495" s="115"/>
    </row>
    <row r="496" spans="2:11">
      <c r="B496" s="93"/>
      <c r="C496" s="115"/>
      <c r="D496" s="115"/>
      <c r="E496" s="115"/>
      <c r="F496" s="115"/>
      <c r="G496" s="115"/>
      <c r="H496" s="115"/>
      <c r="I496" s="94"/>
      <c r="J496" s="94"/>
      <c r="K496" s="115"/>
    </row>
    <row r="497" spans="2:11">
      <c r="B497" s="93"/>
      <c r="C497" s="115"/>
      <c r="D497" s="115"/>
      <c r="E497" s="115"/>
      <c r="F497" s="115"/>
      <c r="G497" s="115"/>
      <c r="H497" s="115"/>
      <c r="I497" s="94"/>
      <c r="J497" s="94"/>
      <c r="K497" s="115"/>
    </row>
    <row r="498" spans="2:11">
      <c r="B498" s="93"/>
      <c r="C498" s="115"/>
      <c r="D498" s="115"/>
      <c r="E498" s="115"/>
      <c r="F498" s="115"/>
      <c r="G498" s="115"/>
      <c r="H498" s="115"/>
      <c r="I498" s="94"/>
      <c r="J498" s="94"/>
      <c r="K498" s="115"/>
    </row>
    <row r="499" spans="2:11">
      <c r="B499" s="93"/>
      <c r="C499" s="115"/>
      <c r="D499" s="115"/>
      <c r="E499" s="115"/>
      <c r="F499" s="115"/>
      <c r="G499" s="115"/>
      <c r="H499" s="115"/>
      <c r="I499" s="94"/>
      <c r="J499" s="94"/>
      <c r="K499" s="115"/>
    </row>
    <row r="500" spans="2:11">
      <c r="B500" s="93"/>
      <c r="C500" s="115"/>
      <c r="D500" s="115"/>
      <c r="E500" s="115"/>
      <c r="F500" s="115"/>
      <c r="G500" s="115"/>
      <c r="H500" s="115"/>
      <c r="I500" s="94"/>
      <c r="J500" s="94"/>
      <c r="K500" s="115"/>
    </row>
    <row r="501" spans="2:11">
      <c r="B501" s="93"/>
      <c r="C501" s="115"/>
      <c r="D501" s="115"/>
      <c r="E501" s="115"/>
      <c r="F501" s="115"/>
      <c r="G501" s="115"/>
      <c r="H501" s="115"/>
      <c r="I501" s="94"/>
      <c r="J501" s="94"/>
      <c r="K501" s="115"/>
    </row>
    <row r="502" spans="2:11">
      <c r="B502" s="93"/>
      <c r="C502" s="115"/>
      <c r="D502" s="115"/>
      <c r="E502" s="115"/>
      <c r="F502" s="115"/>
      <c r="G502" s="115"/>
      <c r="H502" s="115"/>
      <c r="I502" s="94"/>
      <c r="J502" s="94"/>
      <c r="K502" s="115"/>
    </row>
    <row r="503" spans="2:11">
      <c r="B503" s="93"/>
      <c r="C503" s="115"/>
      <c r="D503" s="115"/>
      <c r="E503" s="115"/>
      <c r="F503" s="115"/>
      <c r="G503" s="115"/>
      <c r="H503" s="115"/>
      <c r="I503" s="94"/>
      <c r="J503" s="94"/>
      <c r="K503" s="115"/>
    </row>
    <row r="504" spans="2:11">
      <c r="B504" s="93"/>
      <c r="C504" s="115"/>
      <c r="D504" s="115"/>
      <c r="E504" s="115"/>
      <c r="F504" s="115"/>
      <c r="G504" s="115"/>
      <c r="H504" s="115"/>
      <c r="I504" s="94"/>
      <c r="J504" s="94"/>
      <c r="K504" s="115"/>
    </row>
    <row r="505" spans="2:11">
      <c r="B505" s="93"/>
      <c r="C505" s="115"/>
      <c r="D505" s="115"/>
      <c r="E505" s="115"/>
      <c r="F505" s="115"/>
      <c r="G505" s="115"/>
      <c r="H505" s="115"/>
      <c r="I505" s="94"/>
      <c r="J505" s="94"/>
      <c r="K505" s="115"/>
    </row>
    <row r="506" spans="2:11">
      <c r="B506" s="93"/>
      <c r="C506" s="115"/>
      <c r="D506" s="115"/>
      <c r="E506" s="115"/>
      <c r="F506" s="115"/>
      <c r="G506" s="115"/>
      <c r="H506" s="115"/>
      <c r="I506" s="94"/>
      <c r="J506" s="94"/>
      <c r="K506" s="115"/>
    </row>
    <row r="507" spans="2:11">
      <c r="B507" s="93"/>
      <c r="C507" s="115"/>
      <c r="D507" s="115"/>
      <c r="E507" s="115"/>
      <c r="F507" s="115"/>
      <c r="G507" s="115"/>
      <c r="H507" s="115"/>
      <c r="I507" s="94"/>
      <c r="J507" s="94"/>
      <c r="K507" s="115"/>
    </row>
    <row r="508" spans="2:11">
      <c r="B508" s="93"/>
      <c r="C508" s="115"/>
      <c r="D508" s="115"/>
      <c r="E508" s="115"/>
      <c r="F508" s="115"/>
      <c r="G508" s="115"/>
      <c r="H508" s="115"/>
      <c r="I508" s="94"/>
      <c r="J508" s="94"/>
      <c r="K508" s="115"/>
    </row>
    <row r="509" spans="2:11">
      <c r="B509" s="93"/>
      <c r="C509" s="115"/>
      <c r="D509" s="115"/>
      <c r="E509" s="115"/>
      <c r="F509" s="115"/>
      <c r="G509" s="115"/>
      <c r="H509" s="115"/>
      <c r="I509" s="94"/>
      <c r="J509" s="94"/>
      <c r="K509" s="115"/>
    </row>
    <row r="510" spans="2:11">
      <c r="B510" s="93"/>
      <c r="C510" s="115"/>
      <c r="D510" s="115"/>
      <c r="E510" s="115"/>
      <c r="F510" s="115"/>
      <c r="G510" s="115"/>
      <c r="H510" s="115"/>
      <c r="I510" s="94"/>
      <c r="J510" s="94"/>
      <c r="K510" s="115"/>
    </row>
    <row r="511" spans="2:11">
      <c r="B511" s="93"/>
      <c r="C511" s="115"/>
      <c r="D511" s="115"/>
      <c r="E511" s="115"/>
      <c r="F511" s="115"/>
      <c r="G511" s="115"/>
      <c r="H511" s="115"/>
      <c r="I511" s="94"/>
      <c r="J511" s="94"/>
      <c r="K511" s="115"/>
    </row>
    <row r="512" spans="2:11">
      <c r="B512" s="93"/>
      <c r="C512" s="115"/>
      <c r="D512" s="115"/>
      <c r="E512" s="115"/>
      <c r="F512" s="115"/>
      <c r="G512" s="115"/>
      <c r="H512" s="115"/>
      <c r="I512" s="94"/>
      <c r="J512" s="94"/>
      <c r="K512" s="115"/>
    </row>
    <row r="513" spans="2:11">
      <c r="B513" s="93"/>
      <c r="C513" s="115"/>
      <c r="D513" s="115"/>
      <c r="E513" s="115"/>
      <c r="F513" s="115"/>
      <c r="G513" s="115"/>
      <c r="H513" s="115"/>
      <c r="I513" s="94"/>
      <c r="J513" s="94"/>
      <c r="K513" s="115"/>
    </row>
    <row r="514" spans="2:11">
      <c r="B514" s="93"/>
      <c r="C514" s="115"/>
      <c r="D514" s="115"/>
      <c r="E514" s="115"/>
      <c r="F514" s="115"/>
      <c r="G514" s="115"/>
      <c r="H514" s="115"/>
      <c r="I514" s="94"/>
      <c r="J514" s="94"/>
      <c r="K514" s="115"/>
    </row>
    <row r="515" spans="2:11">
      <c r="B515" s="93"/>
      <c r="C515" s="115"/>
      <c r="D515" s="115"/>
      <c r="E515" s="115"/>
      <c r="F515" s="115"/>
      <c r="G515" s="115"/>
      <c r="H515" s="115"/>
      <c r="I515" s="94"/>
      <c r="J515" s="94"/>
      <c r="K515" s="115"/>
    </row>
    <row r="516" spans="2:11">
      <c r="B516" s="93"/>
      <c r="C516" s="115"/>
      <c r="D516" s="115"/>
      <c r="E516" s="115"/>
      <c r="F516" s="115"/>
      <c r="G516" s="115"/>
      <c r="H516" s="115"/>
      <c r="I516" s="94"/>
      <c r="J516" s="94"/>
      <c r="K516" s="115"/>
    </row>
    <row r="517" spans="2:11">
      <c r="B517" s="93"/>
      <c r="C517" s="115"/>
      <c r="D517" s="115"/>
      <c r="E517" s="115"/>
      <c r="F517" s="115"/>
      <c r="G517" s="115"/>
      <c r="H517" s="115"/>
      <c r="I517" s="94"/>
      <c r="J517" s="94"/>
      <c r="K517" s="115"/>
    </row>
    <row r="518" spans="2:11">
      <c r="B518" s="93"/>
      <c r="C518" s="115"/>
      <c r="D518" s="115"/>
      <c r="E518" s="115"/>
      <c r="F518" s="115"/>
      <c r="G518" s="115"/>
      <c r="H518" s="115"/>
      <c r="I518" s="94"/>
      <c r="J518" s="94"/>
      <c r="K518" s="115"/>
    </row>
    <row r="519" spans="2:11">
      <c r="B519" s="93"/>
      <c r="C519" s="115"/>
      <c r="D519" s="115"/>
      <c r="E519" s="115"/>
      <c r="F519" s="115"/>
      <c r="G519" s="115"/>
      <c r="H519" s="115"/>
      <c r="I519" s="94"/>
      <c r="J519" s="94"/>
      <c r="K519" s="115"/>
    </row>
    <row r="520" spans="2:11">
      <c r="B520" s="93"/>
      <c r="C520" s="115"/>
      <c r="D520" s="115"/>
      <c r="E520" s="115"/>
      <c r="F520" s="115"/>
      <c r="G520" s="115"/>
      <c r="H520" s="115"/>
      <c r="I520" s="94"/>
      <c r="J520" s="94"/>
      <c r="K520" s="115"/>
    </row>
    <row r="521" spans="2:11">
      <c r="B521" s="93"/>
      <c r="C521" s="115"/>
      <c r="D521" s="115"/>
      <c r="E521" s="115"/>
      <c r="F521" s="115"/>
      <c r="G521" s="115"/>
      <c r="H521" s="115"/>
      <c r="I521" s="94"/>
      <c r="J521" s="94"/>
      <c r="K521" s="115"/>
    </row>
    <row r="522" spans="2:11">
      <c r="B522" s="93"/>
      <c r="C522" s="115"/>
      <c r="D522" s="115"/>
      <c r="E522" s="115"/>
      <c r="F522" s="115"/>
      <c r="G522" s="115"/>
      <c r="H522" s="115"/>
      <c r="I522" s="94"/>
      <c r="J522" s="94"/>
      <c r="K522" s="115"/>
    </row>
    <row r="523" spans="2:11">
      <c r="B523" s="93"/>
      <c r="C523" s="115"/>
      <c r="D523" s="115"/>
      <c r="E523" s="115"/>
      <c r="F523" s="115"/>
      <c r="G523" s="115"/>
      <c r="H523" s="115"/>
      <c r="I523" s="94"/>
      <c r="J523" s="94"/>
      <c r="K523" s="115"/>
    </row>
    <row r="524" spans="2:11">
      <c r="B524" s="93"/>
      <c r="C524" s="115"/>
      <c r="D524" s="115"/>
      <c r="E524" s="115"/>
      <c r="F524" s="115"/>
      <c r="G524" s="115"/>
      <c r="H524" s="115"/>
      <c r="I524" s="94"/>
      <c r="J524" s="94"/>
      <c r="K524" s="115"/>
    </row>
    <row r="525" spans="2:11">
      <c r="B525" s="93"/>
      <c r="C525" s="115"/>
      <c r="D525" s="115"/>
      <c r="E525" s="115"/>
      <c r="F525" s="115"/>
      <c r="G525" s="115"/>
      <c r="H525" s="115"/>
      <c r="I525" s="94"/>
      <c r="J525" s="94"/>
      <c r="K525" s="115"/>
    </row>
    <row r="526" spans="2:11">
      <c r="B526" s="93"/>
      <c r="C526" s="115"/>
      <c r="D526" s="115"/>
      <c r="E526" s="115"/>
      <c r="F526" s="115"/>
      <c r="G526" s="115"/>
      <c r="H526" s="115"/>
      <c r="I526" s="94"/>
      <c r="J526" s="94"/>
      <c r="K526" s="115"/>
    </row>
    <row r="527" spans="2:11">
      <c r="B527" s="93"/>
      <c r="C527" s="115"/>
      <c r="D527" s="115"/>
      <c r="E527" s="115"/>
      <c r="F527" s="115"/>
      <c r="G527" s="115"/>
      <c r="H527" s="115"/>
      <c r="I527" s="94"/>
      <c r="J527" s="94"/>
      <c r="K527" s="115"/>
    </row>
    <row r="528" spans="2:11">
      <c r="B528" s="93"/>
      <c r="C528" s="115"/>
      <c r="D528" s="115"/>
      <c r="E528" s="115"/>
      <c r="F528" s="115"/>
      <c r="G528" s="115"/>
      <c r="H528" s="115"/>
      <c r="I528" s="94"/>
      <c r="J528" s="94"/>
      <c r="K528" s="115"/>
    </row>
    <row r="529" spans="2:11">
      <c r="B529" s="93"/>
      <c r="C529" s="115"/>
      <c r="D529" s="115"/>
      <c r="E529" s="115"/>
      <c r="F529" s="115"/>
      <c r="G529" s="115"/>
      <c r="H529" s="115"/>
      <c r="I529" s="94"/>
      <c r="J529" s="94"/>
      <c r="K529" s="115"/>
    </row>
    <row r="530" spans="2:11">
      <c r="B530" s="93"/>
      <c r="C530" s="115"/>
      <c r="D530" s="115"/>
      <c r="E530" s="115"/>
      <c r="F530" s="115"/>
      <c r="G530" s="115"/>
      <c r="H530" s="115"/>
      <c r="I530" s="94"/>
      <c r="J530" s="94"/>
      <c r="K530" s="115"/>
    </row>
    <row r="531" spans="2:11">
      <c r="B531" s="93"/>
      <c r="C531" s="115"/>
      <c r="D531" s="115"/>
      <c r="E531" s="115"/>
      <c r="F531" s="115"/>
      <c r="G531" s="115"/>
      <c r="H531" s="115"/>
      <c r="I531" s="94"/>
      <c r="J531" s="94"/>
      <c r="K531" s="115"/>
    </row>
    <row r="532" spans="2:11">
      <c r="B532" s="93"/>
      <c r="C532" s="115"/>
      <c r="D532" s="115"/>
      <c r="E532" s="115"/>
      <c r="F532" s="115"/>
      <c r="G532" s="115"/>
      <c r="H532" s="115"/>
      <c r="I532" s="94"/>
      <c r="J532" s="94"/>
      <c r="K532" s="115"/>
    </row>
    <row r="533" spans="2:11">
      <c r="B533" s="93"/>
      <c r="C533" s="115"/>
      <c r="D533" s="115"/>
      <c r="E533" s="115"/>
      <c r="F533" s="115"/>
      <c r="G533" s="115"/>
      <c r="H533" s="115"/>
      <c r="I533" s="94"/>
      <c r="J533" s="94"/>
      <c r="K533" s="115"/>
    </row>
    <row r="534" spans="2:11">
      <c r="B534" s="93"/>
      <c r="C534" s="115"/>
      <c r="D534" s="115"/>
      <c r="E534" s="115"/>
      <c r="F534" s="115"/>
      <c r="G534" s="115"/>
      <c r="H534" s="115"/>
      <c r="I534" s="94"/>
      <c r="J534" s="94"/>
      <c r="K534" s="115"/>
    </row>
    <row r="535" spans="2:11">
      <c r="B535" s="93"/>
      <c r="C535" s="115"/>
      <c r="D535" s="115"/>
      <c r="E535" s="115"/>
      <c r="F535" s="115"/>
      <c r="G535" s="115"/>
      <c r="H535" s="115"/>
      <c r="I535" s="94"/>
      <c r="J535" s="94"/>
      <c r="K535" s="115"/>
    </row>
    <row r="536" spans="2:11">
      <c r="B536" s="93"/>
      <c r="C536" s="115"/>
      <c r="D536" s="115"/>
      <c r="E536" s="115"/>
      <c r="F536" s="115"/>
      <c r="G536" s="115"/>
      <c r="H536" s="115"/>
      <c r="I536" s="94"/>
      <c r="J536" s="94"/>
      <c r="K536" s="115"/>
    </row>
    <row r="537" spans="2:11">
      <c r="B537" s="93"/>
      <c r="C537" s="115"/>
      <c r="D537" s="115"/>
      <c r="E537" s="115"/>
      <c r="F537" s="115"/>
      <c r="G537" s="115"/>
      <c r="H537" s="115"/>
      <c r="I537" s="94"/>
      <c r="J537" s="94"/>
      <c r="K537" s="115"/>
    </row>
    <row r="538" spans="2:11">
      <c r="B538" s="93"/>
      <c r="C538" s="115"/>
      <c r="D538" s="115"/>
      <c r="E538" s="115"/>
      <c r="F538" s="115"/>
      <c r="G538" s="115"/>
      <c r="H538" s="115"/>
      <c r="I538" s="94"/>
      <c r="J538" s="94"/>
      <c r="K538" s="115"/>
    </row>
    <row r="539" spans="2:11">
      <c r="B539" s="93"/>
      <c r="C539" s="115"/>
      <c r="D539" s="115"/>
      <c r="E539" s="115"/>
      <c r="F539" s="115"/>
      <c r="G539" s="115"/>
      <c r="H539" s="115"/>
      <c r="I539" s="94"/>
      <c r="J539" s="94"/>
      <c r="K539" s="115"/>
    </row>
    <row r="540" spans="2:11">
      <c r="B540" s="93"/>
      <c r="C540" s="115"/>
      <c r="D540" s="115"/>
      <c r="E540" s="115"/>
      <c r="F540" s="115"/>
      <c r="G540" s="115"/>
      <c r="H540" s="115"/>
      <c r="I540" s="94"/>
      <c r="J540" s="94"/>
      <c r="K540" s="115"/>
    </row>
    <row r="541" spans="2:11">
      <c r="B541" s="93"/>
      <c r="C541" s="115"/>
      <c r="D541" s="115"/>
      <c r="E541" s="115"/>
      <c r="F541" s="115"/>
      <c r="G541" s="115"/>
      <c r="H541" s="115"/>
      <c r="I541" s="94"/>
      <c r="J541" s="94"/>
      <c r="K541" s="115"/>
    </row>
    <row r="542" spans="2:11">
      <c r="B542" s="93"/>
      <c r="C542" s="115"/>
      <c r="D542" s="115"/>
      <c r="E542" s="115"/>
      <c r="F542" s="115"/>
      <c r="G542" s="115"/>
      <c r="H542" s="115"/>
      <c r="I542" s="94"/>
      <c r="J542" s="94"/>
      <c r="K542" s="115"/>
    </row>
    <row r="543" spans="2:11">
      <c r="B543" s="93"/>
      <c r="C543" s="115"/>
      <c r="D543" s="115"/>
      <c r="E543" s="115"/>
      <c r="F543" s="115"/>
      <c r="G543" s="115"/>
      <c r="H543" s="115"/>
      <c r="I543" s="94"/>
      <c r="J543" s="94"/>
      <c r="K543" s="115"/>
    </row>
    <row r="544" spans="2:11">
      <c r="B544" s="93"/>
      <c r="C544" s="115"/>
      <c r="D544" s="115"/>
      <c r="E544" s="115"/>
      <c r="F544" s="115"/>
      <c r="G544" s="115"/>
      <c r="H544" s="115"/>
      <c r="I544" s="94"/>
      <c r="J544" s="94"/>
      <c r="K544" s="115"/>
    </row>
    <row r="545" spans="2:11">
      <c r="B545" s="93"/>
      <c r="C545" s="115"/>
      <c r="D545" s="115"/>
      <c r="E545" s="115"/>
      <c r="F545" s="115"/>
      <c r="G545" s="115"/>
      <c r="H545" s="115"/>
      <c r="I545" s="94"/>
      <c r="J545" s="94"/>
      <c r="K545" s="115"/>
    </row>
    <row r="546" spans="2:11">
      <c r="B546" s="93"/>
      <c r="C546" s="115"/>
      <c r="D546" s="115"/>
      <c r="E546" s="115"/>
      <c r="F546" s="115"/>
      <c r="G546" s="115"/>
      <c r="H546" s="115"/>
      <c r="I546" s="94"/>
      <c r="J546" s="94"/>
      <c r="K546" s="115"/>
    </row>
    <row r="547" spans="2:11">
      <c r="B547" s="93"/>
      <c r="C547" s="115"/>
      <c r="D547" s="115"/>
      <c r="E547" s="115"/>
      <c r="F547" s="115"/>
      <c r="G547" s="115"/>
      <c r="H547" s="115"/>
      <c r="I547" s="94"/>
      <c r="J547" s="94"/>
      <c r="K547" s="115"/>
    </row>
    <row r="548" spans="2:11">
      <c r="B548" s="93"/>
      <c r="C548" s="115"/>
      <c r="D548" s="115"/>
      <c r="E548" s="115"/>
      <c r="F548" s="115"/>
      <c r="G548" s="115"/>
      <c r="H548" s="115"/>
      <c r="I548" s="94"/>
      <c r="J548" s="94"/>
      <c r="K548" s="115"/>
    </row>
    <row r="549" spans="2:11">
      <c r="B549" s="93"/>
      <c r="C549" s="115"/>
      <c r="D549" s="115"/>
      <c r="E549" s="115"/>
      <c r="F549" s="115"/>
      <c r="G549" s="115"/>
      <c r="H549" s="115"/>
      <c r="I549" s="94"/>
      <c r="J549" s="94"/>
      <c r="K549" s="115"/>
    </row>
    <row r="550" spans="2:11">
      <c r="B550" s="93"/>
      <c r="C550" s="115"/>
      <c r="D550" s="115"/>
      <c r="E550" s="115"/>
      <c r="F550" s="115"/>
      <c r="G550" s="115"/>
      <c r="H550" s="115"/>
      <c r="I550" s="94"/>
      <c r="J550" s="94"/>
      <c r="K550" s="115"/>
    </row>
    <row r="551" spans="2:11">
      <c r="B551" s="93"/>
      <c r="C551" s="115"/>
      <c r="D551" s="115"/>
      <c r="E551" s="115"/>
      <c r="F551" s="115"/>
      <c r="G551" s="115"/>
      <c r="H551" s="115"/>
      <c r="I551" s="94"/>
      <c r="J551" s="94"/>
      <c r="K551" s="115"/>
    </row>
    <row r="552" spans="2:11">
      <c r="B552" s="93"/>
      <c r="C552" s="115"/>
      <c r="D552" s="115"/>
      <c r="E552" s="115"/>
      <c r="F552" s="115"/>
      <c r="G552" s="115"/>
      <c r="H552" s="115"/>
      <c r="I552" s="94"/>
      <c r="J552" s="94"/>
      <c r="K552" s="115"/>
    </row>
    <row r="553" spans="2:11">
      <c r="B553" s="93"/>
      <c r="C553" s="115"/>
      <c r="D553" s="115"/>
      <c r="E553" s="115"/>
      <c r="F553" s="115"/>
      <c r="G553" s="115"/>
      <c r="H553" s="115"/>
      <c r="I553" s="94"/>
      <c r="J553" s="94"/>
      <c r="K553" s="115"/>
    </row>
    <row r="554" spans="2:11">
      <c r="B554" s="93"/>
      <c r="C554" s="115"/>
      <c r="D554" s="115"/>
      <c r="E554" s="115"/>
      <c r="F554" s="115"/>
      <c r="G554" s="115"/>
      <c r="H554" s="115"/>
      <c r="I554" s="94"/>
      <c r="J554" s="94"/>
      <c r="K554" s="115"/>
    </row>
    <row r="555" spans="2:11">
      <c r="B555" s="93"/>
      <c r="C555" s="115"/>
      <c r="D555" s="115"/>
      <c r="E555" s="115"/>
      <c r="F555" s="115"/>
      <c r="G555" s="115"/>
      <c r="H555" s="115"/>
      <c r="I555" s="94"/>
      <c r="J555" s="94"/>
      <c r="K555" s="115"/>
    </row>
    <row r="556" spans="2:11">
      <c r="B556" s="93"/>
      <c r="C556" s="115"/>
      <c r="D556" s="115"/>
      <c r="E556" s="115"/>
      <c r="F556" s="115"/>
      <c r="G556" s="115"/>
      <c r="H556" s="115"/>
      <c r="I556" s="94"/>
      <c r="J556" s="94"/>
      <c r="K556" s="115"/>
    </row>
    <row r="557" spans="2:11">
      <c r="B557" s="93"/>
      <c r="C557" s="115"/>
      <c r="D557" s="115"/>
      <c r="E557" s="115"/>
      <c r="F557" s="115"/>
      <c r="G557" s="115"/>
      <c r="H557" s="115"/>
      <c r="I557" s="94"/>
      <c r="J557" s="94"/>
      <c r="K557" s="115"/>
    </row>
    <row r="558" spans="2:11">
      <c r="B558" s="93"/>
      <c r="C558" s="115"/>
      <c r="D558" s="115"/>
      <c r="E558" s="115"/>
      <c r="F558" s="115"/>
      <c r="G558" s="115"/>
      <c r="H558" s="115"/>
      <c r="I558" s="94"/>
      <c r="J558" s="94"/>
      <c r="K558" s="115"/>
    </row>
    <row r="559" spans="2:11">
      <c r="B559" s="93"/>
      <c r="C559" s="115"/>
      <c r="D559" s="115"/>
      <c r="E559" s="115"/>
      <c r="F559" s="115"/>
      <c r="G559" s="115"/>
      <c r="H559" s="115"/>
      <c r="I559" s="94"/>
      <c r="J559" s="94"/>
      <c r="K559" s="115"/>
    </row>
    <row r="560" spans="2:11">
      <c r="B560" s="93"/>
      <c r="C560" s="115"/>
      <c r="D560" s="115"/>
      <c r="E560" s="115"/>
      <c r="F560" s="115"/>
      <c r="G560" s="115"/>
      <c r="H560" s="115"/>
      <c r="I560" s="94"/>
      <c r="J560" s="94"/>
      <c r="K560" s="115"/>
    </row>
    <row r="561" spans="2:11">
      <c r="B561" s="93"/>
      <c r="C561" s="115"/>
      <c r="D561" s="115"/>
      <c r="E561" s="115"/>
      <c r="F561" s="115"/>
      <c r="G561" s="115"/>
      <c r="H561" s="115"/>
      <c r="I561" s="94"/>
      <c r="J561" s="94"/>
      <c r="K561" s="115"/>
    </row>
    <row r="562" spans="2:11">
      <c r="B562" s="93"/>
      <c r="C562" s="115"/>
      <c r="D562" s="115"/>
      <c r="E562" s="115"/>
      <c r="F562" s="115"/>
      <c r="G562" s="115"/>
      <c r="H562" s="115"/>
      <c r="I562" s="94"/>
      <c r="J562" s="94"/>
      <c r="K562" s="115"/>
    </row>
    <row r="563" spans="2:11">
      <c r="B563" s="93"/>
      <c r="C563" s="115"/>
      <c r="D563" s="115"/>
      <c r="E563" s="115"/>
      <c r="F563" s="115"/>
      <c r="G563" s="115"/>
      <c r="H563" s="115"/>
      <c r="I563" s="94"/>
      <c r="J563" s="94"/>
      <c r="K563" s="115"/>
    </row>
    <row r="564" spans="2:11">
      <c r="B564" s="93"/>
      <c r="C564" s="115"/>
      <c r="D564" s="115"/>
      <c r="E564" s="115"/>
      <c r="F564" s="115"/>
      <c r="G564" s="115"/>
      <c r="H564" s="115"/>
      <c r="I564" s="94"/>
      <c r="J564" s="94"/>
      <c r="K564" s="115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9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146</v>
      </c>
      <c r="C1" s="46" t="s" vm="1">
        <v>232</v>
      </c>
    </row>
    <row r="2" spans="2:35">
      <c r="B2" s="46" t="s">
        <v>145</v>
      </c>
      <c r="C2" s="46" t="s">
        <v>233</v>
      </c>
    </row>
    <row r="3" spans="2:35">
      <c r="B3" s="46" t="s">
        <v>147</v>
      </c>
      <c r="C3" s="46" t="s">
        <v>234</v>
      </c>
      <c r="E3" s="2"/>
    </row>
    <row r="4" spans="2:35">
      <c r="B4" s="46" t="s">
        <v>148</v>
      </c>
      <c r="C4" s="46">
        <v>9453</v>
      </c>
    </row>
    <row r="6" spans="2:35" ht="26.25" customHeight="1">
      <c r="B6" s="151" t="s">
        <v>174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</row>
    <row r="7" spans="2:35" ht="26.25" customHeight="1">
      <c r="B7" s="151" t="s">
        <v>97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3"/>
    </row>
    <row r="8" spans="2:35" s="3" customFormat="1" ht="63">
      <c r="B8" s="21" t="s">
        <v>116</v>
      </c>
      <c r="C8" s="29" t="s">
        <v>46</v>
      </c>
      <c r="D8" s="12" t="s">
        <v>53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208</v>
      </c>
      <c r="M8" s="29" t="s">
        <v>207</v>
      </c>
      <c r="N8" s="29" t="s">
        <v>63</v>
      </c>
      <c r="O8" s="29" t="s">
        <v>60</v>
      </c>
      <c r="P8" s="29" t="s">
        <v>149</v>
      </c>
      <c r="Q8" s="30" t="s">
        <v>151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215</v>
      </c>
      <c r="M9" s="31"/>
      <c r="N9" s="31" t="s">
        <v>211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35" s="4" customFormat="1" ht="18" customHeight="1">
      <c r="B11" s="116" t="s">
        <v>3227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17">
        <v>0</v>
      </c>
      <c r="O11" s="87"/>
      <c r="P11" s="118">
        <v>0</v>
      </c>
      <c r="Q11" s="118">
        <v>0</v>
      </c>
      <c r="AI11" s="1"/>
    </row>
    <row r="12" spans="2:35" ht="21.75" customHeight="1">
      <c r="B12" s="111" t="s">
        <v>223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35">
      <c r="B13" s="111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35">
      <c r="B14" s="111" t="s">
        <v>206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35">
      <c r="B15" s="111" t="s">
        <v>214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3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</sheetData>
  <sheetProtection sheet="1" objects="1" scenarios="1"/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59.28515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146</v>
      </c>
      <c r="C1" s="46" t="s" vm="1">
        <v>232</v>
      </c>
    </row>
    <row r="2" spans="2:16">
      <c r="B2" s="46" t="s">
        <v>145</v>
      </c>
      <c r="C2" s="46" t="s">
        <v>233</v>
      </c>
    </row>
    <row r="3" spans="2:16">
      <c r="B3" s="46" t="s">
        <v>147</v>
      </c>
      <c r="C3" s="46" t="s">
        <v>234</v>
      </c>
    </row>
    <row r="4" spans="2:16">
      <c r="B4" s="46" t="s">
        <v>148</v>
      </c>
      <c r="C4" s="46">
        <v>9453</v>
      </c>
    </row>
    <row r="6" spans="2:16" ht="26.25" customHeight="1">
      <c r="B6" s="151" t="s">
        <v>175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6" ht="26.25" customHeight="1">
      <c r="B7" s="151" t="s">
        <v>89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3"/>
    </row>
    <row r="8" spans="2:16" s="3" customFormat="1" ht="63">
      <c r="B8" s="21" t="s">
        <v>116</v>
      </c>
      <c r="C8" s="29" t="s">
        <v>46</v>
      </c>
      <c r="D8" s="29" t="s">
        <v>14</v>
      </c>
      <c r="E8" s="29" t="s">
        <v>68</v>
      </c>
      <c r="F8" s="29" t="s">
        <v>104</v>
      </c>
      <c r="G8" s="29" t="s">
        <v>17</v>
      </c>
      <c r="H8" s="29" t="s">
        <v>103</v>
      </c>
      <c r="I8" s="29" t="s">
        <v>16</v>
      </c>
      <c r="J8" s="29" t="s">
        <v>18</v>
      </c>
      <c r="K8" s="29" t="s">
        <v>208</v>
      </c>
      <c r="L8" s="29" t="s">
        <v>207</v>
      </c>
      <c r="M8" s="29" t="s">
        <v>111</v>
      </c>
      <c r="N8" s="29" t="s">
        <v>60</v>
      </c>
      <c r="O8" s="29" t="s">
        <v>149</v>
      </c>
      <c r="P8" s="30" t="s">
        <v>151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215</v>
      </c>
      <c r="L9" s="31"/>
      <c r="M9" s="31" t="s">
        <v>211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16" t="s">
        <v>27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117">
        <v>0</v>
      </c>
      <c r="N11" s="87"/>
      <c r="O11" s="118">
        <v>0</v>
      </c>
      <c r="P11" s="118">
        <v>0</v>
      </c>
    </row>
    <row r="12" spans="2:16" ht="21.75" customHeight="1">
      <c r="B12" s="111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1" t="s">
        <v>206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111" t="s">
        <v>214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</sheetData>
  <sheetProtection sheet="1" objects="1" scenarios="1"/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393"/>
  <sheetViews>
    <sheetView rightToLeft="1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40.5703125" style="2" customWidth="1"/>
    <col min="4" max="4" width="9.140625" style="2" bestFit="1" customWidth="1"/>
    <col min="5" max="5" width="11.28515625" style="2" bestFit="1" customWidth="1"/>
    <col min="6" max="6" width="6.140625" style="2" bestFit="1" customWidth="1"/>
    <col min="7" max="8" width="5.42578125" style="1" bestFit="1" customWidth="1"/>
    <col min="9" max="9" width="11.28515625" style="1" bestFit="1" customWidth="1"/>
    <col min="10" max="10" width="6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28515625" style="1" bestFit="1" customWidth="1"/>
    <col min="16" max="16" width="8.28515625" style="1" bestFit="1" customWidth="1"/>
    <col min="17" max="17" width="6.28515625" style="1" bestFit="1" customWidth="1"/>
    <col min="18" max="18" width="9.140625" style="1" bestFit="1" customWidth="1"/>
    <col min="19" max="19" width="9.28515625" style="1" customWidth="1"/>
    <col min="20" max="16384" width="9.140625" style="1"/>
  </cols>
  <sheetData>
    <row r="1" spans="2:19">
      <c r="B1" s="46" t="s">
        <v>146</v>
      </c>
      <c r="C1" s="46" t="s" vm="1">
        <v>232</v>
      </c>
    </row>
    <row r="2" spans="2:19">
      <c r="B2" s="46" t="s">
        <v>145</v>
      </c>
      <c r="C2" s="46" t="s">
        <v>233</v>
      </c>
    </row>
    <row r="3" spans="2:19">
      <c r="B3" s="46" t="s">
        <v>147</v>
      </c>
      <c r="C3" s="46" t="s">
        <v>234</v>
      </c>
    </row>
    <row r="4" spans="2:19">
      <c r="B4" s="46" t="s">
        <v>148</v>
      </c>
      <c r="C4" s="46">
        <v>9453</v>
      </c>
    </row>
    <row r="6" spans="2:19" ht="26.25" customHeight="1">
      <c r="B6" s="151" t="s">
        <v>175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3"/>
    </row>
    <row r="7" spans="2:19" ht="26.25" customHeight="1">
      <c r="B7" s="151" t="s">
        <v>90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3"/>
    </row>
    <row r="8" spans="2:19" s="3" customFormat="1" ht="63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29" t="s">
        <v>208</v>
      </c>
      <c r="O8" s="29" t="s">
        <v>207</v>
      </c>
      <c r="P8" s="29" t="s">
        <v>111</v>
      </c>
      <c r="Q8" s="29" t="s">
        <v>60</v>
      </c>
      <c r="R8" s="29" t="s">
        <v>149</v>
      </c>
      <c r="S8" s="30" t="s">
        <v>151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215</v>
      </c>
      <c r="O9" s="31"/>
      <c r="P9" s="31" t="s">
        <v>211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</row>
    <row r="11" spans="2:19" s="4" customFormat="1" ht="18" customHeight="1">
      <c r="B11" s="116" t="s">
        <v>47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9">
        <v>6.2649999999999997E-2</v>
      </c>
      <c r="N11" s="90"/>
      <c r="O11" s="102"/>
      <c r="P11" s="117">
        <f>P12</f>
        <v>996.59628384100017</v>
      </c>
      <c r="Q11" s="87"/>
      <c r="R11" s="119">
        <v>1</v>
      </c>
      <c r="S11" s="119">
        <f>R11/'[5]סכום נכסי הקרן'!$C$42</f>
        <v>7.234542429685716E-9</v>
      </c>
    </row>
    <row r="12" spans="2:19" ht="20.25" customHeight="1">
      <c r="B12" s="120" t="s">
        <v>200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89">
        <v>6.2649999999999997E-2</v>
      </c>
      <c r="N12" s="90"/>
      <c r="O12" s="102"/>
      <c r="P12" s="90">
        <v>996.59628384100017</v>
      </c>
      <c r="Q12" s="91"/>
      <c r="R12" s="119">
        <f t="shared" ref="R12:R13" si="0">R13</f>
        <v>1</v>
      </c>
      <c r="S12" s="119">
        <f>R12/'[5]סכום נכסי הקרן'!$C$42</f>
        <v>7.234542429685716E-9</v>
      </c>
    </row>
    <row r="13" spans="2:19">
      <c r="B13" s="122" t="s">
        <v>62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89">
        <v>6.2649999999999997E-2</v>
      </c>
      <c r="N13" s="90"/>
      <c r="O13" s="102"/>
      <c r="P13" s="90">
        <f>P14</f>
        <v>996.59628384100017</v>
      </c>
      <c r="Q13" s="87"/>
      <c r="R13" s="119">
        <f t="shared" si="0"/>
        <v>1</v>
      </c>
      <c r="S13" s="119">
        <f>R13/'[5]סכום נכסי הקרן'!$C$42</f>
        <v>7.234542429685716E-9</v>
      </c>
    </row>
    <row r="14" spans="2:19">
      <c r="B14" s="123" t="s">
        <v>3235</v>
      </c>
      <c r="C14" s="87">
        <v>1199157</v>
      </c>
      <c r="D14" s="88" t="s">
        <v>28</v>
      </c>
      <c r="E14" s="87">
        <v>520043027</v>
      </c>
      <c r="F14" s="88" t="s">
        <v>697</v>
      </c>
      <c r="G14" s="87" t="s">
        <v>648</v>
      </c>
      <c r="H14" s="87" t="s">
        <v>321</v>
      </c>
      <c r="I14" s="101">
        <v>45169</v>
      </c>
      <c r="J14" s="90">
        <v>1</v>
      </c>
      <c r="K14" s="88" t="s">
        <v>132</v>
      </c>
      <c r="L14" s="89">
        <v>6.2649999999999997E-2</v>
      </c>
      <c r="M14" s="89">
        <f>L14</f>
        <v>6.2649999999999997E-2</v>
      </c>
      <c r="N14" s="90">
        <v>995210.53120000008</v>
      </c>
      <c r="O14" s="102">
        <v>100.139242</v>
      </c>
      <c r="P14" s="90">
        <v>996.59628384100017</v>
      </c>
      <c r="Q14" s="91"/>
      <c r="R14" s="91">
        <v>1</v>
      </c>
      <c r="S14" s="91">
        <f>R14/'[5]סכום נכסי הקרן'!$C$42</f>
        <v>7.234542429685716E-9</v>
      </c>
    </row>
    <row r="15" spans="2:19">
      <c r="B15" s="92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90"/>
      <c r="O15" s="102"/>
      <c r="P15" s="87"/>
      <c r="Q15" s="87"/>
      <c r="R15" s="91"/>
      <c r="S15" s="87"/>
    </row>
    <row r="16" spans="2:19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9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2:19">
      <c r="B18" s="111" t="s">
        <v>223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2:19">
      <c r="B19" s="111" t="s">
        <v>112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2:19">
      <c r="B20" s="111" t="s">
        <v>206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2:19">
      <c r="B21" s="111" t="s">
        <v>214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2:19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2:19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2:19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2:19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2:19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2:19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2:19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2:19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2:19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2:19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2:19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2:19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2:19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2:19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2:19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</row>
    <row r="112" spans="2:19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</row>
    <row r="113" spans="2:19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</row>
    <row r="114" spans="2:19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</row>
    <row r="115" spans="2:19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</row>
    <row r="116" spans="2:19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</row>
    <row r="117" spans="2:19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</row>
    <row r="118" spans="2:19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</row>
    <row r="119" spans="2:19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</row>
    <row r="120" spans="2:19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</row>
    <row r="121" spans="2:19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</row>
    <row r="122" spans="2:19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spans="2:19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2:19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</row>
    <row r="125" spans="2:19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2:19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</row>
    <row r="127" spans="2:19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</row>
    <row r="128" spans="2:19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</row>
    <row r="129" spans="2:19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</row>
    <row r="130" spans="2:19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</row>
    <row r="131" spans="2:19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</row>
    <row r="132" spans="2:19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</row>
    <row r="133" spans="2:19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</row>
    <row r="134" spans="2:19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</row>
    <row r="135" spans="2:19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</row>
    <row r="136" spans="2:19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B391" s="41"/>
      <c r="D391" s="1"/>
      <c r="E391" s="1"/>
      <c r="F391" s="1"/>
    </row>
    <row r="392" spans="2:6">
      <c r="B392" s="41"/>
      <c r="D392" s="1"/>
      <c r="E392" s="1"/>
      <c r="F392" s="1"/>
    </row>
    <row r="393" spans="2:6">
      <c r="B393" s="3"/>
      <c r="D393" s="1"/>
      <c r="E393" s="1"/>
      <c r="F393" s="1"/>
    </row>
  </sheetData>
  <sheetProtection sheet="1" objects="1" scenarios="1"/>
  <mergeCells count="2">
    <mergeCell ref="B6:S6"/>
    <mergeCell ref="B7:S7"/>
  </mergeCells>
  <phoneticPr fontId="4" type="noConversion"/>
  <dataValidations count="2">
    <dataValidation allowBlank="1" showInputMessage="1" showErrorMessage="1" sqref="D15:M24 D1:M13 C5:C1048576 A1:B1048576 I14:M14 D14:F14 N1:XFD24 D25:XFD1048576" xr:uid="{00000000-0002-0000-0D00-000000000000}"/>
    <dataValidation type="list" allowBlank="1" showInputMessage="1" showErrorMessage="1" sqref="H14" xr:uid="{00000000-0002-0000-0D00-000001000000}">
      <formula1>#REF!</formula1>
    </dataValidation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>
      <selection activeCell="M28" sqref="M28"/>
    </sheetView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4" style="2" customWidth="1"/>
    <col min="4" max="4" width="11" style="2" bestFit="1" customWidth="1"/>
    <col min="5" max="5" width="15.42578125" style="2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11.85546875" style="1" bestFit="1" customWidth="1"/>
    <col min="16" max="16" width="9" style="1" bestFit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146</v>
      </c>
      <c r="C1" s="46" t="s" vm="1">
        <v>232</v>
      </c>
    </row>
    <row r="2" spans="2:30">
      <c r="B2" s="46" t="s">
        <v>145</v>
      </c>
      <c r="C2" s="46" t="s">
        <v>233</v>
      </c>
    </row>
    <row r="3" spans="2:30">
      <c r="B3" s="46" t="s">
        <v>147</v>
      </c>
      <c r="C3" s="46" t="s">
        <v>234</v>
      </c>
    </row>
    <row r="4" spans="2:30">
      <c r="B4" s="46" t="s">
        <v>148</v>
      </c>
      <c r="C4" s="46">
        <v>9453</v>
      </c>
    </row>
    <row r="6" spans="2:30" ht="26.25" customHeight="1">
      <c r="B6" s="151" t="s">
        <v>175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3"/>
    </row>
    <row r="7" spans="2:30" ht="26.25" customHeight="1">
      <c r="B7" s="151" t="s">
        <v>91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3"/>
    </row>
    <row r="8" spans="2:30" s="3" customFormat="1" ht="63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58" t="s">
        <v>208</v>
      </c>
      <c r="O8" s="29" t="s">
        <v>207</v>
      </c>
      <c r="P8" s="29" t="s">
        <v>111</v>
      </c>
      <c r="Q8" s="29" t="s">
        <v>60</v>
      </c>
      <c r="R8" s="29" t="s">
        <v>149</v>
      </c>
      <c r="S8" s="30" t="s">
        <v>151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215</v>
      </c>
      <c r="O9" s="31"/>
      <c r="P9" s="31" t="s">
        <v>211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  <c r="AA10" s="1"/>
    </row>
    <row r="11" spans="2:30" s="4" customFormat="1" ht="18" customHeight="1">
      <c r="B11" s="124" t="s">
        <v>54</v>
      </c>
      <c r="C11" s="74"/>
      <c r="D11" s="75"/>
      <c r="E11" s="74"/>
      <c r="F11" s="75"/>
      <c r="G11" s="74"/>
      <c r="H11" s="74"/>
      <c r="I11" s="97"/>
      <c r="J11" s="98">
        <v>4.635258886570476</v>
      </c>
      <c r="K11" s="75"/>
      <c r="L11" s="76"/>
      <c r="M11" s="78">
        <v>5.0676581987164286E-2</v>
      </c>
      <c r="N11" s="77"/>
      <c r="O11" s="98"/>
      <c r="P11" s="77">
        <f>P12+P38</f>
        <v>8219.8862954550023</v>
      </c>
      <c r="Q11" s="78"/>
      <c r="R11" s="78">
        <f>IFERROR(P11/$P$11,0)</f>
        <v>1</v>
      </c>
      <c r="S11" s="78">
        <f>P11/'סכום נכסי הקרן'!$C$42</f>
        <v>1.0646563575285199E-2</v>
      </c>
      <c r="AA11" s="1"/>
      <c r="AD11" s="1"/>
    </row>
    <row r="12" spans="2:30" ht="17.25" customHeight="1">
      <c r="B12" s="125" t="s">
        <v>200</v>
      </c>
      <c r="C12" s="80"/>
      <c r="D12" s="81"/>
      <c r="E12" s="80"/>
      <c r="F12" s="81"/>
      <c r="G12" s="80"/>
      <c r="H12" s="80"/>
      <c r="I12" s="99"/>
      <c r="J12" s="100">
        <v>4.1688240252113635</v>
      </c>
      <c r="K12" s="81"/>
      <c r="L12" s="82"/>
      <c r="M12" s="84">
        <v>4.9459062791534884E-2</v>
      </c>
      <c r="N12" s="83"/>
      <c r="O12" s="100"/>
      <c r="P12" s="83">
        <f>P13+P26+P35</f>
        <v>7715.6349727040015</v>
      </c>
      <c r="Q12" s="84"/>
      <c r="R12" s="84">
        <f t="shared" ref="R12:R41" si="0">IFERROR(P12/$P$11,0)</f>
        <v>0.93865470827378539</v>
      </c>
      <c r="S12" s="84">
        <f>P12/'סכום נכסי הקרן'!$C$42</f>
        <v>9.9934470268776381E-3</v>
      </c>
    </row>
    <row r="13" spans="2:30">
      <c r="B13" s="126" t="s">
        <v>61</v>
      </c>
      <c r="C13" s="80"/>
      <c r="D13" s="81"/>
      <c r="E13" s="80"/>
      <c r="F13" s="81"/>
      <c r="G13" s="80"/>
      <c r="H13" s="80"/>
      <c r="I13" s="99"/>
      <c r="J13" s="100">
        <v>6.4764085343835118</v>
      </c>
      <c r="K13" s="81"/>
      <c r="L13" s="82"/>
      <c r="M13" s="84">
        <v>3.1258598558200991E-2</v>
      </c>
      <c r="N13" s="83"/>
      <c r="O13" s="100"/>
      <c r="P13" s="83">
        <f>SUM(P14:P24)</f>
        <v>3235.1355773100004</v>
      </c>
      <c r="Q13" s="84"/>
      <c r="R13" s="84">
        <f t="shared" si="0"/>
        <v>0.39357424920814227</v>
      </c>
      <c r="S13" s="84">
        <f>P13/'סכום נכסי הקרן'!$C$42</f>
        <v>4.1902132657896272E-3</v>
      </c>
    </row>
    <row r="14" spans="2:30">
      <c r="B14" s="127" t="s">
        <v>1962</v>
      </c>
      <c r="C14" s="87" t="s">
        <v>1963</v>
      </c>
      <c r="D14" s="88" t="s">
        <v>28</v>
      </c>
      <c r="E14" s="87" t="s">
        <v>319</v>
      </c>
      <c r="F14" s="88" t="s">
        <v>129</v>
      </c>
      <c r="G14" s="87" t="s">
        <v>320</v>
      </c>
      <c r="H14" s="87" t="s">
        <v>321</v>
      </c>
      <c r="I14" s="101">
        <v>39076</v>
      </c>
      <c r="J14" s="102">
        <v>5.7299999999967905</v>
      </c>
      <c r="K14" s="88" t="s">
        <v>133</v>
      </c>
      <c r="L14" s="89">
        <v>4.9000000000000002E-2</v>
      </c>
      <c r="M14" s="91">
        <v>2.7899999999978217E-2</v>
      </c>
      <c r="N14" s="90">
        <v>446690.46118700004</v>
      </c>
      <c r="O14" s="102">
        <v>156.19</v>
      </c>
      <c r="P14" s="90">
        <v>697.68580538799995</v>
      </c>
      <c r="Q14" s="91">
        <v>2.7630309274950755E-4</v>
      </c>
      <c r="R14" s="91">
        <f t="shared" si="0"/>
        <v>8.4877792746813216E-2</v>
      </c>
      <c r="S14" s="91">
        <f>P14/'סכום נכסי הקרן'!$C$42</f>
        <v>9.0365681660882784E-4</v>
      </c>
    </row>
    <row r="15" spans="2:30">
      <c r="B15" s="127" t="s">
        <v>1964</v>
      </c>
      <c r="C15" s="87" t="s">
        <v>1965</v>
      </c>
      <c r="D15" s="88" t="s">
        <v>28</v>
      </c>
      <c r="E15" s="87" t="s">
        <v>319</v>
      </c>
      <c r="F15" s="88" t="s">
        <v>129</v>
      </c>
      <c r="G15" s="87" t="s">
        <v>320</v>
      </c>
      <c r="H15" s="87" t="s">
        <v>321</v>
      </c>
      <c r="I15" s="101">
        <v>40738</v>
      </c>
      <c r="J15" s="102">
        <v>10.040000000002541</v>
      </c>
      <c r="K15" s="88" t="s">
        <v>133</v>
      </c>
      <c r="L15" s="89">
        <v>4.0999999999999995E-2</v>
      </c>
      <c r="M15" s="91">
        <v>2.8400000000011482E-2</v>
      </c>
      <c r="N15" s="90">
        <v>876647.83995300008</v>
      </c>
      <c r="O15" s="102">
        <v>131.04</v>
      </c>
      <c r="P15" s="90">
        <v>1148.7593909020002</v>
      </c>
      <c r="Q15" s="91">
        <v>2.4141545389775413E-4</v>
      </c>
      <c r="R15" s="91">
        <f t="shared" si="0"/>
        <v>0.1397536838845545</v>
      </c>
      <c r="S15" s="91">
        <f>P15/'סכום נכסי הקרן'!$C$42</f>
        <v>1.48789648035722E-3</v>
      </c>
    </row>
    <row r="16" spans="2:30">
      <c r="B16" s="127" t="s">
        <v>1966</v>
      </c>
      <c r="C16" s="87" t="s">
        <v>1967</v>
      </c>
      <c r="D16" s="88" t="s">
        <v>28</v>
      </c>
      <c r="E16" s="87" t="s">
        <v>1968</v>
      </c>
      <c r="F16" s="88" t="s">
        <v>697</v>
      </c>
      <c r="G16" s="87" t="s">
        <v>309</v>
      </c>
      <c r="H16" s="87" t="s">
        <v>131</v>
      </c>
      <c r="I16" s="101">
        <v>42795</v>
      </c>
      <c r="J16" s="102">
        <v>5.5199999999967568</v>
      </c>
      <c r="K16" s="88" t="s">
        <v>133</v>
      </c>
      <c r="L16" s="89">
        <v>2.1400000000000002E-2</v>
      </c>
      <c r="M16" s="91">
        <v>2.2899999999983781E-2</v>
      </c>
      <c r="N16" s="90">
        <v>274972.37453100004</v>
      </c>
      <c r="O16" s="102">
        <v>112.13</v>
      </c>
      <c r="P16" s="90">
        <v>308.32652915000006</v>
      </c>
      <c r="Q16" s="91">
        <v>7.0508447114672442E-4</v>
      </c>
      <c r="R16" s="91">
        <f t="shared" si="0"/>
        <v>3.7509828976646814E-2</v>
      </c>
      <c r="S16" s="91">
        <f>P16/'סכום נכסי הקרן'!$C$42</f>
        <v>3.9935077889794525E-4</v>
      </c>
    </row>
    <row r="17" spans="2:19">
      <c r="B17" s="127" t="s">
        <v>1969</v>
      </c>
      <c r="C17" s="87" t="s">
        <v>1970</v>
      </c>
      <c r="D17" s="88" t="s">
        <v>28</v>
      </c>
      <c r="E17" s="87" t="s">
        <v>307</v>
      </c>
      <c r="F17" s="88" t="s">
        <v>308</v>
      </c>
      <c r="G17" s="87" t="s">
        <v>356</v>
      </c>
      <c r="H17" s="87" t="s">
        <v>321</v>
      </c>
      <c r="I17" s="101">
        <v>36489</v>
      </c>
      <c r="J17" s="102">
        <v>2.8300000047268421</v>
      </c>
      <c r="K17" s="88" t="s">
        <v>133</v>
      </c>
      <c r="L17" s="89">
        <v>6.0499999999999998E-2</v>
      </c>
      <c r="M17" s="91">
        <v>2.050000003376316E-2</v>
      </c>
      <c r="N17" s="90">
        <v>172.20817099999999</v>
      </c>
      <c r="O17" s="102">
        <v>171.99</v>
      </c>
      <c r="P17" s="90">
        <v>0.29618082000000007</v>
      </c>
      <c r="Q17" s="91"/>
      <c r="R17" s="91">
        <f t="shared" si="0"/>
        <v>3.6032228348920891E-5</v>
      </c>
      <c r="S17" s="91">
        <f>P17/'סכום נכסי הקרן'!$C$42</f>
        <v>3.8361940987597989E-7</v>
      </c>
    </row>
    <row r="18" spans="2:19">
      <c r="B18" s="127" t="s">
        <v>1971</v>
      </c>
      <c r="C18" s="87" t="s">
        <v>1972</v>
      </c>
      <c r="D18" s="88" t="s">
        <v>28</v>
      </c>
      <c r="E18" s="87" t="s">
        <v>352</v>
      </c>
      <c r="F18" s="88" t="s">
        <v>129</v>
      </c>
      <c r="G18" s="87" t="s">
        <v>337</v>
      </c>
      <c r="H18" s="87" t="s">
        <v>131</v>
      </c>
      <c r="I18" s="101">
        <v>39084</v>
      </c>
      <c r="J18" s="102">
        <v>1.6699999999944213</v>
      </c>
      <c r="K18" s="88" t="s">
        <v>133</v>
      </c>
      <c r="L18" s="89">
        <v>5.5999999999999994E-2</v>
      </c>
      <c r="M18" s="91">
        <v>2.769999999996112E-2</v>
      </c>
      <c r="N18" s="90">
        <v>82846.177289000014</v>
      </c>
      <c r="O18" s="102">
        <v>142.81</v>
      </c>
      <c r="P18" s="90">
        <v>118.31262079800001</v>
      </c>
      <c r="Q18" s="91">
        <v>1.9221023661559404E-4</v>
      </c>
      <c r="R18" s="91">
        <f t="shared" si="0"/>
        <v>1.4393461970808314E-2</v>
      </c>
      <c r="S18" s="91">
        <f>P18/'סכום נכסי הקרן'!$C$42</f>
        <v>1.5324090794066052E-4</v>
      </c>
    </row>
    <row r="19" spans="2:19">
      <c r="B19" s="127" t="s">
        <v>1973</v>
      </c>
      <c r="C19" s="87" t="s">
        <v>1974</v>
      </c>
      <c r="D19" s="88" t="s">
        <v>28</v>
      </c>
      <c r="E19" s="87">
        <v>570012377</v>
      </c>
      <c r="F19" s="88" t="s">
        <v>129</v>
      </c>
      <c r="G19" s="87" t="s">
        <v>477</v>
      </c>
      <c r="H19" s="87" t="s">
        <v>321</v>
      </c>
      <c r="I19" s="101">
        <v>45152</v>
      </c>
      <c r="J19" s="102">
        <v>3.6500000000034616</v>
      </c>
      <c r="K19" s="88" t="s">
        <v>133</v>
      </c>
      <c r="L19" s="89">
        <v>3.6400000000000002E-2</v>
      </c>
      <c r="M19" s="91">
        <v>3.7200000000007914E-2</v>
      </c>
      <c r="N19" s="90">
        <v>200096.64000000004</v>
      </c>
      <c r="O19" s="102">
        <v>101.05</v>
      </c>
      <c r="P19" s="90">
        <v>202.19765912200003</v>
      </c>
      <c r="Q19" s="91">
        <v>4.0485559705569343E-4</v>
      </c>
      <c r="R19" s="91">
        <f t="shared" si="0"/>
        <v>2.4598595631888556E-2</v>
      </c>
      <c r="S19" s="91">
        <f>P19/'סכום נכסי הקרן'!$C$42</f>
        <v>2.6189051225763429E-4</v>
      </c>
    </row>
    <row r="20" spans="2:19">
      <c r="B20" s="127" t="s">
        <v>1975</v>
      </c>
      <c r="C20" s="87" t="s">
        <v>1976</v>
      </c>
      <c r="D20" s="88" t="s">
        <v>28</v>
      </c>
      <c r="E20" s="87" t="s">
        <v>1977</v>
      </c>
      <c r="F20" s="88" t="s">
        <v>308</v>
      </c>
      <c r="G20" s="87" t="s">
        <v>481</v>
      </c>
      <c r="H20" s="87" t="s">
        <v>131</v>
      </c>
      <c r="I20" s="101">
        <v>44381</v>
      </c>
      <c r="J20" s="102">
        <v>2.729999999996207</v>
      </c>
      <c r="K20" s="88" t="s">
        <v>133</v>
      </c>
      <c r="L20" s="89">
        <v>8.5000000000000006E-3</v>
      </c>
      <c r="M20" s="91">
        <v>4.3799999999972056E-2</v>
      </c>
      <c r="N20" s="90">
        <v>250120.80000000005</v>
      </c>
      <c r="O20" s="102">
        <v>100.14</v>
      </c>
      <c r="P20" s="90">
        <v>250.47095841500004</v>
      </c>
      <c r="Q20" s="91">
        <v>7.8162750000000019E-4</v>
      </c>
      <c r="R20" s="91">
        <f t="shared" si="0"/>
        <v>3.0471341015202633E-2</v>
      </c>
      <c r="S20" s="91">
        <f>P20/'סכום נכסי הקרן'!$C$42</f>
        <v>3.2441506934255025E-4</v>
      </c>
    </row>
    <row r="21" spans="2:19">
      <c r="B21" s="127" t="s">
        <v>2004</v>
      </c>
      <c r="C21" s="87">
        <v>9555</v>
      </c>
      <c r="D21" s="88" t="s">
        <v>28</v>
      </c>
      <c r="E21" s="87" t="s">
        <v>2005</v>
      </c>
      <c r="F21" s="88" t="s">
        <v>619</v>
      </c>
      <c r="G21" s="87" t="s">
        <v>676</v>
      </c>
      <c r="H21" s="87"/>
      <c r="I21" s="101">
        <v>45046</v>
      </c>
      <c r="J21" s="102">
        <v>0</v>
      </c>
      <c r="K21" s="88" t="s">
        <v>133</v>
      </c>
      <c r="L21" s="89">
        <v>0</v>
      </c>
      <c r="M21" s="89">
        <v>0</v>
      </c>
      <c r="N21" s="90">
        <v>335508.20977200003</v>
      </c>
      <c r="O21" s="102">
        <v>59</v>
      </c>
      <c r="P21" s="90">
        <v>197.94984375800004</v>
      </c>
      <c r="Q21" s="91">
        <v>5.7911455856562619E-4</v>
      </c>
      <c r="R21" s="91">
        <f>IFERROR(P21/$P$11,0)</f>
        <v>2.4081822624170832E-2</v>
      </c>
      <c r="S21" s="91">
        <f>P21/'סכום נכסי הקרן'!$C$42</f>
        <v>2.5638865557697619E-4</v>
      </c>
    </row>
    <row r="22" spans="2:19">
      <c r="B22" s="127" t="s">
        <v>2006</v>
      </c>
      <c r="C22" s="87">
        <v>9556</v>
      </c>
      <c r="D22" s="88" t="s">
        <v>28</v>
      </c>
      <c r="E22" s="87" t="s">
        <v>2005</v>
      </c>
      <c r="F22" s="88" t="s">
        <v>619</v>
      </c>
      <c r="G22" s="87" t="s">
        <v>676</v>
      </c>
      <c r="H22" s="87"/>
      <c r="I22" s="101">
        <v>45046</v>
      </c>
      <c r="J22" s="102">
        <v>0</v>
      </c>
      <c r="K22" s="88" t="s">
        <v>133</v>
      </c>
      <c r="L22" s="89">
        <v>0</v>
      </c>
      <c r="M22" s="89">
        <v>0</v>
      </c>
      <c r="N22" s="90">
        <v>738.90194500000007</v>
      </c>
      <c r="O22" s="102">
        <v>29.41732</v>
      </c>
      <c r="P22" s="90">
        <v>0.21736517200000002</v>
      </c>
      <c r="Q22" s="91">
        <v>0</v>
      </c>
      <c r="R22" s="91">
        <f>IFERROR(P22/$P$11,0)</f>
        <v>2.644381737010001E-5</v>
      </c>
      <c r="S22" s="91">
        <f>P22/'סכום נכסי הקרן'!$C$42</f>
        <v>2.8153578280400083E-7</v>
      </c>
    </row>
    <row r="23" spans="2:19">
      <c r="B23" s="127" t="s">
        <v>1978</v>
      </c>
      <c r="C23" s="87" t="s">
        <v>1979</v>
      </c>
      <c r="D23" s="88" t="s">
        <v>28</v>
      </c>
      <c r="E23" s="87" t="s">
        <v>1980</v>
      </c>
      <c r="F23" s="88" t="s">
        <v>567</v>
      </c>
      <c r="G23" s="87" t="s">
        <v>676</v>
      </c>
      <c r="H23" s="87"/>
      <c r="I23" s="101">
        <v>39104</v>
      </c>
      <c r="J23" s="102">
        <v>2.6599999999052444</v>
      </c>
      <c r="K23" s="88" t="s">
        <v>133</v>
      </c>
      <c r="L23" s="89">
        <v>5.5999999999999994E-2</v>
      </c>
      <c r="M23" s="91">
        <v>0</v>
      </c>
      <c r="N23" s="90">
        <v>105974.07964400001</v>
      </c>
      <c r="O23" s="102">
        <v>13.344352000000001</v>
      </c>
      <c r="P23" s="90">
        <v>14.141553849000001</v>
      </c>
      <c r="Q23" s="91">
        <v>2.8185970315754394E-4</v>
      </c>
      <c r="R23" s="91">
        <f t="shared" si="0"/>
        <v>1.7204074777554101E-3</v>
      </c>
      <c r="S23" s="91">
        <f>P23/'סכום נכסי הקרן'!$C$42</f>
        <v>1.8316427587319029E-5</v>
      </c>
    </row>
    <row r="24" spans="2:19">
      <c r="B24" s="127" t="s">
        <v>1981</v>
      </c>
      <c r="C24" s="87" t="s">
        <v>1982</v>
      </c>
      <c r="D24" s="88" t="s">
        <v>28</v>
      </c>
      <c r="E24" s="87" t="s">
        <v>1983</v>
      </c>
      <c r="F24" s="88" t="s">
        <v>130</v>
      </c>
      <c r="G24" s="87" t="s">
        <v>676</v>
      </c>
      <c r="H24" s="87"/>
      <c r="I24" s="101">
        <v>45132</v>
      </c>
      <c r="J24" s="102">
        <v>2.6200000000022907</v>
      </c>
      <c r="K24" s="88" t="s">
        <v>133</v>
      </c>
      <c r="L24" s="89">
        <v>4.2500000000000003E-2</v>
      </c>
      <c r="M24" s="91">
        <v>4.5700000000049867E-2</v>
      </c>
      <c r="N24" s="90">
        <v>295713.10956400004</v>
      </c>
      <c r="O24" s="102">
        <v>100.36</v>
      </c>
      <c r="P24" s="90">
        <v>296.77766993600005</v>
      </c>
      <c r="Q24" s="91">
        <v>1.2826707703429442E-3</v>
      </c>
      <c r="R24" s="91">
        <f t="shared" si="0"/>
        <v>3.6104838834582965E-2</v>
      </c>
      <c r="S24" s="91">
        <f>P24/'סכום נכסי הקרן'!$C$42</f>
        <v>3.8439246202781347E-4</v>
      </c>
    </row>
    <row r="25" spans="2:19">
      <c r="B25" s="128"/>
      <c r="C25" s="87"/>
      <c r="D25" s="87"/>
      <c r="E25" s="87"/>
      <c r="F25" s="87"/>
      <c r="G25" s="87"/>
      <c r="H25" s="87"/>
      <c r="I25" s="87"/>
      <c r="J25" s="102"/>
      <c r="K25" s="87"/>
      <c r="L25" s="87"/>
      <c r="M25" s="91"/>
      <c r="N25" s="90"/>
      <c r="O25" s="102"/>
      <c r="P25" s="87"/>
      <c r="Q25" s="87"/>
      <c r="R25" s="91"/>
      <c r="S25" s="87"/>
    </row>
    <row r="26" spans="2:19">
      <c r="B26" s="126" t="s">
        <v>62</v>
      </c>
      <c r="C26" s="80"/>
      <c r="D26" s="81"/>
      <c r="E26" s="80"/>
      <c r="F26" s="81"/>
      <c r="G26" s="80"/>
      <c r="H26" s="80"/>
      <c r="I26" s="99"/>
      <c r="J26" s="100">
        <v>2.606833647156249</v>
      </c>
      <c r="K26" s="81"/>
      <c r="L26" s="82"/>
      <c r="M26" s="84">
        <v>6.1738362163162794E-2</v>
      </c>
      <c r="N26" s="83"/>
      <c r="O26" s="100"/>
      <c r="P26" s="83">
        <f>SUM(P27:P33)</f>
        <v>4466.3685712670012</v>
      </c>
      <c r="Q26" s="84"/>
      <c r="R26" s="84">
        <f t="shared" si="0"/>
        <v>0.54336135692492216</v>
      </c>
      <c r="S26" s="84">
        <f>P26/'סכום נכסי הקרן'!$C$42</f>
        <v>5.7849312308544155E-3</v>
      </c>
    </row>
    <row r="27" spans="2:19">
      <c r="B27" s="127" t="s">
        <v>1984</v>
      </c>
      <c r="C27" s="87" t="s">
        <v>1985</v>
      </c>
      <c r="D27" s="88" t="s">
        <v>28</v>
      </c>
      <c r="E27" s="87" t="s">
        <v>307</v>
      </c>
      <c r="F27" s="88" t="s">
        <v>308</v>
      </c>
      <c r="G27" s="87" t="s">
        <v>320</v>
      </c>
      <c r="H27" s="87" t="s">
        <v>321</v>
      </c>
      <c r="I27" s="101">
        <v>45141</v>
      </c>
      <c r="J27" s="102">
        <v>2.8999999999980628</v>
      </c>
      <c r="K27" s="88" t="s">
        <v>133</v>
      </c>
      <c r="L27" s="89">
        <v>7.0499999999999993E-2</v>
      </c>
      <c r="M27" s="91">
        <v>6.8099999999999994E-2</v>
      </c>
      <c r="N27" s="90">
        <v>670203.80586600013</v>
      </c>
      <c r="O27" s="102">
        <v>100.13</v>
      </c>
      <c r="P27" s="90">
        <v>671.07515997700011</v>
      </c>
      <c r="Q27" s="91">
        <v>1.3930444944781025E-3</v>
      </c>
      <c r="R27" s="91">
        <f t="shared" si="0"/>
        <v>8.164044317110028E-2</v>
      </c>
      <c r="S27" s="91">
        <f>P27/'סכום נכסי הקרן'!$C$42</f>
        <v>8.6919016853557747E-4</v>
      </c>
    </row>
    <row r="28" spans="2:19">
      <c r="B28" s="127" t="s">
        <v>1986</v>
      </c>
      <c r="C28" s="87" t="s">
        <v>1987</v>
      </c>
      <c r="D28" s="88" t="s">
        <v>28</v>
      </c>
      <c r="E28" s="87" t="s">
        <v>1968</v>
      </c>
      <c r="F28" s="88" t="s">
        <v>697</v>
      </c>
      <c r="G28" s="87" t="s">
        <v>309</v>
      </c>
      <c r="H28" s="87" t="s">
        <v>131</v>
      </c>
      <c r="I28" s="101">
        <v>42795</v>
      </c>
      <c r="J28" s="102">
        <v>5.0899999999981969</v>
      </c>
      <c r="K28" s="88" t="s">
        <v>133</v>
      </c>
      <c r="L28" s="89">
        <v>3.7400000000000003E-2</v>
      </c>
      <c r="M28" s="91">
        <v>5.3899999999951917E-2</v>
      </c>
      <c r="N28" s="90">
        <v>360007.93562499998</v>
      </c>
      <c r="O28" s="102">
        <v>92.43</v>
      </c>
      <c r="P28" s="90">
        <v>332.75534284000008</v>
      </c>
      <c r="Q28" s="91">
        <v>5.7857594953197096E-4</v>
      </c>
      <c r="R28" s="91">
        <f t="shared" si="0"/>
        <v>4.0481745230951618E-2</v>
      </c>
      <c r="S28" s="91">
        <f>P28/'סכום נכסי הקרן'!$C$42</f>
        <v>4.309914742398248E-4</v>
      </c>
    </row>
    <row r="29" spans="2:19">
      <c r="B29" s="127" t="s">
        <v>1988</v>
      </c>
      <c r="C29" s="87" t="s">
        <v>1989</v>
      </c>
      <c r="D29" s="88" t="s">
        <v>28</v>
      </c>
      <c r="E29" s="87" t="s">
        <v>1968</v>
      </c>
      <c r="F29" s="88" t="s">
        <v>697</v>
      </c>
      <c r="G29" s="87" t="s">
        <v>309</v>
      </c>
      <c r="H29" s="87" t="s">
        <v>131</v>
      </c>
      <c r="I29" s="101">
        <v>42795</v>
      </c>
      <c r="J29" s="102">
        <v>1.4200000000005555</v>
      </c>
      <c r="K29" s="88" t="s">
        <v>133</v>
      </c>
      <c r="L29" s="89">
        <v>2.5000000000000001E-2</v>
      </c>
      <c r="M29" s="91">
        <v>5.1900000000021533E-2</v>
      </c>
      <c r="N29" s="90">
        <v>895080.8626750001</v>
      </c>
      <c r="O29" s="102">
        <v>96.5</v>
      </c>
      <c r="P29" s="90">
        <v>863.75304250600016</v>
      </c>
      <c r="Q29" s="91">
        <v>2.1935807853561092E-3</v>
      </c>
      <c r="R29" s="91">
        <f t="shared" si="0"/>
        <v>0.10508089910971063</v>
      </c>
      <c r="S29" s="91">
        <f>P29/'סכום נכסי הקרן'!$C$42</f>
        <v>1.1187504729196641E-3</v>
      </c>
    </row>
    <row r="30" spans="2:19">
      <c r="B30" s="127" t="s">
        <v>1990</v>
      </c>
      <c r="C30" s="87" t="s">
        <v>1991</v>
      </c>
      <c r="D30" s="88" t="s">
        <v>28</v>
      </c>
      <c r="E30" s="87" t="s">
        <v>1992</v>
      </c>
      <c r="F30" s="88" t="s">
        <v>325</v>
      </c>
      <c r="G30" s="87" t="s">
        <v>370</v>
      </c>
      <c r="H30" s="87" t="s">
        <v>131</v>
      </c>
      <c r="I30" s="101">
        <v>42598</v>
      </c>
      <c r="J30" s="102">
        <v>2.469999999998902</v>
      </c>
      <c r="K30" s="88" t="s">
        <v>133</v>
      </c>
      <c r="L30" s="89">
        <v>3.1E-2</v>
      </c>
      <c r="M30" s="91">
        <v>5.5599999999985369E-2</v>
      </c>
      <c r="N30" s="90">
        <v>1013633.0324170003</v>
      </c>
      <c r="O30" s="102">
        <v>94.4</v>
      </c>
      <c r="P30" s="90">
        <v>956.86958261500024</v>
      </c>
      <c r="Q30" s="91">
        <v>1.4375102452303628E-3</v>
      </c>
      <c r="R30" s="91">
        <f t="shared" si="0"/>
        <v>0.11640910205097112</v>
      </c>
      <c r="S30" s="91">
        <f>P30/'סכום נכסי הקרן'!$C$42</f>
        <v>1.2393569057275267E-3</v>
      </c>
    </row>
    <row r="31" spans="2:19">
      <c r="B31" s="127" t="s">
        <v>1993</v>
      </c>
      <c r="C31" s="87" t="s">
        <v>1994</v>
      </c>
      <c r="D31" s="88" t="s">
        <v>28</v>
      </c>
      <c r="E31" s="87" t="s">
        <v>1140</v>
      </c>
      <c r="F31" s="88" t="s">
        <v>686</v>
      </c>
      <c r="G31" s="87" t="s">
        <v>477</v>
      </c>
      <c r="H31" s="87" t="s">
        <v>321</v>
      </c>
      <c r="I31" s="101">
        <v>44007</v>
      </c>
      <c r="J31" s="102">
        <v>3.6800000000031066</v>
      </c>
      <c r="K31" s="88" t="s">
        <v>133</v>
      </c>
      <c r="L31" s="89">
        <v>3.3500000000000002E-2</v>
      </c>
      <c r="M31" s="91">
        <v>6.8400000000058692E-2</v>
      </c>
      <c r="N31" s="90">
        <v>649422.20820000011</v>
      </c>
      <c r="O31" s="102">
        <v>89.2</v>
      </c>
      <c r="P31" s="90">
        <v>579.28460249000011</v>
      </c>
      <c r="Q31" s="91">
        <v>8.1177776025000018E-4</v>
      </c>
      <c r="R31" s="91">
        <f t="shared" si="0"/>
        <v>7.0473554215744111E-2</v>
      </c>
      <c r="S31" s="91">
        <f>P31/'סכום נכסי הקרן'!$C$42</f>
        <v>7.5030117533422792E-4</v>
      </c>
    </row>
    <row r="32" spans="2:19">
      <c r="B32" s="127" t="s">
        <v>1995</v>
      </c>
      <c r="C32" s="87" t="s">
        <v>1996</v>
      </c>
      <c r="D32" s="88" t="s">
        <v>28</v>
      </c>
      <c r="E32" s="87" t="s">
        <v>1997</v>
      </c>
      <c r="F32" s="88" t="s">
        <v>325</v>
      </c>
      <c r="G32" s="87" t="s">
        <v>554</v>
      </c>
      <c r="H32" s="87" t="s">
        <v>321</v>
      </c>
      <c r="I32" s="101">
        <v>43310</v>
      </c>
      <c r="J32" s="102">
        <v>1.1799999999993023</v>
      </c>
      <c r="K32" s="88" t="s">
        <v>133</v>
      </c>
      <c r="L32" s="89">
        <v>3.5499999999999997E-2</v>
      </c>
      <c r="M32" s="91">
        <v>6.1499999999989521E-2</v>
      </c>
      <c r="N32" s="90">
        <v>731348.35200000007</v>
      </c>
      <c r="O32" s="102">
        <v>97.99</v>
      </c>
      <c r="P32" s="90">
        <v>716.64825012500012</v>
      </c>
      <c r="Q32" s="91">
        <v>2.7207900000000003E-3</v>
      </c>
      <c r="R32" s="91">
        <f t="shared" si="0"/>
        <v>8.7184691413706578E-2</v>
      </c>
      <c r="S32" s="91">
        <f>P32/'סכום נכסי הקרן'!$C$42</f>
        <v>9.2821735992764873E-4</v>
      </c>
    </row>
    <row r="33" spans="2:19">
      <c r="B33" s="127" t="s">
        <v>1998</v>
      </c>
      <c r="C33" s="87" t="s">
        <v>1999</v>
      </c>
      <c r="D33" s="88" t="s">
        <v>28</v>
      </c>
      <c r="E33" s="87" t="s">
        <v>2000</v>
      </c>
      <c r="F33" s="88" t="s">
        <v>130</v>
      </c>
      <c r="G33" s="87" t="s">
        <v>571</v>
      </c>
      <c r="H33" s="87" t="s">
        <v>131</v>
      </c>
      <c r="I33" s="101">
        <v>45122</v>
      </c>
      <c r="J33" s="102">
        <v>4.1500000000026009</v>
      </c>
      <c r="K33" s="88" t="s">
        <v>133</v>
      </c>
      <c r="L33" s="89">
        <v>7.3300000000000004E-2</v>
      </c>
      <c r="M33" s="91">
        <v>7.8700000000052603E-2</v>
      </c>
      <c r="N33" s="90">
        <v>6.9652220000000007</v>
      </c>
      <c r="O33" s="102">
        <v>4967287</v>
      </c>
      <c r="P33" s="90">
        <v>345.98259071399997</v>
      </c>
      <c r="Q33" s="91">
        <v>1.3930444000000001E-3</v>
      </c>
      <c r="R33" s="91">
        <f t="shared" si="0"/>
        <v>4.2090921732737728E-2</v>
      </c>
      <c r="S33" s="91">
        <f>P33/'סכום נכסי הקרן'!$C$42</f>
        <v>4.4812367416994565E-4</v>
      </c>
    </row>
    <row r="34" spans="2:19">
      <c r="B34" s="128"/>
      <c r="C34" s="87"/>
      <c r="D34" s="87"/>
      <c r="E34" s="87"/>
      <c r="F34" s="87"/>
      <c r="G34" s="87"/>
      <c r="H34" s="87"/>
      <c r="I34" s="87"/>
      <c r="J34" s="102"/>
      <c r="K34" s="87"/>
      <c r="L34" s="87"/>
      <c r="M34" s="91"/>
      <c r="N34" s="90"/>
      <c r="O34" s="102"/>
      <c r="P34" s="87"/>
      <c r="Q34" s="87"/>
      <c r="R34" s="91"/>
      <c r="S34" s="87"/>
    </row>
    <row r="35" spans="2:19">
      <c r="B35" s="126" t="s">
        <v>49</v>
      </c>
      <c r="C35" s="80"/>
      <c r="D35" s="81"/>
      <c r="E35" s="80"/>
      <c r="F35" s="81"/>
      <c r="G35" s="80"/>
      <c r="H35" s="80"/>
      <c r="I35" s="99"/>
      <c r="J35" s="100">
        <v>1.9299999999214486</v>
      </c>
      <c r="K35" s="81"/>
      <c r="L35" s="82"/>
      <c r="M35" s="84">
        <v>6.1699999998167131E-2</v>
      </c>
      <c r="N35" s="83"/>
      <c r="O35" s="100"/>
      <c r="P35" s="83">
        <f>P36</f>
        <v>14.130824127000002</v>
      </c>
      <c r="Q35" s="84"/>
      <c r="R35" s="84">
        <f t="shared" si="0"/>
        <v>1.7191021407210118E-3</v>
      </c>
      <c r="S35" s="84">
        <f>P35/'סכום נכסי הקרן'!$C$42</f>
        <v>1.8302530233595134E-5</v>
      </c>
    </row>
    <row r="36" spans="2:19">
      <c r="B36" s="127" t="s">
        <v>2001</v>
      </c>
      <c r="C36" s="87" t="s">
        <v>2002</v>
      </c>
      <c r="D36" s="88" t="s">
        <v>28</v>
      </c>
      <c r="E36" s="87" t="s">
        <v>2003</v>
      </c>
      <c r="F36" s="88" t="s">
        <v>567</v>
      </c>
      <c r="G36" s="87" t="s">
        <v>337</v>
      </c>
      <c r="H36" s="87" t="s">
        <v>131</v>
      </c>
      <c r="I36" s="101">
        <v>38118</v>
      </c>
      <c r="J36" s="102">
        <v>1.9299999999214486</v>
      </c>
      <c r="K36" s="88" t="s">
        <v>132</v>
      </c>
      <c r="L36" s="89">
        <v>7.9699999999999993E-2</v>
      </c>
      <c r="M36" s="91">
        <v>6.1699999998167131E-2</v>
      </c>
      <c r="N36" s="90">
        <v>3500.6623610000006</v>
      </c>
      <c r="O36" s="102">
        <v>105.56</v>
      </c>
      <c r="P36" s="90">
        <v>14.130824127000002</v>
      </c>
      <c r="Q36" s="91">
        <v>7.7167122546221924E-5</v>
      </c>
      <c r="R36" s="91">
        <f t="shared" si="0"/>
        <v>1.7191021407210118E-3</v>
      </c>
      <c r="S36" s="91">
        <f>P36/'סכום נכסי הקרן'!$C$42</f>
        <v>1.8302530233595134E-5</v>
      </c>
    </row>
    <row r="37" spans="2:19">
      <c r="B37" s="128"/>
      <c r="C37" s="87"/>
      <c r="D37" s="87"/>
      <c r="E37" s="87"/>
      <c r="F37" s="87"/>
      <c r="G37" s="87"/>
      <c r="H37" s="87"/>
      <c r="I37" s="87"/>
      <c r="J37" s="102"/>
      <c r="K37" s="87"/>
      <c r="L37" s="87"/>
      <c r="M37" s="91"/>
      <c r="N37" s="90"/>
      <c r="O37" s="102"/>
      <c r="P37" s="87"/>
      <c r="Q37" s="87"/>
      <c r="R37" s="91"/>
      <c r="S37" s="87"/>
    </row>
    <row r="38" spans="2:19">
      <c r="B38" s="125" t="s">
        <v>199</v>
      </c>
      <c r="C38" s="80"/>
      <c r="D38" s="81"/>
      <c r="E38" s="80"/>
      <c r="F38" s="81"/>
      <c r="G38" s="80"/>
      <c r="H38" s="80"/>
      <c r="I38" s="99"/>
      <c r="J38" s="100">
        <v>11.588952166020693</v>
      </c>
      <c r="K38" s="81"/>
      <c r="L38" s="82"/>
      <c r="M38" s="84">
        <v>6.879342824909071E-2</v>
      </c>
      <c r="N38" s="83"/>
      <c r="O38" s="100"/>
      <c r="P38" s="83">
        <v>504.25132275100003</v>
      </c>
      <c r="Q38" s="84"/>
      <c r="R38" s="84">
        <f t="shared" si="0"/>
        <v>6.1345291726214536E-2</v>
      </c>
      <c r="S38" s="84">
        <f>P38/'סכום נכסי הקרן'!$C$42</f>
        <v>6.5311654840756017E-4</v>
      </c>
    </row>
    <row r="39" spans="2:19">
      <c r="B39" s="126" t="s">
        <v>69</v>
      </c>
      <c r="C39" s="80"/>
      <c r="D39" s="81"/>
      <c r="E39" s="80"/>
      <c r="F39" s="81"/>
      <c r="G39" s="80"/>
      <c r="H39" s="80"/>
      <c r="I39" s="99"/>
      <c r="J39" s="100">
        <v>11.588952166020693</v>
      </c>
      <c r="K39" s="81"/>
      <c r="L39" s="82"/>
      <c r="M39" s="84">
        <v>6.879342824909071E-2</v>
      </c>
      <c r="N39" s="83"/>
      <c r="O39" s="100"/>
      <c r="P39" s="83">
        <v>504.25132275100003</v>
      </c>
      <c r="Q39" s="84"/>
      <c r="R39" s="84">
        <f t="shared" si="0"/>
        <v>6.1345291726214536E-2</v>
      </c>
      <c r="S39" s="84">
        <f>P39/'סכום נכסי הקרן'!$C$42</f>
        <v>6.5311654840756017E-4</v>
      </c>
    </row>
    <row r="40" spans="2:19">
      <c r="B40" s="127" t="s">
        <v>2007</v>
      </c>
      <c r="C40" s="87">
        <v>4824</v>
      </c>
      <c r="D40" s="88" t="s">
        <v>28</v>
      </c>
      <c r="E40" s="87"/>
      <c r="F40" s="88" t="s">
        <v>1697</v>
      </c>
      <c r="G40" s="87" t="s">
        <v>1025</v>
      </c>
      <c r="H40" s="87" t="s">
        <v>933</v>
      </c>
      <c r="I40" s="101">
        <v>42206</v>
      </c>
      <c r="J40" s="102">
        <v>13.660000000006729</v>
      </c>
      <c r="K40" s="88" t="s">
        <v>140</v>
      </c>
      <c r="L40" s="89">
        <v>4.555E-2</v>
      </c>
      <c r="M40" s="91">
        <v>7.1900000000038336E-2</v>
      </c>
      <c r="N40" s="90">
        <v>129216.01170000002</v>
      </c>
      <c r="O40" s="102">
        <v>69.59</v>
      </c>
      <c r="P40" s="90">
        <v>255.60165375800003</v>
      </c>
      <c r="Q40" s="91">
        <v>7.7570409055163021E-4</v>
      </c>
      <c r="R40" s="91">
        <f t="shared" si="0"/>
        <v>3.1095521832136427E-2</v>
      </c>
      <c r="S40" s="91">
        <f>P40/'סכום נכסי הקרן'!$C$42</f>
        <v>3.3106045009250932E-4</v>
      </c>
    </row>
    <row r="41" spans="2:19">
      <c r="B41" s="127" t="s">
        <v>2008</v>
      </c>
      <c r="C41" s="87">
        <v>5168</v>
      </c>
      <c r="D41" s="88" t="s">
        <v>28</v>
      </c>
      <c r="E41" s="87"/>
      <c r="F41" s="88" t="s">
        <v>1697</v>
      </c>
      <c r="G41" s="87" t="s">
        <v>1091</v>
      </c>
      <c r="H41" s="87" t="s">
        <v>2009</v>
      </c>
      <c r="I41" s="101">
        <v>42408</v>
      </c>
      <c r="J41" s="102">
        <v>9.4600000000169704</v>
      </c>
      <c r="K41" s="88" t="s">
        <v>140</v>
      </c>
      <c r="L41" s="89">
        <v>3.9510000000000003E-2</v>
      </c>
      <c r="M41" s="91">
        <v>6.5600000000117425E-2</v>
      </c>
      <c r="N41" s="90">
        <v>110911.24269900001</v>
      </c>
      <c r="O41" s="102">
        <v>78.87</v>
      </c>
      <c r="P41" s="90">
        <v>248.64966899300006</v>
      </c>
      <c r="Q41" s="91">
        <v>2.8111034350533653E-4</v>
      </c>
      <c r="R41" s="91">
        <f t="shared" si="0"/>
        <v>3.024976989407812E-2</v>
      </c>
      <c r="S41" s="91">
        <f>P41/'סכום נכסי הקרן'!$C$42</f>
        <v>3.2205609831505091E-4</v>
      </c>
    </row>
    <row r="42" spans="2:19"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</row>
    <row r="43" spans="2:19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</row>
    <row r="44" spans="2:19">
      <c r="B44" s="93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</row>
    <row r="45" spans="2:19">
      <c r="B45" s="111" t="s">
        <v>223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</row>
    <row r="46" spans="2:19">
      <c r="B46" s="111" t="s">
        <v>112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</row>
    <row r="47" spans="2:19">
      <c r="B47" s="111" t="s">
        <v>206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</row>
    <row r="48" spans="2:19">
      <c r="B48" s="111" t="s">
        <v>214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</row>
    <row r="49" spans="2:19">
      <c r="B49" s="93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</row>
    <row r="50" spans="2:19">
      <c r="B50" s="93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</row>
    <row r="51" spans="2:19">
      <c r="B51" s="93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</row>
    <row r="52" spans="2:19"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</row>
    <row r="53" spans="2:19"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</row>
    <row r="54" spans="2:19">
      <c r="B54" s="93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</row>
    <row r="55" spans="2:19">
      <c r="B55" s="93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</row>
    <row r="56" spans="2:19">
      <c r="B56" s="93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</row>
    <row r="57" spans="2:19">
      <c r="B57" s="9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</row>
    <row r="58" spans="2:19">
      <c r="B58" s="93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</row>
    <row r="59" spans="2:19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</row>
    <row r="60" spans="2:19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</row>
    <row r="61" spans="2:19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</row>
    <row r="62" spans="2:19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</row>
    <row r="63" spans="2:19"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</row>
    <row r="64" spans="2:19"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</row>
    <row r="65" spans="2:19"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</row>
    <row r="66" spans="2:19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</row>
    <row r="67" spans="2:19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</row>
    <row r="68" spans="2:19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</row>
    <row r="69" spans="2:19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</row>
    <row r="70" spans="2:19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</row>
    <row r="71" spans="2:19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</row>
    <row r="72" spans="2:19"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</row>
    <row r="73" spans="2:19"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</row>
    <row r="74" spans="2:19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</row>
    <row r="75" spans="2:19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</row>
    <row r="76" spans="2:19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</row>
    <row r="77" spans="2:19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</row>
    <row r="78" spans="2:19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</row>
    <row r="79" spans="2:19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</row>
    <row r="80" spans="2:19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</row>
    <row r="81" spans="2:19"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</row>
    <row r="82" spans="2:19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</row>
    <row r="83" spans="2:19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</row>
    <row r="84" spans="2:19"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</row>
    <row r="85" spans="2:19"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</row>
    <row r="86" spans="2:19"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</row>
    <row r="87" spans="2:19"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</row>
    <row r="88" spans="2:19"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</row>
    <row r="89" spans="2:19"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</row>
    <row r="90" spans="2:19"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</row>
    <row r="91" spans="2:19"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</row>
    <row r="92" spans="2:19"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</row>
    <row r="93" spans="2:19"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</row>
    <row r="94" spans="2:19">
      <c r="B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</row>
    <row r="95" spans="2:19"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</row>
    <row r="96" spans="2:19"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</row>
    <row r="97" spans="2:19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</row>
    <row r="98" spans="2:19"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</row>
    <row r="99" spans="2:19"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</row>
    <row r="100" spans="2:19">
      <c r="B100" s="93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</row>
    <row r="101" spans="2:19">
      <c r="B101" s="93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</row>
    <row r="102" spans="2:19">
      <c r="B102" s="93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</row>
    <row r="103" spans="2:19">
      <c r="B103" s="93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</row>
    <row r="104" spans="2:19">
      <c r="B104" s="93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</row>
    <row r="105" spans="2:19">
      <c r="B105" s="93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</row>
    <row r="106" spans="2:19">
      <c r="B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</row>
    <row r="107" spans="2:19"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</row>
    <row r="108" spans="2:19">
      <c r="B108" s="93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</row>
    <row r="109" spans="2:19">
      <c r="B109" s="93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</row>
    <row r="110" spans="2:19">
      <c r="B110" s="93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</row>
    <row r="111" spans="2:19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</row>
    <row r="112" spans="2:19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</row>
    <row r="113" spans="2:19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</row>
    <row r="114" spans="2:19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</row>
    <row r="115" spans="2:19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</row>
    <row r="116" spans="2:19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</row>
    <row r="117" spans="2:19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</row>
    <row r="118" spans="2:19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</row>
    <row r="119" spans="2:19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</row>
    <row r="120" spans="2:19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</row>
    <row r="121" spans="2:19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</row>
    <row r="122" spans="2:19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spans="2:19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2:19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</row>
    <row r="125" spans="2:19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2:19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</row>
    <row r="127" spans="2:19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</row>
    <row r="128" spans="2:19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</row>
    <row r="129" spans="2:19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</row>
    <row r="130" spans="2:19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</row>
    <row r="131" spans="2:19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</row>
    <row r="132" spans="2:19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</row>
    <row r="133" spans="2:19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</row>
    <row r="134" spans="2:19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</row>
    <row r="135" spans="2:19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</row>
    <row r="136" spans="2:19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</row>
    <row r="313" spans="2:19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</row>
    <row r="314" spans="2:19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</row>
    <row r="315" spans="2:19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</row>
    <row r="316" spans="2:19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</row>
    <row r="317" spans="2:19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</row>
    <row r="318" spans="2:19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</row>
    <row r="319" spans="2:19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</row>
    <row r="320" spans="2:19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</row>
    <row r="321" spans="2:19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</row>
    <row r="322" spans="2:19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</row>
    <row r="323" spans="2:19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</row>
    <row r="324" spans="2:19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</row>
    <row r="325" spans="2:19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</row>
    <row r="326" spans="2:19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</row>
    <row r="327" spans="2:19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</row>
    <row r="328" spans="2:19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</row>
    <row r="329" spans="2:19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</row>
    <row r="330" spans="2:19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</row>
    <row r="331" spans="2:19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</row>
    <row r="332" spans="2:19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</row>
    <row r="333" spans="2:19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</row>
    <row r="334" spans="2:19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</row>
    <row r="335" spans="2:19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</row>
    <row r="336" spans="2:19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</row>
    <row r="337" spans="2:19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</row>
    <row r="338" spans="2:19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</row>
    <row r="339" spans="2:19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</row>
    <row r="340" spans="2:19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</row>
    <row r="341" spans="2:19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</row>
    <row r="342" spans="2:19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</row>
    <row r="343" spans="2:19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</row>
    <row r="344" spans="2:19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</row>
    <row r="345" spans="2:19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</row>
    <row r="346" spans="2:19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</row>
    <row r="347" spans="2:19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</row>
    <row r="348" spans="2:19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</row>
    <row r="349" spans="2:19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</row>
    <row r="350" spans="2:19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</row>
    <row r="351" spans="2:19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</row>
    <row r="352" spans="2:19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</row>
    <row r="353" spans="2:19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</row>
    <row r="354" spans="2:19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</row>
    <row r="355" spans="2:19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</row>
    <row r="356" spans="2:19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</row>
    <row r="357" spans="2:19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</row>
    <row r="358" spans="2:19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</row>
    <row r="359" spans="2:19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</row>
    <row r="360" spans="2:19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</row>
    <row r="361" spans="2:19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</row>
    <row r="362" spans="2:19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</row>
    <row r="363" spans="2:19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</row>
    <row r="364" spans="2:19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</row>
    <row r="365" spans="2:19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</row>
    <row r="366" spans="2:19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</row>
    <row r="367" spans="2:19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</row>
    <row r="368" spans="2:19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</row>
    <row r="369" spans="2:19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</row>
    <row r="370" spans="2:19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</row>
    <row r="371" spans="2:19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</row>
    <row r="372" spans="2:19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</row>
    <row r="373" spans="2:19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</row>
    <row r="374" spans="2:19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</row>
    <row r="375" spans="2:19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</row>
    <row r="376" spans="2:19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</row>
    <row r="377" spans="2:19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</row>
    <row r="378" spans="2:19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</row>
    <row r="379" spans="2:19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</row>
    <row r="380" spans="2:19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</row>
    <row r="381" spans="2:19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</row>
    <row r="382" spans="2:19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</row>
    <row r="383" spans="2:19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</row>
    <row r="384" spans="2:19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</row>
    <row r="385" spans="2:19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</row>
    <row r="386" spans="2:19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</row>
    <row r="387" spans="2:19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</row>
    <row r="388" spans="2:19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</row>
    <row r="389" spans="2:19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</row>
    <row r="390" spans="2:19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</row>
    <row r="391" spans="2:19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</row>
    <row r="392" spans="2:19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</row>
    <row r="393" spans="2:19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</row>
    <row r="394" spans="2:19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</row>
    <row r="395" spans="2:19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</row>
    <row r="396" spans="2:19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</row>
    <row r="397" spans="2:19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</row>
    <row r="398" spans="2:19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</row>
    <row r="399" spans="2:19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</row>
    <row r="400" spans="2:19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</row>
    <row r="401" spans="2:19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</row>
    <row r="402" spans="2:19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</row>
    <row r="403" spans="2:19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</row>
    <row r="404" spans="2:19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</row>
    <row r="405" spans="2:19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</row>
    <row r="406" spans="2:19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</row>
    <row r="407" spans="2:19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</row>
    <row r="408" spans="2:19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</row>
    <row r="409" spans="2:19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</row>
    <row r="410" spans="2:19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</row>
    <row r="411" spans="2:19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</row>
    <row r="412" spans="2:19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</row>
    <row r="413" spans="2:19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</row>
    <row r="414" spans="2:19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</row>
    <row r="415" spans="2:19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</row>
    <row r="416" spans="2:19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</row>
    <row r="417" spans="2:19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</row>
    <row r="418" spans="2:19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</row>
    <row r="419" spans="2:19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</row>
    <row r="420" spans="2:19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</row>
    <row r="421" spans="2:19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</row>
    <row r="422" spans="2:19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</row>
    <row r="423" spans="2:19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</row>
    <row r="424" spans="2:19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</row>
    <row r="425" spans="2:19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</row>
    <row r="426" spans="2:19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</row>
    <row r="427" spans="2:19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</row>
    <row r="428" spans="2:19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</row>
    <row r="429" spans="2:19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</row>
    <row r="430" spans="2:19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</row>
    <row r="431" spans="2:19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</row>
    <row r="432" spans="2:19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</row>
    <row r="433" spans="2:19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</row>
    <row r="434" spans="2:19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</row>
    <row r="435" spans="2:19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</row>
    <row r="436" spans="2:19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</row>
    <row r="437" spans="2:19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</row>
    <row r="438" spans="2:19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</row>
    <row r="439" spans="2:19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</row>
    <row r="440" spans="2:19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</row>
    <row r="441" spans="2:19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</row>
    <row r="442" spans="2:19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</row>
    <row r="443" spans="2:19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</row>
    <row r="444" spans="2:19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</row>
    <row r="445" spans="2:19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</row>
    <row r="446" spans="2:19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</row>
    <row r="447" spans="2:19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</row>
    <row r="448" spans="2:19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</row>
    <row r="449" spans="2:19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</row>
    <row r="450" spans="2:19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</row>
    <row r="451" spans="2:19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</row>
    <row r="452" spans="2:19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</row>
    <row r="453" spans="2:19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</row>
    <row r="454" spans="2:19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</row>
    <row r="455" spans="2:19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</row>
    <row r="456" spans="2:19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</row>
    <row r="457" spans="2:19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</row>
    <row r="458" spans="2:19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</row>
    <row r="459" spans="2:19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</row>
    <row r="460" spans="2:19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</row>
    <row r="461" spans="2:19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</row>
    <row r="462" spans="2:19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</row>
    <row r="463" spans="2:19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</row>
    <row r="464" spans="2:19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</row>
    <row r="465" spans="2:19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</row>
    <row r="466" spans="2:19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</row>
    <row r="467" spans="2:19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</row>
    <row r="468" spans="2:19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</row>
    <row r="469" spans="2:19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</row>
    <row r="470" spans="2:19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</row>
    <row r="471" spans="2:19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</row>
    <row r="472" spans="2:19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</row>
    <row r="473" spans="2:19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</row>
    <row r="474" spans="2:19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</row>
    <row r="475" spans="2:19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</row>
    <row r="476" spans="2:19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</row>
    <row r="477" spans="2:19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</row>
    <row r="478" spans="2:19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</row>
    <row r="479" spans="2:19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</row>
    <row r="480" spans="2:19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</row>
    <row r="481" spans="2:19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</row>
    <row r="482" spans="2:19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</row>
    <row r="483" spans="2:19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</row>
    <row r="484" spans="2:19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</row>
    <row r="485" spans="2:19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</row>
    <row r="486" spans="2:19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</row>
    <row r="487" spans="2:19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</row>
    <row r="488" spans="2:19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</row>
    <row r="489" spans="2:19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</row>
    <row r="490" spans="2:19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</row>
    <row r="491" spans="2:19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</row>
    <row r="492" spans="2:19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</row>
    <row r="493" spans="2:19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</row>
    <row r="494" spans="2:19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</row>
    <row r="495" spans="2:19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</row>
    <row r="496" spans="2:19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</row>
    <row r="497" spans="2:19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</row>
    <row r="498" spans="2:19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</row>
    <row r="499" spans="2:19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</row>
    <row r="500" spans="2:19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</row>
    <row r="501" spans="2:19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</row>
    <row r="502" spans="2:19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</row>
    <row r="503" spans="2:19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</row>
    <row r="504" spans="2:19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</row>
    <row r="505" spans="2:19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</row>
    <row r="506" spans="2:19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</row>
    <row r="507" spans="2:19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</row>
    <row r="508" spans="2:19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</row>
    <row r="509" spans="2:19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</row>
    <row r="510" spans="2:19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</row>
    <row r="511" spans="2:19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</row>
    <row r="512" spans="2:19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</row>
    <row r="513" spans="2:19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</row>
    <row r="514" spans="2:19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</row>
    <row r="515" spans="2:19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</row>
    <row r="516" spans="2:19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</row>
    <row r="517" spans="2:19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</row>
    <row r="518" spans="2:19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</row>
    <row r="519" spans="2:19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</row>
    <row r="520" spans="2:19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</row>
    <row r="521" spans="2:19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</row>
    <row r="522" spans="2:19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</row>
    <row r="523" spans="2:19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</row>
    <row r="524" spans="2:19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</row>
    <row r="525" spans="2:19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</row>
    <row r="526" spans="2:19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</row>
    <row r="527" spans="2:19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</row>
    <row r="528" spans="2:19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</row>
    <row r="529" spans="2:19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</row>
    <row r="530" spans="2:19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</row>
    <row r="531" spans="2:19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</row>
    <row r="532" spans="2:19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</row>
    <row r="533" spans="2:19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</row>
    <row r="534" spans="2:19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</row>
    <row r="535" spans="2:19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</row>
    <row r="536" spans="2:19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</row>
    <row r="537" spans="2:19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</row>
    <row r="538" spans="2:19">
      <c r="B538" s="114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</row>
    <row r="539" spans="2:19">
      <c r="B539" s="114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</row>
    <row r="540" spans="2:19">
      <c r="B540" s="115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</row>
    <row r="541" spans="2:19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</row>
    <row r="542" spans="2:19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</row>
    <row r="543" spans="2:19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</row>
    <row r="544" spans="2:19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</row>
    <row r="545" spans="2:19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</row>
    <row r="546" spans="2:19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</row>
    <row r="547" spans="2:19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</row>
    <row r="548" spans="2:19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</row>
    <row r="549" spans="2:19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</row>
    <row r="550" spans="2:19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</row>
    <row r="551" spans="2:19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</row>
    <row r="552" spans="2:19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</row>
    <row r="553" spans="2:19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</row>
    <row r="554" spans="2:19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</row>
    <row r="555" spans="2:19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</row>
    <row r="556" spans="2:19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</row>
    <row r="557" spans="2:19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</row>
    <row r="558" spans="2:19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</row>
    <row r="559" spans="2:19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</row>
    <row r="560" spans="2:19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</row>
    <row r="561" spans="2:19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</row>
    <row r="562" spans="2:19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</row>
    <row r="563" spans="2:19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</row>
    <row r="564" spans="2:19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</row>
    <row r="565" spans="2:19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</row>
    <row r="566" spans="2:19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</row>
    <row r="567" spans="2:19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</row>
    <row r="568" spans="2:19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</row>
    <row r="569" spans="2:19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</row>
    <row r="570" spans="2:19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</row>
    <row r="571" spans="2:19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</row>
    <row r="572" spans="2:19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</row>
    <row r="573" spans="2:19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</row>
    <row r="574" spans="2:19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</row>
    <row r="575" spans="2:19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</row>
    <row r="576" spans="2:19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</row>
    <row r="577" spans="2:19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</row>
    <row r="578" spans="2:19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</row>
    <row r="579" spans="2:19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</row>
    <row r="580" spans="2:19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</row>
    <row r="581" spans="2:19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</row>
    <row r="582" spans="2:19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</row>
    <row r="583" spans="2:19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</row>
    <row r="584" spans="2:19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</row>
    <row r="585" spans="2:19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</row>
    <row r="586" spans="2:19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</row>
    <row r="587" spans="2:19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</row>
    <row r="588" spans="2:19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</row>
    <row r="589" spans="2:19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</row>
    <row r="590" spans="2:19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</row>
    <row r="591" spans="2:19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</row>
    <row r="592" spans="2:19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</row>
    <row r="593" spans="2:19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</row>
    <row r="594" spans="2:19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</row>
    <row r="595" spans="2:19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</row>
    <row r="596" spans="2:19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</row>
    <row r="597" spans="2:19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</row>
    <row r="598" spans="2:19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</row>
    <row r="599" spans="2:19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</row>
    <row r="600" spans="2:19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</row>
    <row r="601" spans="2:19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</row>
    <row r="602" spans="2:19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</row>
    <row r="603" spans="2:19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</row>
    <row r="604" spans="2:19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</row>
    <row r="605" spans="2:19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</row>
    <row r="606" spans="2:19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</row>
    <row r="607" spans="2:19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</row>
    <row r="608" spans="2:19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</row>
    <row r="609" spans="2:19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</row>
    <row r="610" spans="2:19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</row>
    <row r="611" spans="2:19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</row>
    <row r="612" spans="2:19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</row>
    <row r="613" spans="2:19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</row>
    <row r="614" spans="2:19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</row>
    <row r="615" spans="2:19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</row>
    <row r="616" spans="2:19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</row>
    <row r="617" spans="2:19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</row>
    <row r="618" spans="2:19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</row>
    <row r="619" spans="2:19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</row>
    <row r="620" spans="2:19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</row>
    <row r="621" spans="2:19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</row>
    <row r="622" spans="2:19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</row>
    <row r="623" spans="2:19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</row>
    <row r="624" spans="2:19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</row>
    <row r="625" spans="2:19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</row>
    <row r="626" spans="2:19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</row>
    <row r="627" spans="2:19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</row>
    <row r="628" spans="2:19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</row>
    <row r="629" spans="2:19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</row>
    <row r="630" spans="2:19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</row>
    <row r="631" spans="2:19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</row>
    <row r="632" spans="2:19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</row>
    <row r="633" spans="2:19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</row>
    <row r="634" spans="2:19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</row>
    <row r="635" spans="2:19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</row>
    <row r="636" spans="2:19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</row>
    <row r="637" spans="2:19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</row>
    <row r="638" spans="2:19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</row>
    <row r="639" spans="2:19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</row>
    <row r="640" spans="2:19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</row>
    <row r="641" spans="2:19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</row>
    <row r="642" spans="2:19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</row>
    <row r="643" spans="2:19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</row>
    <row r="644" spans="2:19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</row>
    <row r="645" spans="2:19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</row>
    <row r="646" spans="2:19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</row>
    <row r="647" spans="2:19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</row>
    <row r="648" spans="2:19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</row>
    <row r="649" spans="2:19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</row>
    <row r="650" spans="2:19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</row>
    <row r="651" spans="2:19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</row>
    <row r="652" spans="2:19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</row>
    <row r="653" spans="2:19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</row>
    <row r="654" spans="2:19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</row>
    <row r="655" spans="2:19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</row>
    <row r="656" spans="2:19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</row>
    <row r="657" spans="2:19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</row>
    <row r="658" spans="2:19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</row>
    <row r="659" spans="2:19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</row>
    <row r="660" spans="2:19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</row>
    <row r="661" spans="2:19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</row>
    <row r="662" spans="2:19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</row>
    <row r="663" spans="2:19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</row>
    <row r="664" spans="2:19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</row>
    <row r="665" spans="2:19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</row>
    <row r="666" spans="2:19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</row>
    <row r="667" spans="2:19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</row>
    <row r="668" spans="2:19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</row>
  </sheetData>
  <sheetProtection sheet="1" objects="1" scenarios="1"/>
  <mergeCells count="2">
    <mergeCell ref="B6:S6"/>
    <mergeCell ref="B7:S7"/>
  </mergeCells>
  <phoneticPr fontId="4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C5:C20 D1:XFD20 A1:B20 A37:XFD1048576 A21:XFD3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39.28515625" style="2" customWidth="1"/>
    <col min="4" max="4" width="6.5703125" style="2" bestFit="1" customWidth="1"/>
    <col min="5" max="5" width="12" style="2" bestFit="1" customWidth="1"/>
    <col min="6" max="6" width="34.7109375" style="1" bestFit="1" customWidth="1"/>
    <col min="7" max="7" width="12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146</v>
      </c>
      <c r="C1" s="46" t="s" vm="1">
        <v>232</v>
      </c>
    </row>
    <row r="2" spans="2:49">
      <c r="B2" s="46" t="s">
        <v>145</v>
      </c>
      <c r="C2" s="46" t="s">
        <v>233</v>
      </c>
    </row>
    <row r="3" spans="2:49">
      <c r="B3" s="46" t="s">
        <v>147</v>
      </c>
      <c r="C3" s="46" t="s">
        <v>234</v>
      </c>
    </row>
    <row r="4" spans="2:49">
      <c r="B4" s="46" t="s">
        <v>148</v>
      </c>
      <c r="C4" s="46">
        <v>9453</v>
      </c>
    </row>
    <row r="6" spans="2:49" ht="26.25" customHeight="1">
      <c r="B6" s="151" t="s">
        <v>175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3"/>
    </row>
    <row r="7" spans="2:49" ht="26.25" customHeight="1">
      <c r="B7" s="151" t="s">
        <v>92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3"/>
    </row>
    <row r="8" spans="2:49" s="3" customFormat="1" ht="63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67</v>
      </c>
      <c r="G8" s="29" t="s">
        <v>103</v>
      </c>
      <c r="H8" s="29" t="s">
        <v>208</v>
      </c>
      <c r="I8" s="29" t="s">
        <v>207</v>
      </c>
      <c r="J8" s="29" t="s">
        <v>111</v>
      </c>
      <c r="K8" s="29" t="s">
        <v>60</v>
      </c>
      <c r="L8" s="29" t="s">
        <v>149</v>
      </c>
      <c r="M8" s="30" t="s">
        <v>151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215</v>
      </c>
      <c r="I9" s="31"/>
      <c r="J9" s="31" t="s">
        <v>211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74" t="s">
        <v>30</v>
      </c>
      <c r="C11" s="74"/>
      <c r="D11" s="75"/>
      <c r="E11" s="74"/>
      <c r="F11" s="75"/>
      <c r="G11" s="75"/>
      <c r="H11" s="77"/>
      <c r="I11" s="77"/>
      <c r="J11" s="77">
        <v>12600.866831389005</v>
      </c>
      <c r="K11" s="78"/>
      <c r="L11" s="78">
        <f>IFERROR(J11/$J$11,0)</f>
        <v>1</v>
      </c>
      <c r="M11" s="78">
        <f>J11/'סכום נכסי הקרן'!$C$42</f>
        <v>1.6320898489589088E-2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5" t="s">
        <v>200</v>
      </c>
      <c r="C12" s="80"/>
      <c r="D12" s="81"/>
      <c r="E12" s="80"/>
      <c r="F12" s="81"/>
      <c r="G12" s="81"/>
      <c r="H12" s="83"/>
      <c r="I12" s="83"/>
      <c r="J12" s="83">
        <v>3353.8633505950002</v>
      </c>
      <c r="K12" s="84"/>
      <c r="L12" s="84">
        <f t="shared" ref="L12:L61" si="0">IFERROR(J12/$J$11,0)</f>
        <v>0.26616132012763288</v>
      </c>
      <c r="M12" s="84">
        <f>J12/'סכום נכסי הקרן'!$C$42</f>
        <v>4.3439918876581217E-3</v>
      </c>
    </row>
    <row r="13" spans="2:49">
      <c r="B13" s="86" t="s">
        <v>2010</v>
      </c>
      <c r="C13" s="87">
        <v>9114</v>
      </c>
      <c r="D13" s="88" t="s">
        <v>28</v>
      </c>
      <c r="E13" s="87" t="s">
        <v>2011</v>
      </c>
      <c r="F13" s="88" t="s">
        <v>1408</v>
      </c>
      <c r="G13" s="88" t="s">
        <v>132</v>
      </c>
      <c r="H13" s="90">
        <v>1290.1800000000003</v>
      </c>
      <c r="I13" s="90">
        <v>824.19640000000004</v>
      </c>
      <c r="J13" s="90">
        <v>40.662960000000005</v>
      </c>
      <c r="K13" s="91">
        <v>1.5510043708418298E-4</v>
      </c>
      <c r="L13" s="91">
        <f t="shared" si="0"/>
        <v>3.2269970426723167E-3</v>
      </c>
      <c r="M13" s="91">
        <f>J13/'סכום נכסי הקרן'!$C$42</f>
        <v>5.2667491159659069E-5</v>
      </c>
    </row>
    <row r="14" spans="2:49">
      <c r="B14" s="86" t="s">
        <v>2012</v>
      </c>
      <c r="C14" s="87">
        <v>8423</v>
      </c>
      <c r="D14" s="88" t="s">
        <v>28</v>
      </c>
      <c r="E14" s="87" t="s">
        <v>2013</v>
      </c>
      <c r="F14" s="88" t="s">
        <v>594</v>
      </c>
      <c r="G14" s="88" t="s">
        <v>132</v>
      </c>
      <c r="H14" s="90">
        <v>1214669.6399999999</v>
      </c>
      <c r="I14" s="90">
        <v>0</v>
      </c>
      <c r="J14" s="90">
        <v>0</v>
      </c>
      <c r="K14" s="91">
        <v>2.4709601614998937E-4</v>
      </c>
      <c r="L14" s="91">
        <f t="shared" ref="L14:L17" si="1">IFERROR(J14/$J$11,0)</f>
        <v>0</v>
      </c>
      <c r="M14" s="91">
        <f>J14/'סכום נכסי הקרן'!$C$42</f>
        <v>0</v>
      </c>
    </row>
    <row r="15" spans="2:49">
      <c r="B15" s="86" t="s">
        <v>2014</v>
      </c>
      <c r="C15" s="87">
        <v>8113</v>
      </c>
      <c r="D15" s="88" t="s">
        <v>28</v>
      </c>
      <c r="E15" s="87" t="s">
        <v>2015</v>
      </c>
      <c r="F15" s="88" t="s">
        <v>155</v>
      </c>
      <c r="G15" s="88" t="s">
        <v>132</v>
      </c>
      <c r="H15" s="90">
        <v>11351.000000000002</v>
      </c>
      <c r="I15" s="90">
        <v>6.9478</v>
      </c>
      <c r="J15" s="90">
        <v>3.0157600000000007</v>
      </c>
      <c r="K15" s="91">
        <v>1.3257967999406046E-4</v>
      </c>
      <c r="L15" s="91">
        <f t="shared" si="1"/>
        <v>2.3932956679517347E-4</v>
      </c>
      <c r="M15" s="91">
        <f>J15/'סכום נכסי הקרן'!$C$42</f>
        <v>3.906073565221358E-6</v>
      </c>
    </row>
    <row r="16" spans="2:49">
      <c r="B16" s="86" t="s">
        <v>2016</v>
      </c>
      <c r="C16" s="87">
        <v>8460</v>
      </c>
      <c r="D16" s="88" t="s">
        <v>28</v>
      </c>
      <c r="E16" s="87" t="s">
        <v>2017</v>
      </c>
      <c r="F16" s="88" t="s">
        <v>1408</v>
      </c>
      <c r="G16" s="88" t="s">
        <v>132</v>
      </c>
      <c r="H16" s="90">
        <v>4788.8</v>
      </c>
      <c r="I16" s="90">
        <v>322.17919999999998</v>
      </c>
      <c r="J16" s="90">
        <v>58.998660000000008</v>
      </c>
      <c r="K16" s="91">
        <v>4.1890297578831253E-4</v>
      </c>
      <c r="L16" s="91">
        <f t="shared" si="1"/>
        <v>4.6821112221449085E-3</v>
      </c>
      <c r="M16" s="91">
        <f>J16/'סכום נכסי הקרן'!$C$42</f>
        <v>7.6416261973592946E-5</v>
      </c>
    </row>
    <row r="17" spans="2:13">
      <c r="B17" s="86" t="s">
        <v>2018</v>
      </c>
      <c r="C17" s="87">
        <v>8525</v>
      </c>
      <c r="D17" s="88" t="s">
        <v>28</v>
      </c>
      <c r="E17" s="87" t="s">
        <v>2019</v>
      </c>
      <c r="F17" s="88" t="s">
        <v>1408</v>
      </c>
      <c r="G17" s="88" t="s">
        <v>132</v>
      </c>
      <c r="H17" s="90">
        <v>1851.2600000000002</v>
      </c>
      <c r="I17" s="90">
        <v>580.20000000000005</v>
      </c>
      <c r="J17" s="90">
        <v>41.073620000000012</v>
      </c>
      <c r="K17" s="91">
        <v>1.8474555311298336E-4</v>
      </c>
      <c r="L17" s="91">
        <f t="shared" si="1"/>
        <v>3.2595868641103979E-3</v>
      </c>
      <c r="M17" s="91">
        <f>J17/'סכום נכסי הקרן'!$C$42</f>
        <v>5.3199386327143829E-5</v>
      </c>
    </row>
    <row r="18" spans="2:13">
      <c r="B18" s="86" t="s">
        <v>2020</v>
      </c>
      <c r="C18" s="87">
        <v>9326</v>
      </c>
      <c r="D18" s="88" t="s">
        <v>28</v>
      </c>
      <c r="E18" s="87" t="s">
        <v>2021</v>
      </c>
      <c r="F18" s="88" t="s">
        <v>1579</v>
      </c>
      <c r="G18" s="88" t="s">
        <v>132</v>
      </c>
      <c r="H18" s="90">
        <v>5000.2187930000009</v>
      </c>
      <c r="I18" s="90">
        <v>100</v>
      </c>
      <c r="J18" s="90">
        <v>19.120836664000002</v>
      </c>
      <c r="K18" s="91">
        <v>2.5001093965000004E-6</v>
      </c>
      <c r="L18" s="91">
        <f t="shared" si="0"/>
        <v>1.5174223265632509E-3</v>
      </c>
      <c r="M18" s="91">
        <f>J18/'סכום נכסי הקרן'!$C$42</f>
        <v>2.4765695757674921E-5</v>
      </c>
    </row>
    <row r="19" spans="2:13">
      <c r="B19" s="86" t="s">
        <v>2022</v>
      </c>
      <c r="C19" s="87">
        <v>8561</v>
      </c>
      <c r="D19" s="88" t="s">
        <v>28</v>
      </c>
      <c r="E19" s="87" t="s">
        <v>2023</v>
      </c>
      <c r="F19" s="88" t="s">
        <v>632</v>
      </c>
      <c r="G19" s="88" t="s">
        <v>133</v>
      </c>
      <c r="H19" s="90">
        <v>383776.80000000005</v>
      </c>
      <c r="I19" s="90">
        <v>101.422769</v>
      </c>
      <c r="J19" s="90">
        <v>389.23718000000002</v>
      </c>
      <c r="K19" s="91">
        <v>5.9127209814961062E-4</v>
      </c>
      <c r="L19" s="91">
        <f t="shared" si="0"/>
        <v>3.0889714589348933E-2</v>
      </c>
      <c r="M19" s="91">
        <f>J19/'סכום נכסי הקרן'!$C$42</f>
        <v>5.0414789618514306E-4</v>
      </c>
    </row>
    <row r="20" spans="2:13">
      <c r="B20" s="86" t="s">
        <v>2024</v>
      </c>
      <c r="C20" s="87">
        <v>9398</v>
      </c>
      <c r="D20" s="88" t="s">
        <v>28</v>
      </c>
      <c r="E20" s="87" t="s">
        <v>2025</v>
      </c>
      <c r="F20" s="88" t="s">
        <v>1579</v>
      </c>
      <c r="G20" s="88" t="s">
        <v>132</v>
      </c>
      <c r="H20" s="90">
        <v>5000.2187930000009</v>
      </c>
      <c r="I20" s="90">
        <v>100</v>
      </c>
      <c r="J20" s="90">
        <v>19.120836664000002</v>
      </c>
      <c r="K20" s="91">
        <v>2.5001093965000004E-6</v>
      </c>
      <c r="L20" s="91">
        <f t="shared" si="0"/>
        <v>1.5174223265632509E-3</v>
      </c>
      <c r="M20" s="91">
        <f>J20/'סכום נכסי הקרן'!$C$42</f>
        <v>2.4765695757674921E-5</v>
      </c>
    </row>
    <row r="21" spans="2:13">
      <c r="B21" s="86" t="s">
        <v>2026</v>
      </c>
      <c r="C21" s="87">
        <v>9113</v>
      </c>
      <c r="D21" s="88" t="s">
        <v>28</v>
      </c>
      <c r="E21" s="87" t="s">
        <v>2027</v>
      </c>
      <c r="F21" s="88" t="s">
        <v>1636</v>
      </c>
      <c r="G21" s="88" t="s">
        <v>133</v>
      </c>
      <c r="H21" s="90">
        <v>21464.138298000005</v>
      </c>
      <c r="I21" s="90">
        <v>2251.7957999999999</v>
      </c>
      <c r="J21" s="90">
        <v>483.32856476200004</v>
      </c>
      <c r="K21" s="91">
        <v>7.1541531609855961E-4</v>
      </c>
      <c r="L21" s="91">
        <f t="shared" si="0"/>
        <v>3.8356771103875108E-2</v>
      </c>
      <c r="M21" s="91">
        <f>J21/'סכום נכסי הקרן'!$C$42</f>
        <v>6.2601696757474967E-4</v>
      </c>
    </row>
    <row r="22" spans="2:13">
      <c r="B22" s="86" t="s">
        <v>2028</v>
      </c>
      <c r="C22" s="87">
        <v>9266</v>
      </c>
      <c r="D22" s="88" t="s">
        <v>28</v>
      </c>
      <c r="E22" s="87" t="s">
        <v>2027</v>
      </c>
      <c r="F22" s="88" t="s">
        <v>1636</v>
      </c>
      <c r="G22" s="88" t="s">
        <v>133</v>
      </c>
      <c r="H22" s="90">
        <v>546808.74278500001</v>
      </c>
      <c r="I22" s="90">
        <v>96.445400000000006</v>
      </c>
      <c r="J22" s="90">
        <v>527.3718791230001</v>
      </c>
      <c r="K22" s="91">
        <v>1.0435081013633024E-3</v>
      </c>
      <c r="L22" s="91">
        <f t="shared" si="0"/>
        <v>4.1852031783187048E-2</v>
      </c>
      <c r="M22" s="91">
        <f>J22/'סכום נכסי הקרן'!$C$42</f>
        <v>6.8306276231645206E-4</v>
      </c>
    </row>
    <row r="23" spans="2:13">
      <c r="B23" s="86" t="s">
        <v>2029</v>
      </c>
      <c r="C23" s="87">
        <v>8652</v>
      </c>
      <c r="D23" s="88" t="s">
        <v>28</v>
      </c>
      <c r="E23" s="87" t="s">
        <v>2030</v>
      </c>
      <c r="F23" s="88" t="s">
        <v>1408</v>
      </c>
      <c r="G23" s="88" t="s">
        <v>132</v>
      </c>
      <c r="H23" s="90">
        <v>6551.3000000000011</v>
      </c>
      <c r="I23" s="90">
        <v>704.57380000000001</v>
      </c>
      <c r="J23" s="90">
        <v>176.51103000000003</v>
      </c>
      <c r="K23" s="91">
        <v>3.5144124905293751E-5</v>
      </c>
      <c r="L23" s="91">
        <f t="shared" si="0"/>
        <v>1.4007848218846946E-2</v>
      </c>
      <c r="M23" s="91">
        <f>J23/'סכום נכסי הקרן'!$C$42</f>
        <v>2.2862066883737233E-4</v>
      </c>
    </row>
    <row r="24" spans="2:13">
      <c r="B24" s="86" t="s">
        <v>2031</v>
      </c>
      <c r="C24" s="87">
        <v>9152</v>
      </c>
      <c r="D24" s="88" t="s">
        <v>28</v>
      </c>
      <c r="E24" s="87" t="s">
        <v>2032</v>
      </c>
      <c r="F24" s="88" t="s">
        <v>1579</v>
      </c>
      <c r="G24" s="88" t="s">
        <v>132</v>
      </c>
      <c r="H24" s="90">
        <v>5000.2187930000009</v>
      </c>
      <c r="I24" s="90">
        <v>100</v>
      </c>
      <c r="J24" s="90">
        <v>19.120836664000002</v>
      </c>
      <c r="K24" s="91">
        <v>2.5001093965000004E-6</v>
      </c>
      <c r="L24" s="91">
        <f t="shared" si="0"/>
        <v>1.5174223265632509E-3</v>
      </c>
      <c r="M24" s="91">
        <f>J24/'סכום נכסי הקרן'!$C$42</f>
        <v>2.4765695757674921E-5</v>
      </c>
    </row>
    <row r="25" spans="2:13">
      <c r="B25" s="86" t="s">
        <v>2033</v>
      </c>
      <c r="C25" s="87">
        <v>9262</v>
      </c>
      <c r="D25" s="88" t="s">
        <v>28</v>
      </c>
      <c r="E25" s="87" t="s">
        <v>2034</v>
      </c>
      <c r="F25" s="88" t="s">
        <v>1579</v>
      </c>
      <c r="G25" s="88" t="s">
        <v>132</v>
      </c>
      <c r="H25" s="90">
        <v>5000.2187930000009</v>
      </c>
      <c r="I25" s="90">
        <v>100</v>
      </c>
      <c r="J25" s="90">
        <v>19.120836664000002</v>
      </c>
      <c r="K25" s="91">
        <v>2.5001093965000004E-6</v>
      </c>
      <c r="L25" s="91">
        <f t="shared" si="0"/>
        <v>1.5174223265632509E-3</v>
      </c>
      <c r="M25" s="91">
        <f>J25/'סכום נכסי הקרן'!$C$42</f>
        <v>2.4765695757674921E-5</v>
      </c>
    </row>
    <row r="26" spans="2:13">
      <c r="B26" s="86" t="s">
        <v>2035</v>
      </c>
      <c r="C26" s="87">
        <v>8838</v>
      </c>
      <c r="D26" s="88" t="s">
        <v>28</v>
      </c>
      <c r="E26" s="87" t="s">
        <v>2036</v>
      </c>
      <c r="F26" s="88" t="s">
        <v>476</v>
      </c>
      <c r="G26" s="88" t="s">
        <v>132</v>
      </c>
      <c r="H26" s="90">
        <v>3583.5648360000005</v>
      </c>
      <c r="I26" s="90">
        <v>1115.5499</v>
      </c>
      <c r="J26" s="90">
        <v>152.86995995200004</v>
      </c>
      <c r="K26" s="91">
        <v>1.5185344467196242E-4</v>
      </c>
      <c r="L26" s="91">
        <f t="shared" si="0"/>
        <v>1.213170188984126E-2</v>
      </c>
      <c r="M26" s="91">
        <f>J26/'סכום נכסי הקרן'!$C$42</f>
        <v>1.9800027505005531E-4</v>
      </c>
    </row>
    <row r="27" spans="2:13">
      <c r="B27" s="86" t="s">
        <v>2037</v>
      </c>
      <c r="C27" s="87" t="s">
        <v>2038</v>
      </c>
      <c r="D27" s="88" t="s">
        <v>28</v>
      </c>
      <c r="E27" s="87" t="s">
        <v>2039</v>
      </c>
      <c r="F27" s="88" t="s">
        <v>1448</v>
      </c>
      <c r="G27" s="88" t="s">
        <v>133</v>
      </c>
      <c r="H27" s="90">
        <v>93192.000000000015</v>
      </c>
      <c r="I27" s="90">
        <v>183</v>
      </c>
      <c r="J27" s="90">
        <v>170.54136</v>
      </c>
      <c r="K27" s="91">
        <v>1.615203749305867E-4</v>
      </c>
      <c r="L27" s="91">
        <f t="shared" si="0"/>
        <v>1.3534097477736861E-2</v>
      </c>
      <c r="M27" s="91">
        <f>J27/'סכום נכסי הקרן'!$C$42</f>
        <v>2.2088863108234703E-4</v>
      </c>
    </row>
    <row r="28" spans="2:13">
      <c r="B28" s="86" t="s">
        <v>2040</v>
      </c>
      <c r="C28" s="87">
        <v>8726</v>
      </c>
      <c r="D28" s="88" t="s">
        <v>28</v>
      </c>
      <c r="E28" s="87" t="s">
        <v>2041</v>
      </c>
      <c r="F28" s="88" t="s">
        <v>1611</v>
      </c>
      <c r="G28" s="88" t="s">
        <v>132</v>
      </c>
      <c r="H28" s="90">
        <v>6423.0800000000008</v>
      </c>
      <c r="I28" s="90">
        <v>334.45</v>
      </c>
      <c r="J28" s="90">
        <v>82.147130000000018</v>
      </c>
      <c r="K28" s="91">
        <v>2.1481986570243329E-6</v>
      </c>
      <c r="L28" s="91">
        <f t="shared" si="0"/>
        <v>6.5191649986626249E-3</v>
      </c>
      <c r="M28" s="91">
        <f>J28/'סכום נכסי הקרן'!$C$42</f>
        <v>1.0639863018005489E-4</v>
      </c>
    </row>
    <row r="29" spans="2:13">
      <c r="B29" s="86" t="s">
        <v>2042</v>
      </c>
      <c r="C29" s="87">
        <v>8631</v>
      </c>
      <c r="D29" s="88" t="s">
        <v>28</v>
      </c>
      <c r="E29" s="87" t="s">
        <v>2043</v>
      </c>
      <c r="F29" s="88" t="s">
        <v>1408</v>
      </c>
      <c r="G29" s="88" t="s">
        <v>132</v>
      </c>
      <c r="H29" s="90">
        <v>5215.0700000000006</v>
      </c>
      <c r="I29" s="90">
        <v>369.08190000000002</v>
      </c>
      <c r="J29" s="90">
        <v>73.603890000000007</v>
      </c>
      <c r="K29" s="91">
        <v>1.0254799736229169E-4</v>
      </c>
      <c r="L29" s="91">
        <f t="shared" si="0"/>
        <v>5.8411767210055174E-3</v>
      </c>
      <c r="M29" s="91">
        <f>J29/'סכום נכסי הקרן'!$C$42</f>
        <v>9.5333252323281887E-5</v>
      </c>
    </row>
    <row r="30" spans="2:13">
      <c r="B30" s="86" t="s">
        <v>2044</v>
      </c>
      <c r="C30" s="87">
        <v>8603</v>
      </c>
      <c r="D30" s="88" t="s">
        <v>28</v>
      </c>
      <c r="E30" s="87" t="s">
        <v>2045</v>
      </c>
      <c r="F30" s="88" t="s">
        <v>1408</v>
      </c>
      <c r="G30" s="88" t="s">
        <v>132</v>
      </c>
      <c r="H30" s="90">
        <v>28.760000000000005</v>
      </c>
      <c r="I30" s="90">
        <v>15266.785099999999</v>
      </c>
      <c r="J30" s="90">
        <v>16.790150000000004</v>
      </c>
      <c r="K30" s="91">
        <v>3.5834527713758386E-4</v>
      </c>
      <c r="L30" s="91">
        <f t="shared" si="0"/>
        <v>1.3324599191997977E-3</v>
      </c>
      <c r="M30" s="91">
        <f>J30/'סכום נכסי הקרן'!$C$42</f>
        <v>2.1746943082705979E-5</v>
      </c>
    </row>
    <row r="31" spans="2:13">
      <c r="B31" s="86" t="s">
        <v>2046</v>
      </c>
      <c r="C31" s="87">
        <v>9151</v>
      </c>
      <c r="D31" s="88" t="s">
        <v>28</v>
      </c>
      <c r="E31" s="87" t="s">
        <v>2047</v>
      </c>
      <c r="F31" s="88" t="s">
        <v>1050</v>
      </c>
      <c r="G31" s="88" t="s">
        <v>132</v>
      </c>
      <c r="H31" s="90">
        <v>17186.000000000004</v>
      </c>
      <c r="I31" s="90">
        <v>100</v>
      </c>
      <c r="J31" s="90">
        <v>65.719259999999991</v>
      </c>
      <c r="K31" s="91">
        <v>2.1482500000000006E-6</v>
      </c>
      <c r="L31" s="91">
        <f t="shared" si="0"/>
        <v>5.2154554824983971E-3</v>
      </c>
      <c r="M31" s="91">
        <f>J31/'סכום נכסי הקרן'!$C$42</f>
        <v>8.5120919506827218E-5</v>
      </c>
    </row>
    <row r="32" spans="2:13">
      <c r="B32" s="86" t="s">
        <v>2048</v>
      </c>
      <c r="C32" s="87">
        <v>8824</v>
      </c>
      <c r="D32" s="88" t="s">
        <v>28</v>
      </c>
      <c r="E32" s="87" t="s">
        <v>2049</v>
      </c>
      <c r="F32" s="88" t="s">
        <v>1579</v>
      </c>
      <c r="G32" s="88" t="s">
        <v>133</v>
      </c>
      <c r="H32" s="90">
        <v>500.07511800000009</v>
      </c>
      <c r="I32" s="90">
        <v>3904.375</v>
      </c>
      <c r="J32" s="90">
        <v>19.524807895000006</v>
      </c>
      <c r="K32" s="91">
        <v>5.0007511800000007E-4</v>
      </c>
      <c r="L32" s="91">
        <f t="shared" si="0"/>
        <v>1.5494813298370339E-3</v>
      </c>
      <c r="M32" s="91">
        <f>J32/'סכום נכסי הקרן'!$C$42</f>
        <v>2.5288927495783737E-5</v>
      </c>
    </row>
    <row r="33" spans="2:13">
      <c r="B33" s="86" t="s">
        <v>2050</v>
      </c>
      <c r="C33" s="87">
        <v>9068</v>
      </c>
      <c r="D33" s="88" t="s">
        <v>28</v>
      </c>
      <c r="E33" s="87" t="s">
        <v>2051</v>
      </c>
      <c r="F33" s="88" t="s">
        <v>686</v>
      </c>
      <c r="G33" s="88" t="s">
        <v>133</v>
      </c>
      <c r="H33" s="90">
        <v>571564.35000000009</v>
      </c>
      <c r="I33" s="90">
        <v>100</v>
      </c>
      <c r="J33" s="90">
        <v>571.5643500000001</v>
      </c>
      <c r="K33" s="91">
        <v>1.2490757848152775E-3</v>
      </c>
      <c r="L33" s="91">
        <f t="shared" si="0"/>
        <v>4.5359129466888908E-2</v>
      </c>
      <c r="M33" s="91">
        <f>J33/'סכום נכסי הקרן'!$C$42</f>
        <v>7.4030174760522313E-4</v>
      </c>
    </row>
    <row r="34" spans="2:13">
      <c r="B34" s="86" t="s">
        <v>2052</v>
      </c>
      <c r="C34" s="87">
        <v>8803</v>
      </c>
      <c r="D34" s="88" t="s">
        <v>28</v>
      </c>
      <c r="E34" s="87" t="s">
        <v>2053</v>
      </c>
      <c r="F34" s="88" t="s">
        <v>686</v>
      </c>
      <c r="G34" s="88" t="s">
        <v>134</v>
      </c>
      <c r="H34" s="90">
        <v>15556.180000000002</v>
      </c>
      <c r="I34" s="90">
        <v>144.71680000000001</v>
      </c>
      <c r="J34" s="90">
        <v>85.317190000000011</v>
      </c>
      <c r="K34" s="91">
        <v>1.0291133390276507E-3</v>
      </c>
      <c r="L34" s="91">
        <f t="shared" si="0"/>
        <v>6.7707397547820463E-3</v>
      </c>
      <c r="M34" s="91">
        <f>J34/'סכום נכסי הקרן'!$C$42</f>
        <v>1.105045562372231E-4</v>
      </c>
    </row>
    <row r="35" spans="2:13">
      <c r="B35" s="86" t="s">
        <v>2054</v>
      </c>
      <c r="C35" s="87">
        <v>9527</v>
      </c>
      <c r="D35" s="88" t="s">
        <v>28</v>
      </c>
      <c r="E35" s="87" t="s">
        <v>2055</v>
      </c>
      <c r="F35" s="88" t="s">
        <v>686</v>
      </c>
      <c r="G35" s="88" t="s">
        <v>133</v>
      </c>
      <c r="H35" s="90">
        <v>197980.96662600004</v>
      </c>
      <c r="I35" s="90">
        <v>100</v>
      </c>
      <c r="J35" s="90">
        <v>197.98096662600003</v>
      </c>
      <c r="K35" s="91">
        <v>5.2438201889010399E-4</v>
      </c>
      <c r="L35" s="91">
        <f t="shared" si="0"/>
        <v>1.5711694225100895E-2</v>
      </c>
      <c r="M35" s="91">
        <f>J35/'סכום נכסי הקרן'!$C$42</f>
        <v>2.564289665473348E-4</v>
      </c>
    </row>
    <row r="36" spans="2:13">
      <c r="B36" s="86" t="s">
        <v>2056</v>
      </c>
      <c r="C36" s="87">
        <v>9552</v>
      </c>
      <c r="D36" s="88" t="s">
        <v>28</v>
      </c>
      <c r="E36" s="87" t="s">
        <v>2055</v>
      </c>
      <c r="F36" s="88" t="s">
        <v>686</v>
      </c>
      <c r="G36" s="88" t="s">
        <v>133</v>
      </c>
      <c r="H36" s="90">
        <v>121121.28558100002</v>
      </c>
      <c r="I36" s="90">
        <v>100</v>
      </c>
      <c r="J36" s="90">
        <v>121.12128558100002</v>
      </c>
      <c r="K36" s="91">
        <v>3.2080772887381498E-4</v>
      </c>
      <c r="L36" s="91">
        <f t="shared" si="0"/>
        <v>9.6121391648457503E-3</v>
      </c>
      <c r="M36" s="91">
        <f>J36/'סכום נכסי הקרן'!$C$42</f>
        <v>1.5687874757725113E-4</v>
      </c>
    </row>
    <row r="37" spans="2:13">
      <c r="B37" s="92"/>
      <c r="C37" s="87"/>
      <c r="D37" s="87"/>
      <c r="E37" s="87"/>
      <c r="F37" s="87"/>
      <c r="G37" s="87"/>
      <c r="H37" s="90"/>
      <c r="I37" s="90"/>
      <c r="J37" s="87"/>
      <c r="K37" s="87"/>
      <c r="L37" s="91"/>
      <c r="M37" s="87"/>
    </row>
    <row r="38" spans="2:13">
      <c r="B38" s="79" t="s">
        <v>199</v>
      </c>
      <c r="C38" s="80"/>
      <c r="D38" s="81"/>
      <c r="E38" s="80"/>
      <c r="F38" s="81"/>
      <c r="G38" s="81"/>
      <c r="H38" s="83"/>
      <c r="I38" s="83"/>
      <c r="J38" s="83">
        <v>9247.0034807940028</v>
      </c>
      <c r="K38" s="84"/>
      <c r="L38" s="84">
        <f t="shared" si="0"/>
        <v>0.73383867987236695</v>
      </c>
      <c r="M38" s="84">
        <f>J38/'סכום נכסי הקרן'!$C$42</f>
        <v>1.1976906601930964E-2</v>
      </c>
    </row>
    <row r="39" spans="2:13">
      <c r="B39" s="85" t="s">
        <v>65</v>
      </c>
      <c r="C39" s="80"/>
      <c r="D39" s="81"/>
      <c r="E39" s="80"/>
      <c r="F39" s="81"/>
      <c r="G39" s="81"/>
      <c r="H39" s="83"/>
      <c r="I39" s="83"/>
      <c r="J39" s="83">
        <v>9247.0034807940028</v>
      </c>
      <c r="K39" s="84"/>
      <c r="L39" s="84">
        <f t="shared" si="0"/>
        <v>0.73383867987236695</v>
      </c>
      <c r="M39" s="84">
        <f>J39/'סכום נכסי הקרן'!$C$42</f>
        <v>1.1976906601930964E-2</v>
      </c>
    </row>
    <row r="40" spans="2:13">
      <c r="B40" s="86" t="s">
        <v>2057</v>
      </c>
      <c r="C40" s="87">
        <v>6824</v>
      </c>
      <c r="D40" s="88" t="s">
        <v>28</v>
      </c>
      <c r="E40" s="87"/>
      <c r="F40" s="88" t="s">
        <v>954</v>
      </c>
      <c r="G40" s="88" t="s">
        <v>132</v>
      </c>
      <c r="H40" s="90">
        <v>976.12000000000012</v>
      </c>
      <c r="I40" s="90">
        <v>11242.39</v>
      </c>
      <c r="J40" s="90">
        <v>419.64278000000007</v>
      </c>
      <c r="K40" s="91">
        <v>5.9295323446749957E-4</v>
      </c>
      <c r="L40" s="91">
        <f t="shared" si="0"/>
        <v>3.3302691442993568E-2</v>
      </c>
      <c r="M40" s="91">
        <f>J40/'סכום נכסי הקרן'!$C$42</f>
        <v>5.4352984647120515E-4</v>
      </c>
    </row>
    <row r="41" spans="2:13">
      <c r="B41" s="86" t="s">
        <v>2058</v>
      </c>
      <c r="C41" s="87">
        <v>6900</v>
      </c>
      <c r="D41" s="88" t="s">
        <v>28</v>
      </c>
      <c r="E41" s="87"/>
      <c r="F41" s="88" t="s">
        <v>954</v>
      </c>
      <c r="G41" s="88" t="s">
        <v>132</v>
      </c>
      <c r="H41" s="90">
        <v>1860.1400000000003</v>
      </c>
      <c r="I41" s="90">
        <v>7851.79</v>
      </c>
      <c r="J41" s="90">
        <v>558.51251999999999</v>
      </c>
      <c r="K41" s="91">
        <v>5.1189931299861608E-4</v>
      </c>
      <c r="L41" s="91">
        <f t="shared" si="0"/>
        <v>4.4323341201315959E-2</v>
      </c>
      <c r="M41" s="91">
        <f>J41/'סכום נכסי הקרן'!$C$42</f>
        <v>7.2339675246609948E-4</v>
      </c>
    </row>
    <row r="42" spans="2:13">
      <c r="B42" s="86" t="s">
        <v>2059</v>
      </c>
      <c r="C42" s="87">
        <v>7019</v>
      </c>
      <c r="D42" s="88" t="s">
        <v>28</v>
      </c>
      <c r="E42" s="87"/>
      <c r="F42" s="88" t="s">
        <v>954</v>
      </c>
      <c r="G42" s="88" t="s">
        <v>132</v>
      </c>
      <c r="H42" s="90">
        <v>1062.3100000000002</v>
      </c>
      <c r="I42" s="90">
        <v>11369.545599999999</v>
      </c>
      <c r="J42" s="90">
        <v>461.86203000000006</v>
      </c>
      <c r="K42" s="91">
        <v>7.236126944980308E-4</v>
      </c>
      <c r="L42" s="91">
        <f t="shared" si="0"/>
        <v>3.6653195068254568E-2</v>
      </c>
      <c r="M42" s="91">
        <f>J42/'סכום נכסי הקרן'!$C$42</f>
        <v>5.9821307602809029E-4</v>
      </c>
    </row>
    <row r="43" spans="2:13">
      <c r="B43" s="86" t="s">
        <v>2060</v>
      </c>
      <c r="C43" s="87">
        <v>7983</v>
      </c>
      <c r="D43" s="88" t="s">
        <v>28</v>
      </c>
      <c r="E43" s="87"/>
      <c r="F43" s="88" t="s">
        <v>926</v>
      </c>
      <c r="G43" s="88" t="s">
        <v>132</v>
      </c>
      <c r="H43" s="90">
        <v>1249.7400000000002</v>
      </c>
      <c r="I43" s="90">
        <v>2257.4877000000001</v>
      </c>
      <c r="J43" s="90">
        <v>107.88506000000001</v>
      </c>
      <c r="K43" s="91">
        <v>6.1910791367598178E-7</v>
      </c>
      <c r="L43" s="91">
        <f t="shared" si="0"/>
        <v>8.5617173360848647E-3</v>
      </c>
      <c r="M43" s="91">
        <f>J43/'סכום נכסי הקרן'!$C$42</f>
        <v>1.3973491953879621E-4</v>
      </c>
    </row>
    <row r="44" spans="2:13">
      <c r="B44" s="86" t="s">
        <v>2061</v>
      </c>
      <c r="C44" s="87">
        <v>9035</v>
      </c>
      <c r="D44" s="88" t="s">
        <v>28</v>
      </c>
      <c r="E44" s="87"/>
      <c r="F44" s="88" t="s">
        <v>914</v>
      </c>
      <c r="G44" s="88" t="s">
        <v>134</v>
      </c>
      <c r="H44" s="90">
        <v>41191.000000000007</v>
      </c>
      <c r="I44" s="90">
        <v>100</v>
      </c>
      <c r="J44" s="90">
        <v>166.95124000000001</v>
      </c>
      <c r="K44" s="91">
        <v>5.6180070594141025E-4</v>
      </c>
      <c r="L44" s="91">
        <f t="shared" si="0"/>
        <v>1.3249186919753903E-2</v>
      </c>
      <c r="M44" s="91">
        <f>J44/'סכום נכסי הקרן'!$C$42</f>
        <v>2.1623863478689498E-4</v>
      </c>
    </row>
    <row r="45" spans="2:13">
      <c r="B45" s="86" t="s">
        <v>2062</v>
      </c>
      <c r="C45" s="87">
        <v>8459</v>
      </c>
      <c r="D45" s="88" t="s">
        <v>28</v>
      </c>
      <c r="E45" s="87"/>
      <c r="F45" s="88" t="s">
        <v>914</v>
      </c>
      <c r="G45" s="88" t="s">
        <v>132</v>
      </c>
      <c r="H45" s="90">
        <v>196075.55</v>
      </c>
      <c r="I45" s="90">
        <v>218.5812</v>
      </c>
      <c r="J45" s="90">
        <v>1638.9063200000003</v>
      </c>
      <c r="K45" s="91">
        <v>4.2004634536833309E-4</v>
      </c>
      <c r="L45" s="91">
        <f t="shared" si="0"/>
        <v>0.13006298232733107</v>
      </c>
      <c r="M45" s="91">
        <f>J45/'סכום נכסי הקרן'!$C$42</f>
        <v>2.1227447318175898E-3</v>
      </c>
    </row>
    <row r="46" spans="2:13">
      <c r="B46" s="86" t="s">
        <v>2063</v>
      </c>
      <c r="C46" s="87">
        <v>8564</v>
      </c>
      <c r="D46" s="88" t="s">
        <v>28</v>
      </c>
      <c r="E46" s="87"/>
      <c r="F46" s="88" t="s">
        <v>972</v>
      </c>
      <c r="G46" s="88" t="s">
        <v>132</v>
      </c>
      <c r="H46" s="90">
        <v>262.70000000000005</v>
      </c>
      <c r="I46" s="90">
        <v>14777.717699999999</v>
      </c>
      <c r="J46" s="90">
        <v>148.45173000000003</v>
      </c>
      <c r="K46" s="91">
        <v>4.1306545630196265E-5</v>
      </c>
      <c r="L46" s="91">
        <f t="shared" si="0"/>
        <v>1.1781072840973439E-2</v>
      </c>
      <c r="M46" s="91">
        <f>J46/'סכום נכסי הקרן'!$C$42</f>
        <v>1.9227769393598241E-4</v>
      </c>
    </row>
    <row r="47" spans="2:13">
      <c r="B47" s="86" t="s">
        <v>2064</v>
      </c>
      <c r="C47" s="87">
        <v>8568</v>
      </c>
      <c r="D47" s="88" t="s">
        <v>28</v>
      </c>
      <c r="E47" s="87"/>
      <c r="F47" s="88" t="s">
        <v>914</v>
      </c>
      <c r="G47" s="88" t="s">
        <v>132</v>
      </c>
      <c r="H47" s="90">
        <v>188797.69000000003</v>
      </c>
      <c r="I47" s="90">
        <v>96.480900000000005</v>
      </c>
      <c r="J47" s="90">
        <v>696.55578000000014</v>
      </c>
      <c r="K47" s="91">
        <v>1.4036555009586985E-3</v>
      </c>
      <c r="L47" s="91">
        <f t="shared" si="0"/>
        <v>5.5278401821124409E-2</v>
      </c>
      <c r="M47" s="91">
        <f>J47/'סכום נכסי הקרן'!$C$42</f>
        <v>9.0219318478928817E-4</v>
      </c>
    </row>
    <row r="48" spans="2:13">
      <c r="B48" s="86" t="s">
        <v>2065</v>
      </c>
      <c r="C48" s="87">
        <v>8932</v>
      </c>
      <c r="D48" s="88" t="s">
        <v>28</v>
      </c>
      <c r="E48" s="87"/>
      <c r="F48" s="88" t="s">
        <v>914</v>
      </c>
      <c r="G48" s="88" t="s">
        <v>132</v>
      </c>
      <c r="H48" s="90">
        <v>18489.250000000004</v>
      </c>
      <c r="I48" s="90">
        <v>100</v>
      </c>
      <c r="J48" s="90">
        <v>70.702890000000011</v>
      </c>
      <c r="K48" s="91">
        <v>8.8995208232388193E-4</v>
      </c>
      <c r="L48" s="91">
        <f t="shared" si="0"/>
        <v>5.6109544641704916E-3</v>
      </c>
      <c r="M48" s="91">
        <f>J48/'סכום נכסי הקרן'!$C$42</f>
        <v>9.1575818239433325E-5</v>
      </c>
    </row>
    <row r="49" spans="2:13">
      <c r="B49" s="86" t="s">
        <v>2066</v>
      </c>
      <c r="C49" s="87">
        <v>8783</v>
      </c>
      <c r="D49" s="88" t="s">
        <v>28</v>
      </c>
      <c r="E49" s="87"/>
      <c r="F49" s="88" t="s">
        <v>954</v>
      </c>
      <c r="G49" s="88" t="s">
        <v>132</v>
      </c>
      <c r="H49" s="90">
        <v>281397.90000000008</v>
      </c>
      <c r="I49" s="90">
        <v>131.72819999999999</v>
      </c>
      <c r="J49" s="90">
        <v>1417.4818100000002</v>
      </c>
      <c r="K49" s="91">
        <v>9.6274671037365747E-4</v>
      </c>
      <c r="L49" s="91">
        <f t="shared" si="0"/>
        <v>0.11249081741495953</v>
      </c>
      <c r="M49" s="91">
        <f>J49/'סכום נכסי הקרן'!$C$42</f>
        <v>1.835951212040455E-3</v>
      </c>
    </row>
    <row r="50" spans="2:13">
      <c r="B50" s="86" t="s">
        <v>2067</v>
      </c>
      <c r="C50" s="87">
        <v>9116</v>
      </c>
      <c r="D50" s="88" t="s">
        <v>28</v>
      </c>
      <c r="E50" s="87"/>
      <c r="F50" s="88" t="s">
        <v>914</v>
      </c>
      <c r="G50" s="88" t="s">
        <v>134</v>
      </c>
      <c r="H50" s="90">
        <v>103334.65</v>
      </c>
      <c r="I50" s="90">
        <v>83.509799999999998</v>
      </c>
      <c r="J50" s="90">
        <v>349.76047999999997</v>
      </c>
      <c r="K50" s="91">
        <v>1.5332696623323351E-3</v>
      </c>
      <c r="L50" s="91">
        <f t="shared" si="0"/>
        <v>2.7756858689176826E-2</v>
      </c>
      <c r="M50" s="91">
        <f>J50/'סכום נכסי הקרן'!$C$42</f>
        <v>4.5301687305592388E-4</v>
      </c>
    </row>
    <row r="51" spans="2:13">
      <c r="B51" s="86" t="s">
        <v>2068</v>
      </c>
      <c r="C51" s="87">
        <v>9291</v>
      </c>
      <c r="D51" s="88" t="s">
        <v>28</v>
      </c>
      <c r="E51" s="87"/>
      <c r="F51" s="88" t="s">
        <v>914</v>
      </c>
      <c r="G51" s="88" t="s">
        <v>134</v>
      </c>
      <c r="H51" s="90">
        <v>37612.19000000001</v>
      </c>
      <c r="I51" s="90">
        <v>63.360500000000002</v>
      </c>
      <c r="J51" s="90">
        <v>96.590520000000012</v>
      </c>
      <c r="K51" s="91">
        <v>1.3793796991707265E-3</v>
      </c>
      <c r="L51" s="91">
        <f t="shared" si="0"/>
        <v>7.6653869366662252E-3</v>
      </c>
      <c r="M51" s="91">
        <f>J51/'סכום נכסי הקרן'!$C$42</f>
        <v>1.2510600207675174E-4</v>
      </c>
    </row>
    <row r="52" spans="2:13">
      <c r="B52" s="86" t="s">
        <v>2069</v>
      </c>
      <c r="C52" s="87">
        <v>9300</v>
      </c>
      <c r="D52" s="88" t="s">
        <v>28</v>
      </c>
      <c r="E52" s="87"/>
      <c r="F52" s="88" t="s">
        <v>914</v>
      </c>
      <c r="G52" s="88" t="s">
        <v>134</v>
      </c>
      <c r="H52" s="90">
        <v>17707.660000000003</v>
      </c>
      <c r="I52" s="90">
        <v>100</v>
      </c>
      <c r="J52" s="90">
        <v>71.770920000000018</v>
      </c>
      <c r="K52" s="91">
        <v>2.1343130553512701E-3</v>
      </c>
      <c r="L52" s="91">
        <f t="shared" si="0"/>
        <v>5.6957129188300966E-3</v>
      </c>
      <c r="M52" s="91">
        <f>J52/'סכום נכסי הקרן'!$C$42</f>
        <v>9.2959152374067183E-5</v>
      </c>
    </row>
    <row r="53" spans="2:13">
      <c r="B53" s="86" t="s">
        <v>2070</v>
      </c>
      <c r="C53" s="87">
        <v>9720</v>
      </c>
      <c r="D53" s="88" t="s">
        <v>28</v>
      </c>
      <c r="E53" s="87"/>
      <c r="F53" s="88" t="s">
        <v>972</v>
      </c>
      <c r="G53" s="88" t="s">
        <v>132</v>
      </c>
      <c r="H53" s="90">
        <v>294.27061400000008</v>
      </c>
      <c r="I53" s="90">
        <v>100</v>
      </c>
      <c r="J53" s="90">
        <v>1.1252907940000003</v>
      </c>
      <c r="K53" s="91">
        <v>8.2395771952958329E-5</v>
      </c>
      <c r="L53" s="91">
        <f t="shared" si="0"/>
        <v>8.930264949684882E-5</v>
      </c>
      <c r="M53" s="91">
        <f>J53/'סכום נכסי הקרן'!$C$42</f>
        <v>1.4574994772894237E-6</v>
      </c>
    </row>
    <row r="54" spans="2:13">
      <c r="B54" s="86" t="s">
        <v>2071</v>
      </c>
      <c r="C54" s="87">
        <v>8215</v>
      </c>
      <c r="D54" s="88" t="s">
        <v>28</v>
      </c>
      <c r="E54" s="87"/>
      <c r="F54" s="88" t="s">
        <v>914</v>
      </c>
      <c r="G54" s="88" t="s">
        <v>132</v>
      </c>
      <c r="H54" s="90">
        <v>271024.86000000004</v>
      </c>
      <c r="I54" s="90">
        <v>142.9796</v>
      </c>
      <c r="J54" s="90">
        <v>1481.8392400000002</v>
      </c>
      <c r="K54" s="91">
        <v>2.7313103544235421E-4</v>
      </c>
      <c r="L54" s="91">
        <f t="shared" si="0"/>
        <v>0.11759819858652183</v>
      </c>
      <c r="M54" s="91">
        <f>J54/'סכום נכסי הקרן'!$C$42</f>
        <v>1.9193082616891619E-3</v>
      </c>
    </row>
    <row r="55" spans="2:13">
      <c r="B55" s="86" t="s">
        <v>2072</v>
      </c>
      <c r="C55" s="87">
        <v>8255</v>
      </c>
      <c r="D55" s="88" t="s">
        <v>28</v>
      </c>
      <c r="E55" s="87"/>
      <c r="F55" s="88" t="s">
        <v>972</v>
      </c>
      <c r="G55" s="88" t="s">
        <v>132</v>
      </c>
      <c r="H55" s="90">
        <v>45046.77</v>
      </c>
      <c r="I55" s="90">
        <v>94.301699999999997</v>
      </c>
      <c r="J55" s="90">
        <v>162.44302000000002</v>
      </c>
      <c r="K55" s="91">
        <v>4.5092736498453581E-5</v>
      </c>
      <c r="L55" s="91">
        <f t="shared" si="0"/>
        <v>1.2891416294897371E-2</v>
      </c>
      <c r="M55" s="91">
        <f>J55/'סכום נכסי הקרן'!$C$42</f>
        <v>2.1039949673605466E-4</v>
      </c>
    </row>
    <row r="56" spans="2:13">
      <c r="B56" s="86" t="s">
        <v>2073</v>
      </c>
      <c r="C56" s="87">
        <v>8735</v>
      </c>
      <c r="D56" s="88" t="s">
        <v>28</v>
      </c>
      <c r="E56" s="87"/>
      <c r="F56" s="88" t="s">
        <v>954</v>
      </c>
      <c r="G56" s="88" t="s">
        <v>134</v>
      </c>
      <c r="H56" s="90">
        <v>27162.700000000004</v>
      </c>
      <c r="I56" s="90">
        <v>97.475800000000007</v>
      </c>
      <c r="J56" s="90">
        <v>107.31417000000002</v>
      </c>
      <c r="K56" s="91">
        <v>1.047875483312685E-3</v>
      </c>
      <c r="L56" s="91">
        <f t="shared" si="0"/>
        <v>8.5164117227775425E-3</v>
      </c>
      <c r="M56" s="91">
        <f>J56/'סכום נכסי הקרן'!$C$42</f>
        <v>1.3899549122299879E-4</v>
      </c>
    </row>
    <row r="57" spans="2:13">
      <c r="B57" s="86" t="s">
        <v>2074</v>
      </c>
      <c r="C57" s="87">
        <v>8773</v>
      </c>
      <c r="D57" s="88" t="s">
        <v>28</v>
      </c>
      <c r="E57" s="87"/>
      <c r="F57" s="88" t="s">
        <v>926</v>
      </c>
      <c r="G57" s="88" t="s">
        <v>132</v>
      </c>
      <c r="H57" s="90">
        <v>1871.7700000000002</v>
      </c>
      <c r="I57" s="90">
        <v>2472.2510000000002</v>
      </c>
      <c r="J57" s="90">
        <v>176.95503000000002</v>
      </c>
      <c r="K57" s="91">
        <v>9.2725496469769098E-7</v>
      </c>
      <c r="L57" s="91">
        <f t="shared" si="0"/>
        <v>1.4043083890006804E-2</v>
      </c>
      <c r="M57" s="91">
        <f>J57/'סכום נכסי הקרן'!$C$42</f>
        <v>2.2919574664958492E-4</v>
      </c>
    </row>
    <row r="58" spans="2:13">
      <c r="B58" s="86" t="s">
        <v>2075</v>
      </c>
      <c r="C58" s="87">
        <v>8432</v>
      </c>
      <c r="D58" s="88" t="s">
        <v>28</v>
      </c>
      <c r="E58" s="87"/>
      <c r="F58" s="88" t="s">
        <v>1005</v>
      </c>
      <c r="G58" s="88" t="s">
        <v>132</v>
      </c>
      <c r="H58" s="90">
        <v>2745.0300000000007</v>
      </c>
      <c r="I58" s="90">
        <v>3362.7687999999998</v>
      </c>
      <c r="J58" s="90">
        <v>352.9896500000001</v>
      </c>
      <c r="K58" s="91">
        <v>6.6968767060587289E-5</v>
      </c>
      <c r="L58" s="91">
        <f t="shared" si="0"/>
        <v>2.8013124392418466E-2</v>
      </c>
      <c r="M58" s="91">
        <f>J58/'סכום נכסי הקרן'!$C$42</f>
        <v>4.571993595848938E-4</v>
      </c>
    </row>
    <row r="59" spans="2:13">
      <c r="B59" s="86" t="s">
        <v>2076</v>
      </c>
      <c r="C59" s="87">
        <v>7943</v>
      </c>
      <c r="D59" s="88" t="s">
        <v>28</v>
      </c>
      <c r="E59" s="87"/>
      <c r="F59" s="88" t="s">
        <v>954</v>
      </c>
      <c r="G59" s="88" t="s">
        <v>132</v>
      </c>
      <c r="H59" s="90">
        <v>162054.93000000002</v>
      </c>
      <c r="I59" s="90">
        <v>52.2575</v>
      </c>
      <c r="J59" s="90">
        <v>323.83873000000006</v>
      </c>
      <c r="K59" s="91">
        <v>2.2050937864545308E-3</v>
      </c>
      <c r="L59" s="91">
        <f t="shared" si="0"/>
        <v>2.5699718466455933E-2</v>
      </c>
      <c r="M59" s="91">
        <f>J59/'סכום נכסי הקרן'!$C$42</f>
        <v>4.1944249630204543E-4</v>
      </c>
    </row>
    <row r="60" spans="2:13">
      <c r="B60" s="86" t="s">
        <v>2077</v>
      </c>
      <c r="C60" s="87">
        <v>8372</v>
      </c>
      <c r="D60" s="88" t="s">
        <v>28</v>
      </c>
      <c r="E60" s="87"/>
      <c r="F60" s="88" t="s">
        <v>1005</v>
      </c>
      <c r="G60" s="88" t="s">
        <v>132</v>
      </c>
      <c r="H60" s="90">
        <v>817.93</v>
      </c>
      <c r="I60" s="90">
        <v>4245.3095000000003</v>
      </c>
      <c r="J60" s="90">
        <v>132.78326999999999</v>
      </c>
      <c r="K60" s="91">
        <v>4.3311307459788138E-5</v>
      </c>
      <c r="L60" s="91">
        <f t="shared" si="0"/>
        <v>1.0537629813627922E-2</v>
      </c>
      <c r="M60" s="91">
        <f>J60/'סכום נכסי הקרן'!$C$42</f>
        <v>1.7198358650908892E-4</v>
      </c>
    </row>
    <row r="61" spans="2:13">
      <c r="B61" s="86" t="s">
        <v>2078</v>
      </c>
      <c r="C61" s="87">
        <v>7425</v>
      </c>
      <c r="D61" s="88" t="s">
        <v>28</v>
      </c>
      <c r="E61" s="87"/>
      <c r="F61" s="88" t="s">
        <v>954</v>
      </c>
      <c r="G61" s="88" t="s">
        <v>132</v>
      </c>
      <c r="H61" s="90">
        <v>70890.890000000014</v>
      </c>
      <c r="I61" s="90">
        <v>111.6399</v>
      </c>
      <c r="J61" s="90">
        <v>302.64100000000008</v>
      </c>
      <c r="K61" s="91">
        <v>7.166849315068495E-4</v>
      </c>
      <c r="L61" s="91">
        <f t="shared" si="0"/>
        <v>2.4017474674529173E-2</v>
      </c>
      <c r="M61" s="91">
        <f>J61/'סכום נכסי הקרן'!$C$42</f>
        <v>3.9198676613926735E-4</v>
      </c>
    </row>
    <row r="62" spans="2:13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2:13"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2:13"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2:13">
      <c r="B65" s="111" t="s">
        <v>223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2:13">
      <c r="B66" s="111" t="s">
        <v>112</v>
      </c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2:13">
      <c r="B67" s="111" t="s">
        <v>206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2:13">
      <c r="B68" s="111" t="s">
        <v>214</v>
      </c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2:13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2:13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2:13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2:13"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2:13"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2:13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2:13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2:13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2:13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2:13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2:13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2:13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2:13"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2:13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</row>
    <row r="83" spans="2:13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</row>
    <row r="84" spans="2:13"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</row>
    <row r="85" spans="2:13"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</row>
    <row r="86" spans="2:13"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</row>
    <row r="87" spans="2:13"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</row>
    <row r="88" spans="2:13"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</row>
    <row r="89" spans="2:13"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</row>
    <row r="90" spans="2:13"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2:13"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2:13"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</row>
    <row r="93" spans="2:13"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</row>
    <row r="94" spans="2:13">
      <c r="B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</row>
    <row r="95" spans="2:13"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</row>
    <row r="96" spans="2:13"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</row>
    <row r="97" spans="2:13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</row>
    <row r="98" spans="2:13"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</row>
    <row r="99" spans="2:13"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</row>
    <row r="100" spans="2:13">
      <c r="B100" s="93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</row>
    <row r="101" spans="2:13">
      <c r="B101" s="93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</row>
    <row r="102" spans="2:13">
      <c r="B102" s="93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</row>
    <row r="103" spans="2:13">
      <c r="B103" s="93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</row>
    <row r="104" spans="2:13">
      <c r="B104" s="93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</row>
    <row r="105" spans="2:13">
      <c r="B105" s="93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</row>
    <row r="106" spans="2:13">
      <c r="B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</row>
    <row r="107" spans="2:13"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spans="2:13">
      <c r="B108" s="93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</row>
    <row r="109" spans="2:13">
      <c r="B109" s="93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</row>
    <row r="110" spans="2:13">
      <c r="B110" s="93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</row>
    <row r="111" spans="2:13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</row>
    <row r="112" spans="2:13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</row>
    <row r="113" spans="2:13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</row>
    <row r="114" spans="2:13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</row>
    <row r="115" spans="2:13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</row>
    <row r="116" spans="2:13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</row>
    <row r="117" spans="2:13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</row>
    <row r="118" spans="2:13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</row>
    <row r="119" spans="2:13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</row>
    <row r="120" spans="2:13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</row>
    <row r="121" spans="2:13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</row>
    <row r="122" spans="2:13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</row>
    <row r="123" spans="2:13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</row>
    <row r="124" spans="2:13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2:13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</row>
    <row r="126" spans="2:13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</row>
    <row r="127" spans="2:13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</row>
    <row r="128" spans="2:13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</row>
    <row r="129" spans="2:13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</row>
    <row r="130" spans="2:13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</row>
    <row r="131" spans="2:13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</row>
    <row r="132" spans="2:13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</row>
    <row r="133" spans="2:13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</row>
    <row r="134" spans="2:13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</row>
    <row r="135" spans="2:13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</row>
    <row r="136" spans="2:13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</row>
    <row r="137" spans="2:13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</row>
    <row r="138" spans="2:13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</row>
    <row r="139" spans="2:13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</row>
    <row r="140" spans="2:13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</row>
    <row r="141" spans="2:13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</row>
    <row r="142" spans="2:13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</row>
    <row r="143" spans="2:13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</row>
    <row r="144" spans="2:13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</row>
    <row r="145" spans="2:13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</row>
    <row r="146" spans="2:13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</row>
    <row r="147" spans="2:13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</row>
    <row r="148" spans="2:13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</row>
    <row r="149" spans="2:13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</row>
    <row r="150" spans="2:13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</row>
    <row r="151" spans="2:13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</row>
    <row r="152" spans="2:13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</row>
    <row r="153" spans="2:13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</row>
    <row r="154" spans="2:13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</row>
    <row r="155" spans="2:13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</row>
    <row r="156" spans="2:13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</row>
    <row r="157" spans="2:13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</row>
    <row r="158" spans="2:13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</row>
    <row r="159" spans="2:13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</row>
    <row r="160" spans="2:13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</row>
    <row r="161" spans="2:13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</row>
    <row r="162" spans="2:13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</row>
    <row r="163" spans="2:13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</row>
    <row r="164" spans="2:13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</row>
    <row r="165" spans="2:13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</row>
    <row r="166" spans="2:13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</row>
    <row r="167" spans="2:13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</row>
    <row r="168" spans="2:13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</row>
    <row r="169" spans="2:13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</row>
    <row r="170" spans="2:13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</row>
    <row r="171" spans="2:13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</row>
    <row r="172" spans="2:13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</row>
    <row r="173" spans="2:13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</row>
    <row r="174" spans="2:13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</row>
    <row r="175" spans="2:13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</row>
    <row r="176" spans="2:13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</row>
    <row r="177" spans="2:13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</row>
    <row r="178" spans="2:13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</row>
    <row r="179" spans="2:13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</row>
    <row r="180" spans="2:13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</row>
    <row r="181" spans="2:13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</row>
    <row r="182" spans="2:13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</row>
    <row r="183" spans="2:13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</row>
    <row r="184" spans="2:13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</row>
    <row r="185" spans="2:13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</row>
    <row r="186" spans="2:13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</row>
    <row r="187" spans="2:13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</row>
    <row r="188" spans="2:13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</row>
    <row r="189" spans="2:13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</row>
    <row r="190" spans="2:13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</row>
    <row r="191" spans="2:13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</row>
    <row r="192" spans="2:13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</row>
    <row r="193" spans="2:13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</row>
    <row r="194" spans="2:13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</row>
    <row r="195" spans="2:13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</row>
    <row r="196" spans="2:13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</row>
    <row r="197" spans="2:13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</row>
    <row r="198" spans="2:13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</row>
    <row r="199" spans="2:13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</row>
    <row r="200" spans="2:13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</row>
    <row r="201" spans="2:13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</row>
    <row r="202" spans="2:13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</row>
    <row r="203" spans="2:13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</row>
    <row r="204" spans="2:13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</row>
    <row r="205" spans="2:13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</row>
    <row r="206" spans="2:13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</row>
    <row r="207" spans="2:13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</row>
    <row r="208" spans="2:13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</row>
    <row r="209" spans="2:13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</row>
    <row r="210" spans="2:13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</row>
    <row r="211" spans="2:13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</row>
    <row r="212" spans="2:13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</row>
    <row r="213" spans="2:13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</row>
    <row r="214" spans="2:13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</row>
    <row r="215" spans="2:13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</row>
    <row r="216" spans="2:13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</row>
    <row r="217" spans="2:13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</row>
    <row r="218" spans="2:13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</row>
    <row r="219" spans="2:13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</row>
    <row r="220" spans="2:13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</row>
    <row r="221" spans="2:13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</row>
    <row r="222" spans="2:13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</row>
    <row r="223" spans="2:13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</row>
    <row r="224" spans="2:13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</row>
    <row r="225" spans="2:13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</row>
    <row r="226" spans="2:13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</row>
    <row r="227" spans="2:13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</row>
    <row r="228" spans="2:13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</row>
    <row r="229" spans="2:13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</row>
    <row r="230" spans="2:13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</row>
    <row r="231" spans="2:13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</row>
    <row r="232" spans="2:13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</row>
    <row r="233" spans="2:13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</row>
    <row r="234" spans="2:13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</row>
    <row r="235" spans="2:13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</row>
    <row r="236" spans="2:13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</row>
    <row r="237" spans="2:13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</row>
    <row r="238" spans="2:13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</row>
    <row r="239" spans="2:13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</row>
    <row r="240" spans="2:13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</row>
    <row r="241" spans="2:13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</row>
    <row r="242" spans="2:13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</row>
    <row r="243" spans="2:13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</row>
    <row r="244" spans="2:13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</row>
    <row r="245" spans="2:13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</row>
    <row r="246" spans="2:13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</row>
    <row r="247" spans="2:13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</row>
    <row r="248" spans="2:13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</row>
    <row r="249" spans="2:13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</row>
    <row r="250" spans="2:13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</row>
    <row r="251" spans="2:13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</row>
    <row r="252" spans="2:13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</row>
    <row r="253" spans="2:13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</row>
    <row r="254" spans="2:13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</row>
    <row r="255" spans="2:13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</row>
    <row r="256" spans="2:13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</row>
    <row r="257" spans="2:13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</row>
    <row r="258" spans="2:13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</row>
    <row r="259" spans="2:13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</row>
    <row r="260" spans="2:13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</row>
    <row r="261" spans="2:13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</row>
    <row r="262" spans="2:13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</row>
    <row r="263" spans="2:13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</row>
    <row r="264" spans="2:13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</row>
    <row r="265" spans="2:13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</row>
    <row r="266" spans="2:13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</row>
    <row r="267" spans="2:13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</row>
    <row r="268" spans="2:13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</row>
    <row r="269" spans="2:13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</row>
    <row r="270" spans="2:13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</row>
    <row r="271" spans="2:13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</row>
    <row r="272" spans="2:13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</row>
    <row r="273" spans="2:13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</row>
    <row r="274" spans="2:13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</row>
    <row r="275" spans="2:13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</row>
    <row r="276" spans="2:13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</row>
    <row r="277" spans="2:13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</row>
    <row r="278" spans="2:13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</row>
    <row r="279" spans="2:13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</row>
    <row r="280" spans="2:13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</row>
    <row r="281" spans="2:13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</row>
    <row r="282" spans="2:13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</row>
    <row r="283" spans="2:13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</row>
    <row r="284" spans="2:13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</row>
    <row r="285" spans="2:13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</row>
    <row r="286" spans="2:13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</row>
    <row r="287" spans="2:13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</row>
    <row r="288" spans="2:13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</row>
    <row r="289" spans="2:13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</row>
    <row r="290" spans="2:13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</row>
    <row r="291" spans="2:13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</row>
    <row r="292" spans="2:13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</row>
    <row r="293" spans="2:13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</row>
    <row r="294" spans="2:13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</row>
    <row r="295" spans="2:13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</row>
    <row r="296" spans="2:13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</row>
    <row r="297" spans="2:13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</row>
    <row r="298" spans="2:13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</row>
    <row r="299" spans="2:13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</row>
    <row r="300" spans="2:13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</row>
    <row r="301" spans="2:13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</row>
    <row r="302" spans="2:13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4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2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46.85546875" style="2" customWidth="1"/>
    <col min="4" max="4" width="12.28515625" style="1" bestFit="1" customWidth="1"/>
    <col min="5" max="5" width="11.28515625" style="1" bestFit="1" customWidth="1"/>
    <col min="6" max="7" width="13.140625" style="1" bestFit="1" customWidth="1"/>
    <col min="8" max="8" width="10.140625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146</v>
      </c>
      <c r="C1" s="46" t="s" vm="1">
        <v>232</v>
      </c>
    </row>
    <row r="2" spans="2:11">
      <c r="B2" s="46" t="s">
        <v>145</v>
      </c>
      <c r="C2" s="46" t="s">
        <v>233</v>
      </c>
    </row>
    <row r="3" spans="2:11">
      <c r="B3" s="46" t="s">
        <v>147</v>
      </c>
      <c r="C3" s="46" t="s">
        <v>234</v>
      </c>
    </row>
    <row r="4" spans="2:11">
      <c r="B4" s="46" t="s">
        <v>148</v>
      </c>
      <c r="C4" s="46">
        <v>9453</v>
      </c>
    </row>
    <row r="6" spans="2:11" ht="26.25" customHeight="1">
      <c r="B6" s="151" t="s">
        <v>175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2:11" ht="26.25" customHeight="1">
      <c r="B7" s="151" t="s">
        <v>98</v>
      </c>
      <c r="C7" s="152"/>
      <c r="D7" s="152"/>
      <c r="E7" s="152"/>
      <c r="F7" s="152"/>
      <c r="G7" s="152"/>
      <c r="H7" s="152"/>
      <c r="I7" s="152"/>
      <c r="J7" s="152"/>
      <c r="K7" s="153"/>
    </row>
    <row r="8" spans="2:11" s="3" customFormat="1" ht="63">
      <c r="B8" s="21" t="s">
        <v>116</v>
      </c>
      <c r="C8" s="29" t="s">
        <v>46</v>
      </c>
      <c r="D8" s="29" t="s">
        <v>103</v>
      </c>
      <c r="E8" s="29" t="s">
        <v>104</v>
      </c>
      <c r="F8" s="29" t="s">
        <v>208</v>
      </c>
      <c r="G8" s="29" t="s">
        <v>207</v>
      </c>
      <c r="H8" s="29" t="s">
        <v>111</v>
      </c>
      <c r="I8" s="29" t="s">
        <v>60</v>
      </c>
      <c r="J8" s="29" t="s">
        <v>149</v>
      </c>
      <c r="K8" s="30" t="s">
        <v>151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215</v>
      </c>
      <c r="G9" s="31"/>
      <c r="H9" s="31" t="s">
        <v>211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4" t="s">
        <v>2079</v>
      </c>
      <c r="C11" s="74"/>
      <c r="D11" s="75"/>
      <c r="E11" s="97"/>
      <c r="F11" s="77"/>
      <c r="G11" s="98"/>
      <c r="H11" s="77">
        <f>H12+H47</f>
        <v>70754.767454153014</v>
      </c>
      <c r="I11" s="78"/>
      <c r="J11" s="78">
        <f>IFERROR(H11/$H$11,0)</f>
        <v>1</v>
      </c>
      <c r="K11" s="78">
        <f>H11/'סכום נכסי הקרן'!$C$42</f>
        <v>9.1643010971049252E-2</v>
      </c>
    </row>
    <row r="12" spans="2:11" ht="21" customHeight="1">
      <c r="B12" s="79" t="s">
        <v>2080</v>
      </c>
      <c r="C12" s="80"/>
      <c r="D12" s="81"/>
      <c r="E12" s="99"/>
      <c r="F12" s="83"/>
      <c r="G12" s="100"/>
      <c r="H12" s="83">
        <f>H13+H22+H25+H29</f>
        <v>5013.8573934600008</v>
      </c>
      <c r="I12" s="84"/>
      <c r="J12" s="84">
        <f t="shared" ref="J12:J71" si="0">IFERROR(H12/$H$11,0)</f>
        <v>7.086246727768318E-2</v>
      </c>
      <c r="K12" s="84">
        <f>H12/'סכום נכסי הקרן'!$C$42</f>
        <v>6.4940498661643382E-3</v>
      </c>
    </row>
    <row r="13" spans="2:11">
      <c r="B13" s="85" t="s">
        <v>194</v>
      </c>
      <c r="C13" s="80"/>
      <c r="D13" s="81"/>
      <c r="E13" s="99"/>
      <c r="F13" s="83"/>
      <c r="G13" s="100"/>
      <c r="H13" s="83">
        <f>SUM(H14:H20)</f>
        <v>658.55838162100008</v>
      </c>
      <c r="I13" s="84"/>
      <c r="J13" s="84">
        <f t="shared" si="0"/>
        <v>9.3076184873015985E-3</v>
      </c>
      <c r="K13" s="84">
        <f>H13/'סכום נכסי הקרן'!$C$42</f>
        <v>8.5297818314612121E-4</v>
      </c>
    </row>
    <row r="14" spans="2:11">
      <c r="B14" s="86" t="s">
        <v>2081</v>
      </c>
      <c r="C14" s="87">
        <v>7034</v>
      </c>
      <c r="D14" s="88" t="s">
        <v>132</v>
      </c>
      <c r="E14" s="101">
        <v>43850</v>
      </c>
      <c r="F14" s="90">
        <v>44090.49</v>
      </c>
      <c r="G14" s="102">
        <v>69.561099999999996</v>
      </c>
      <c r="H14" s="90">
        <v>117.28143000000003</v>
      </c>
      <c r="I14" s="91">
        <v>5.9836985714285709E-4</v>
      </c>
      <c r="J14" s="91">
        <f t="shared" si="0"/>
        <v>1.6575763615645392E-3</v>
      </c>
      <c r="K14" s="91">
        <f>H14/'סכום נכסי הקרן'!$C$42</f>
        <v>1.5190528868821095E-4</v>
      </c>
    </row>
    <row r="15" spans="2:11">
      <c r="B15" s="86" t="s">
        <v>2082</v>
      </c>
      <c r="C15" s="112">
        <v>83021</v>
      </c>
      <c r="D15" s="88" t="s">
        <v>132</v>
      </c>
      <c r="E15" s="101">
        <v>44255</v>
      </c>
      <c r="F15" s="90">
        <v>21629.723870000002</v>
      </c>
      <c r="G15" s="102">
        <v>100</v>
      </c>
      <c r="H15" s="90">
        <v>82.712064089999998</v>
      </c>
      <c r="I15" s="91">
        <v>4.9796049999999999E-5</v>
      </c>
      <c r="J15" s="91">
        <f t="shared" si="0"/>
        <v>1.1689963385660897E-3</v>
      </c>
      <c r="K15" s="91">
        <f>H15/'סכום נכסי הקרן'!$C$42</f>
        <v>1.0713034428032856E-4</v>
      </c>
    </row>
    <row r="16" spans="2:11">
      <c r="B16" s="86" t="s">
        <v>2083</v>
      </c>
      <c r="C16" s="87">
        <v>8401</v>
      </c>
      <c r="D16" s="88" t="s">
        <v>132</v>
      </c>
      <c r="E16" s="101">
        <v>44621</v>
      </c>
      <c r="F16" s="90">
        <v>14278.366222000004</v>
      </c>
      <c r="G16" s="102">
        <v>80.816400000000002</v>
      </c>
      <c r="H16" s="90">
        <v>44.126136127000002</v>
      </c>
      <c r="I16" s="91">
        <v>4.2306267104737997E-4</v>
      </c>
      <c r="J16" s="91">
        <f t="shared" si="0"/>
        <v>6.2364894571369234E-4</v>
      </c>
      <c r="K16" s="91">
        <f>H16/'סכום נכסי הקרן'!$C$42</f>
        <v>5.7153067174123211E-5</v>
      </c>
    </row>
    <row r="17" spans="2:11">
      <c r="B17" s="86" t="s">
        <v>2084</v>
      </c>
      <c r="C17" s="87">
        <v>8507</v>
      </c>
      <c r="D17" s="88" t="s">
        <v>132</v>
      </c>
      <c r="E17" s="101">
        <v>44621</v>
      </c>
      <c r="F17" s="90">
        <v>12184.205172000002</v>
      </c>
      <c r="G17" s="102">
        <v>89.819299999999998</v>
      </c>
      <c r="H17" s="90">
        <v>41.848967908000006</v>
      </c>
      <c r="I17" s="91">
        <v>2.5383759144976002E-4</v>
      </c>
      <c r="J17" s="91">
        <f t="shared" si="0"/>
        <v>5.9146499117698173E-4</v>
      </c>
      <c r="K17" s="91">
        <f>H17/'סכום נכסי הקרן'!$C$42</f>
        <v>5.4203632675423684E-5</v>
      </c>
    </row>
    <row r="18" spans="2:11">
      <c r="B18" s="86" t="s">
        <v>2085</v>
      </c>
      <c r="C18" s="87">
        <v>7992</v>
      </c>
      <c r="D18" s="88" t="s">
        <v>132</v>
      </c>
      <c r="E18" s="101">
        <v>44196</v>
      </c>
      <c r="F18" s="90">
        <v>74100.360000000015</v>
      </c>
      <c r="G18" s="102">
        <v>109.684</v>
      </c>
      <c r="H18" s="90">
        <v>310.80034000000006</v>
      </c>
      <c r="I18" s="91">
        <v>1.0538444444444445E-3</v>
      </c>
      <c r="J18" s="91">
        <f t="shared" si="0"/>
        <v>4.3926416718334839E-3</v>
      </c>
      <c r="K18" s="91">
        <f>H18/'סכום נכסי הקרן'!$C$42</f>
        <v>4.0255490892372405E-4</v>
      </c>
    </row>
    <row r="19" spans="2:11">
      <c r="B19" s="86" t="s">
        <v>2086</v>
      </c>
      <c r="C19" s="87">
        <v>8402</v>
      </c>
      <c r="D19" s="88" t="s">
        <v>132</v>
      </c>
      <c r="E19" s="101">
        <v>44560</v>
      </c>
      <c r="F19" s="90">
        <v>7800.8443570000018</v>
      </c>
      <c r="G19" s="102">
        <v>102.7159</v>
      </c>
      <c r="H19" s="90">
        <v>30.640593496000008</v>
      </c>
      <c r="I19" s="91">
        <v>2.5083131226452004E-4</v>
      </c>
      <c r="J19" s="91">
        <f t="shared" si="0"/>
        <v>4.3305341249060285E-4</v>
      </c>
      <c r="K19" s="91">
        <f>H19/'סכום נכסי הקרן'!$C$42</f>
        <v>3.9686318631926636E-5</v>
      </c>
    </row>
    <row r="20" spans="2:11">
      <c r="B20" s="86" t="s">
        <v>2087</v>
      </c>
      <c r="C20" s="87">
        <v>8291</v>
      </c>
      <c r="D20" s="88" t="s">
        <v>132</v>
      </c>
      <c r="E20" s="101">
        <v>44279</v>
      </c>
      <c r="F20" s="90">
        <v>8055.6500000000015</v>
      </c>
      <c r="G20" s="102">
        <v>101.1169</v>
      </c>
      <c r="H20" s="90">
        <v>31.148850000000007</v>
      </c>
      <c r="I20" s="91">
        <v>1.019702806824436E-3</v>
      </c>
      <c r="J20" s="91">
        <f t="shared" si="0"/>
        <v>4.4023676595620975E-4</v>
      </c>
      <c r="K20" s="91">
        <f>H20/'סכום נכסי הקרן'!$C$42</f>
        <v>4.0344622772384171E-5</v>
      </c>
    </row>
    <row r="21" spans="2:11">
      <c r="B21" s="92"/>
      <c r="C21" s="87"/>
      <c r="D21" s="87"/>
      <c r="E21" s="87"/>
      <c r="F21" s="90"/>
      <c r="G21" s="102"/>
      <c r="H21" s="87"/>
      <c r="I21" s="87"/>
      <c r="J21" s="91"/>
      <c r="K21" s="87"/>
    </row>
    <row r="22" spans="2:11" ht="16.5" customHeight="1">
      <c r="B22" s="92" t="s">
        <v>196</v>
      </c>
      <c r="C22" s="87"/>
      <c r="D22" s="88"/>
      <c r="E22" s="101"/>
      <c r="F22" s="90"/>
      <c r="G22" s="102"/>
      <c r="H22" s="90">
        <v>164.12442113900005</v>
      </c>
      <c r="I22" s="91"/>
      <c r="J22" s="91">
        <f t="shared" si="0"/>
        <v>2.3196234973897382E-3</v>
      </c>
      <c r="K22" s="91">
        <f>H22/'סכום נכסי הקרן'!$C$42</f>
        <v>2.1257728161999141E-4</v>
      </c>
    </row>
    <row r="23" spans="2:11" ht="16.5" customHeight="1">
      <c r="B23" s="86" t="s">
        <v>2088</v>
      </c>
      <c r="C23" s="112">
        <v>992880</v>
      </c>
      <c r="D23" s="88" t="s">
        <v>133</v>
      </c>
      <c r="E23" s="101">
        <v>45158</v>
      </c>
      <c r="F23" s="90">
        <v>91.644800000000018</v>
      </c>
      <c r="G23" s="102">
        <v>179087.5435</v>
      </c>
      <c r="H23" s="90">
        <v>164.12442113900005</v>
      </c>
      <c r="I23" s="91">
        <v>6.598425599472127E-8</v>
      </c>
      <c r="J23" s="91">
        <f t="shared" si="0"/>
        <v>2.3196234973897382E-3</v>
      </c>
      <c r="K23" s="91">
        <f>H23/'סכום נכסי הקרן'!$C$42</f>
        <v>2.1257728161999141E-4</v>
      </c>
    </row>
    <row r="24" spans="2:11" ht="16.5" customHeight="1">
      <c r="B24" s="92"/>
      <c r="C24" s="87"/>
      <c r="D24" s="87"/>
      <c r="E24" s="87"/>
      <c r="F24" s="90"/>
      <c r="G24" s="102"/>
      <c r="H24" s="87"/>
      <c r="I24" s="87"/>
      <c r="J24" s="91"/>
      <c r="K24" s="87"/>
    </row>
    <row r="25" spans="2:11">
      <c r="B25" s="85" t="s">
        <v>197</v>
      </c>
      <c r="C25" s="87"/>
      <c r="D25" s="88"/>
      <c r="E25" s="101"/>
      <c r="F25" s="90"/>
      <c r="G25" s="102"/>
      <c r="H25" s="90">
        <v>771.86167</v>
      </c>
      <c r="I25" s="91"/>
      <c r="J25" s="91">
        <f t="shared" si="0"/>
        <v>1.0908970487397099E-2</v>
      </c>
      <c r="K25" s="91">
        <f>H25/'סכום נכסי הקרן'!$C$42</f>
        <v>9.9973090205938476E-4</v>
      </c>
    </row>
    <row r="26" spans="2:11">
      <c r="B26" s="86" t="s">
        <v>2089</v>
      </c>
      <c r="C26" s="87">
        <v>8510</v>
      </c>
      <c r="D26" s="88" t="s">
        <v>133</v>
      </c>
      <c r="E26" s="101">
        <v>44655</v>
      </c>
      <c r="F26" s="90">
        <v>425847.9800000001</v>
      </c>
      <c r="G26" s="102">
        <v>96.624375999999998</v>
      </c>
      <c r="H26" s="90">
        <v>411.47306000000003</v>
      </c>
      <c r="I26" s="91">
        <v>4.0000000000000002E-4</v>
      </c>
      <c r="J26" s="91">
        <f t="shared" si="0"/>
        <v>5.8154817661809476E-3</v>
      </c>
      <c r="K26" s="91">
        <v>4.3600091904761907E-4</v>
      </c>
    </row>
    <row r="27" spans="2:11">
      <c r="B27" s="86" t="s">
        <v>2090</v>
      </c>
      <c r="C27" s="87">
        <v>7004</v>
      </c>
      <c r="D27" s="88" t="s">
        <v>133</v>
      </c>
      <c r="E27" s="101">
        <v>43614</v>
      </c>
      <c r="F27" s="90">
        <v>377768.22</v>
      </c>
      <c r="G27" s="102">
        <v>95.399420000000006</v>
      </c>
      <c r="H27" s="90">
        <v>360.38860999999997</v>
      </c>
      <c r="I27" s="91">
        <v>2.9999999999999997E-4</v>
      </c>
      <c r="J27" s="91">
        <f t="shared" si="0"/>
        <v>5.0934887212161512E-3</v>
      </c>
      <c r="K27" s="91">
        <v>3.2568003333333334E-4</v>
      </c>
    </row>
    <row r="28" spans="2:11">
      <c r="B28" s="92"/>
      <c r="C28" s="87"/>
      <c r="D28" s="87"/>
      <c r="E28" s="87"/>
      <c r="F28" s="90"/>
      <c r="G28" s="102"/>
      <c r="H28" s="87"/>
      <c r="I28" s="87"/>
      <c r="J28" s="91"/>
      <c r="K28" s="87"/>
    </row>
    <row r="29" spans="2:11">
      <c r="B29" s="85" t="s">
        <v>198</v>
      </c>
      <c r="C29" s="80"/>
      <c r="D29" s="81"/>
      <c r="E29" s="99"/>
      <c r="F29" s="83"/>
      <c r="G29" s="100"/>
      <c r="H29" s="83">
        <v>3419.3129207000011</v>
      </c>
      <c r="I29" s="84"/>
      <c r="J29" s="84">
        <f t="shared" si="0"/>
        <v>4.832625480559475E-2</v>
      </c>
      <c r="K29" s="84">
        <f>H29/'סכום נכסי הקרן'!$C$42</f>
        <v>4.4287634993388407E-3</v>
      </c>
    </row>
    <row r="30" spans="2:11">
      <c r="B30" s="86" t="s">
        <v>2091</v>
      </c>
      <c r="C30" s="112">
        <v>91381</v>
      </c>
      <c r="D30" s="88" t="s">
        <v>132</v>
      </c>
      <c r="E30" s="101">
        <v>44742</v>
      </c>
      <c r="F30" s="90">
        <v>19504.103090000001</v>
      </c>
      <c r="G30" s="102">
        <v>100</v>
      </c>
      <c r="H30" s="90">
        <v>74.583690229999988</v>
      </c>
      <c r="I30" s="91">
        <v>1.5295572E-4</v>
      </c>
      <c r="J30" s="91">
        <f t="shared" si="0"/>
        <v>1.0541154032953045E-3</v>
      </c>
      <c r="K30" s="91">
        <f>H30/'סכום נכסי הקרן'!$C$42</f>
        <v>9.6602309468943589E-5</v>
      </c>
    </row>
    <row r="31" spans="2:11">
      <c r="B31" s="86" t="s">
        <v>2092</v>
      </c>
      <c r="C31" s="87">
        <v>5272</v>
      </c>
      <c r="D31" s="88" t="s">
        <v>132</v>
      </c>
      <c r="E31" s="101">
        <v>42403</v>
      </c>
      <c r="F31" s="90">
        <v>96177.467206000016</v>
      </c>
      <c r="G31" s="102">
        <v>121.0806</v>
      </c>
      <c r="H31" s="90">
        <v>445.31342061600009</v>
      </c>
      <c r="I31" s="91">
        <v>9.7940375318181821E-5</v>
      </c>
      <c r="J31" s="91">
        <f t="shared" si="0"/>
        <v>6.2937585217073882E-3</v>
      </c>
      <c r="K31" s="91">
        <f>H31/'סכום נכסי הקרן'!$C$42</f>
        <v>5.7677898125396481E-4</v>
      </c>
    </row>
    <row r="32" spans="2:11">
      <c r="B32" s="86" t="s">
        <v>2093</v>
      </c>
      <c r="C32" s="87">
        <v>8292</v>
      </c>
      <c r="D32" s="88" t="s">
        <v>132</v>
      </c>
      <c r="E32" s="101">
        <v>44317</v>
      </c>
      <c r="F32" s="90">
        <v>37470.460000000006</v>
      </c>
      <c r="G32" s="102">
        <v>124.2444</v>
      </c>
      <c r="H32" s="90">
        <v>178.02612000000002</v>
      </c>
      <c r="I32" s="91">
        <v>9.9920639999999996E-5</v>
      </c>
      <c r="J32" s="91">
        <f t="shared" si="0"/>
        <v>2.5161007011344594E-3</v>
      </c>
      <c r="K32" s="91">
        <f>H32/'סכום נכסי הקרן'!$C$42</f>
        <v>2.3058304415832996E-4</v>
      </c>
    </row>
    <row r="33" spans="2:11">
      <c r="B33" s="86" t="s">
        <v>2094</v>
      </c>
      <c r="C33" s="87">
        <v>7038</v>
      </c>
      <c r="D33" s="88" t="s">
        <v>132</v>
      </c>
      <c r="E33" s="101">
        <v>43556</v>
      </c>
      <c r="F33" s="90">
        <v>75218.05</v>
      </c>
      <c r="G33" s="102">
        <v>118.49630000000001</v>
      </c>
      <c r="H33" s="90">
        <v>340.83545000000009</v>
      </c>
      <c r="I33" s="91">
        <v>1.3040286153846153E-4</v>
      </c>
      <c r="J33" s="91">
        <f t="shared" si="0"/>
        <v>4.8171375903517926E-3</v>
      </c>
      <c r="K33" s="91">
        <f>H33/'סכום נכסי הקרן'!$C$42</f>
        <v>4.4145699304166307E-4</v>
      </c>
    </row>
    <row r="34" spans="2:11">
      <c r="B34" s="86" t="s">
        <v>2095</v>
      </c>
      <c r="C34" s="112">
        <v>83791</v>
      </c>
      <c r="D34" s="88" t="s">
        <v>133</v>
      </c>
      <c r="E34" s="101">
        <v>44308</v>
      </c>
      <c r="F34" s="90">
        <v>212140.0919</v>
      </c>
      <c r="G34" s="102">
        <v>100</v>
      </c>
      <c r="H34" s="90">
        <v>212.14009189999999</v>
      </c>
      <c r="I34" s="91">
        <v>9.080414999999999E-5</v>
      </c>
      <c r="J34" s="91">
        <f t="shared" si="0"/>
        <v>2.9982444933828729E-3</v>
      </c>
      <c r="K34" s="91">
        <f>H34/'סכום נכסי הקרן'!$C$42</f>
        <v>2.7476815300097462E-4</v>
      </c>
    </row>
    <row r="35" spans="2:11">
      <c r="B35" s="86" t="s">
        <v>2096</v>
      </c>
      <c r="C35" s="87">
        <v>7079</v>
      </c>
      <c r="D35" s="88" t="s">
        <v>133</v>
      </c>
      <c r="E35" s="101">
        <v>44166</v>
      </c>
      <c r="F35" s="90">
        <v>327509.15000000008</v>
      </c>
      <c r="G35" s="102">
        <v>50.583084999999997</v>
      </c>
      <c r="H35" s="90">
        <v>165.66428000000002</v>
      </c>
      <c r="I35" s="91">
        <v>8.5418264214046817E-4</v>
      </c>
      <c r="J35" s="91">
        <f t="shared" si="0"/>
        <v>2.3413868204336273E-3</v>
      </c>
      <c r="K35" s="91">
        <f>H35/'סכום נכסי הקרן'!$C$42</f>
        <v>2.1457173807246902E-4</v>
      </c>
    </row>
    <row r="36" spans="2:11">
      <c r="B36" s="86" t="s">
        <v>2097</v>
      </c>
      <c r="C36" s="87">
        <v>8279</v>
      </c>
      <c r="D36" s="88" t="s">
        <v>133</v>
      </c>
      <c r="E36" s="101">
        <v>44308</v>
      </c>
      <c r="F36" s="90">
        <v>47246.540000000008</v>
      </c>
      <c r="G36" s="102">
        <v>100.90159300000001</v>
      </c>
      <c r="H36" s="90">
        <v>47.67251000000001</v>
      </c>
      <c r="I36" s="91">
        <v>7.3822718750000006E-4</v>
      </c>
      <c r="J36" s="91">
        <f t="shared" si="0"/>
        <v>6.7377099403076099E-4</v>
      </c>
      <c r="K36" s="91">
        <f>H36/'סכום נכסי הקרן'!$C$42</f>
        <v>6.1746402597935785E-5</v>
      </c>
    </row>
    <row r="37" spans="2:11">
      <c r="B37" s="86" t="s">
        <v>2098</v>
      </c>
      <c r="C37" s="87">
        <v>6662</v>
      </c>
      <c r="D37" s="88" t="s">
        <v>132</v>
      </c>
      <c r="E37" s="101">
        <v>43556</v>
      </c>
      <c r="F37" s="90">
        <v>29841.590000000004</v>
      </c>
      <c r="G37" s="102">
        <v>139.68279999999999</v>
      </c>
      <c r="H37" s="90">
        <v>159.39797000000004</v>
      </c>
      <c r="I37" s="91">
        <v>2.1240002304347824E-4</v>
      </c>
      <c r="J37" s="91">
        <f t="shared" si="0"/>
        <v>2.2528230356107831E-3</v>
      </c>
      <c r="K37" s="91">
        <f>H37/'סכום נכסי הקרן'!$C$42</f>
        <v>2.0645548616831147E-4</v>
      </c>
    </row>
    <row r="38" spans="2:11">
      <c r="B38" s="86" t="s">
        <v>2099</v>
      </c>
      <c r="C38" s="87">
        <v>8283</v>
      </c>
      <c r="D38" s="88" t="s">
        <v>133</v>
      </c>
      <c r="E38" s="101">
        <v>44317</v>
      </c>
      <c r="F38" s="90">
        <v>317344.61000000004</v>
      </c>
      <c r="G38" s="102">
        <v>105.353357</v>
      </c>
      <c r="H38" s="90">
        <v>334.33334000000008</v>
      </c>
      <c r="I38" s="91">
        <v>2.7882753181818177E-4</v>
      </c>
      <c r="J38" s="91">
        <f t="shared" si="0"/>
        <v>4.725241167906292E-3</v>
      </c>
      <c r="K38" s="91">
        <f>H38/'סכום נכסי הקרן'!$C$42</f>
        <v>4.3303532819128986E-4</v>
      </c>
    </row>
    <row r="39" spans="2:11">
      <c r="B39" s="86" t="s">
        <v>2100</v>
      </c>
      <c r="C39" s="112">
        <v>85741</v>
      </c>
      <c r="D39" s="88" t="s">
        <v>132</v>
      </c>
      <c r="E39" s="101">
        <v>44404</v>
      </c>
      <c r="F39" s="90">
        <v>10755.599029999999</v>
      </c>
      <c r="G39" s="102">
        <v>100</v>
      </c>
      <c r="H39" s="90">
        <v>41.12941069</v>
      </c>
      <c r="I39" s="91">
        <v>6.22985E-5</v>
      </c>
      <c r="J39" s="91">
        <f t="shared" si="0"/>
        <v>5.8129525641718253E-4</v>
      </c>
      <c r="K39" s="91">
        <f>H39/'סכום נכסי הקרן'!$C$42</f>
        <v>5.3271647561258751E-5</v>
      </c>
    </row>
    <row r="40" spans="2:11">
      <c r="B40" s="86" t="s">
        <v>2101</v>
      </c>
      <c r="C40" s="87">
        <v>7067</v>
      </c>
      <c r="D40" s="88" t="s">
        <v>133</v>
      </c>
      <c r="E40" s="101">
        <v>44048</v>
      </c>
      <c r="F40" s="90">
        <v>239941.19000000003</v>
      </c>
      <c r="G40" s="102">
        <v>139.687434</v>
      </c>
      <c r="H40" s="90">
        <v>335.16760000000005</v>
      </c>
      <c r="I40" s="91">
        <v>7.8720177483443702E-4</v>
      </c>
      <c r="J40" s="91">
        <f t="shared" si="0"/>
        <v>4.7370320341619193E-3</v>
      </c>
      <c r="K40" s="91">
        <f>H40/'סכום נכסי הקרן'!$C$42</f>
        <v>4.3411587867691253E-4</v>
      </c>
    </row>
    <row r="41" spans="2:11">
      <c r="B41" s="86" t="s">
        <v>2102</v>
      </c>
      <c r="C41" s="87">
        <v>5289</v>
      </c>
      <c r="D41" s="88" t="s">
        <v>132</v>
      </c>
      <c r="E41" s="101">
        <v>42736</v>
      </c>
      <c r="F41" s="90">
        <v>69423.272052</v>
      </c>
      <c r="G41" s="102">
        <v>115.08450000000001</v>
      </c>
      <c r="H41" s="90">
        <v>305.52010721700003</v>
      </c>
      <c r="I41" s="91">
        <v>4.1001757271428571E-4</v>
      </c>
      <c r="J41" s="91">
        <f t="shared" si="0"/>
        <v>4.3180144350692404E-3</v>
      </c>
      <c r="K41" s="91">
        <f>H41/'סכום נכסי הקרן'!$C$42</f>
        <v>3.9571584424619947E-4</v>
      </c>
    </row>
    <row r="42" spans="2:11">
      <c r="B42" s="86" t="s">
        <v>2103</v>
      </c>
      <c r="C42" s="87">
        <v>8405</v>
      </c>
      <c r="D42" s="88" t="s">
        <v>132</v>
      </c>
      <c r="E42" s="101">
        <v>44581</v>
      </c>
      <c r="F42" s="90">
        <v>3939.1466260000011</v>
      </c>
      <c r="G42" s="102">
        <v>111.79519999999999</v>
      </c>
      <c r="H42" s="90">
        <v>16.840042446999998</v>
      </c>
      <c r="I42" s="91">
        <v>3.5833043012264575E-4</v>
      </c>
      <c r="J42" s="91">
        <f t="shared" si="0"/>
        <v>2.3800576346903897E-4</v>
      </c>
      <c r="K42" s="91">
        <f>H42/'סכום נכסי הקרן'!$C$42</f>
        <v>2.1811564792766089E-5</v>
      </c>
    </row>
    <row r="43" spans="2:11">
      <c r="B43" s="86" t="s">
        <v>2104</v>
      </c>
      <c r="C43" s="87">
        <v>5230</v>
      </c>
      <c r="D43" s="88" t="s">
        <v>132</v>
      </c>
      <c r="E43" s="101">
        <v>40372</v>
      </c>
      <c r="F43" s="90">
        <v>37533.220128000008</v>
      </c>
      <c r="G43" s="102">
        <v>18.601400000000002</v>
      </c>
      <c r="H43" s="90">
        <v>26.698037600000003</v>
      </c>
      <c r="I43" s="91">
        <v>3.8341467987804877E-4</v>
      </c>
      <c r="J43" s="91">
        <f t="shared" si="0"/>
        <v>3.7733199557612193E-4</v>
      </c>
      <c r="K43" s="91">
        <f>H43/'סכום נכסי הקרן'!$C$42</f>
        <v>3.4579840210310454E-5</v>
      </c>
    </row>
    <row r="44" spans="2:11">
      <c r="B44" s="86" t="s">
        <v>2105</v>
      </c>
      <c r="C44" s="87">
        <v>7029</v>
      </c>
      <c r="D44" s="88" t="s">
        <v>133</v>
      </c>
      <c r="E44" s="101">
        <v>43739</v>
      </c>
      <c r="F44" s="90">
        <v>477850.96000000008</v>
      </c>
      <c r="G44" s="102">
        <v>105.961427</v>
      </c>
      <c r="H44" s="90">
        <v>506.33757000000008</v>
      </c>
      <c r="I44" s="91">
        <v>3.5793488372093022E-4</v>
      </c>
      <c r="J44" s="91">
        <f t="shared" si="0"/>
        <v>7.1562325510869888E-3</v>
      </c>
      <c r="K44" s="91">
        <f>H44/'סכום נכסי הקרן'!$C$42</f>
        <v>6.5581869819064469E-4</v>
      </c>
    </row>
    <row r="45" spans="2:11">
      <c r="B45" s="86" t="s">
        <v>2106</v>
      </c>
      <c r="C45" s="87">
        <v>7076</v>
      </c>
      <c r="D45" s="88" t="s">
        <v>133</v>
      </c>
      <c r="E45" s="101">
        <v>44104</v>
      </c>
      <c r="F45" s="90">
        <v>331381.89000000007</v>
      </c>
      <c r="G45" s="102">
        <v>69.301680000000005</v>
      </c>
      <c r="H45" s="90">
        <v>229.65328000000002</v>
      </c>
      <c r="I45" s="91">
        <v>6.4976885406464247E-4</v>
      </c>
      <c r="J45" s="91">
        <f t="shared" si="0"/>
        <v>3.2457640419609676E-3</v>
      </c>
      <c r="K45" s="91">
        <f>H45/'סכום נכסי הקרן'!$C$42</f>
        <v>2.9745158970686614E-4</v>
      </c>
    </row>
    <row r="46" spans="2:11">
      <c r="B46" s="92"/>
      <c r="C46" s="87"/>
      <c r="D46" s="87"/>
      <c r="E46" s="87"/>
      <c r="F46" s="90"/>
      <c r="G46" s="102"/>
      <c r="H46" s="87"/>
      <c r="I46" s="87"/>
      <c r="J46" s="91"/>
      <c r="K46" s="87"/>
    </row>
    <row r="47" spans="2:11">
      <c r="B47" s="79" t="s">
        <v>2107</v>
      </c>
      <c r="C47" s="80"/>
      <c r="D47" s="81"/>
      <c r="E47" s="99"/>
      <c r="F47" s="83"/>
      <c r="G47" s="100"/>
      <c r="H47" s="83">
        <v>65740.910060693015</v>
      </c>
      <c r="I47" s="84"/>
      <c r="J47" s="84">
        <f t="shared" si="0"/>
        <v>0.92913753272231681</v>
      </c>
      <c r="K47" s="84">
        <f>H47/'סכום נכסי הקרן'!$C$42</f>
        <v>8.5148961104884915E-2</v>
      </c>
    </row>
    <row r="48" spans="2:11">
      <c r="B48" s="85" t="s">
        <v>194</v>
      </c>
      <c r="C48" s="80"/>
      <c r="D48" s="81"/>
      <c r="E48" s="99"/>
      <c r="F48" s="83"/>
      <c r="G48" s="100"/>
      <c r="H48" s="83">
        <v>3489.0432312309999</v>
      </c>
      <c r="I48" s="84"/>
      <c r="J48" s="84">
        <f t="shared" si="0"/>
        <v>4.9311775824742783E-2</v>
      </c>
      <c r="K48" s="84">
        <f>H48/'סכום נכסי הקרן'!$C$42</f>
        <v>4.519079612908824E-3</v>
      </c>
    </row>
    <row r="49" spans="2:11">
      <c r="B49" s="86" t="s">
        <v>2108</v>
      </c>
      <c r="C49" s="112">
        <v>84032</v>
      </c>
      <c r="D49" s="88" t="s">
        <v>132</v>
      </c>
      <c r="E49" s="101">
        <v>44314</v>
      </c>
      <c r="F49" s="90">
        <v>34346.037089999998</v>
      </c>
      <c r="G49" s="102">
        <v>100</v>
      </c>
      <c r="H49" s="90">
        <v>131.33924590000001</v>
      </c>
      <c r="I49" s="91">
        <v>2.443322E-5</v>
      </c>
      <c r="J49" s="91">
        <f t="shared" si="0"/>
        <v>1.8562600178864829E-3</v>
      </c>
      <c r="K49" s="91">
        <f>H49/'סכום נכסי הקרן'!$C$42</f>
        <v>1.7011325718429101E-4</v>
      </c>
    </row>
    <row r="50" spans="2:11">
      <c r="B50" s="86" t="s">
        <v>2109</v>
      </c>
      <c r="C50" s="112">
        <v>84034</v>
      </c>
      <c r="D50" s="88" t="s">
        <v>132</v>
      </c>
      <c r="E50" s="101">
        <v>44314</v>
      </c>
      <c r="F50" s="90">
        <v>19763.716990000001</v>
      </c>
      <c r="G50" s="102">
        <v>100</v>
      </c>
      <c r="H50" s="90">
        <v>75.576453749999999</v>
      </c>
      <c r="I50" s="91">
        <v>1.7646219999999999E-5</v>
      </c>
      <c r="J50" s="91">
        <f t="shared" si="0"/>
        <v>1.0681464510355616E-3</v>
      </c>
      <c r="K50" s="91">
        <f>H50/'סכום נכסי הקרן'!$C$42</f>
        <v>9.7888156930939294E-5</v>
      </c>
    </row>
    <row r="51" spans="2:11">
      <c r="B51" s="86" t="s">
        <v>2110</v>
      </c>
      <c r="C51" s="87">
        <v>9239</v>
      </c>
      <c r="D51" s="88" t="s">
        <v>132</v>
      </c>
      <c r="E51" s="101">
        <v>44742</v>
      </c>
      <c r="F51" s="90">
        <v>18186.201367000005</v>
      </c>
      <c r="G51" s="102">
        <v>108.958</v>
      </c>
      <c r="H51" s="90">
        <v>75.773788528000026</v>
      </c>
      <c r="I51" s="91">
        <v>7.7700352324103843E-5</v>
      </c>
      <c r="J51" s="91">
        <f t="shared" si="0"/>
        <v>1.0709354472417591E-3</v>
      </c>
      <c r="K51" s="91">
        <f>H51/'סכום נכסי הקרן'!$C$42</f>
        <v>9.8143748940862071E-5</v>
      </c>
    </row>
    <row r="52" spans="2:11">
      <c r="B52" s="86" t="s">
        <v>2111</v>
      </c>
      <c r="C52" s="112">
        <v>97211</v>
      </c>
      <c r="D52" s="88" t="s">
        <v>132</v>
      </c>
      <c r="E52" s="101">
        <v>45166</v>
      </c>
      <c r="F52" s="90">
        <v>12615.78753</v>
      </c>
      <c r="G52" s="102">
        <v>100</v>
      </c>
      <c r="H52" s="90">
        <v>48.242771500000003</v>
      </c>
      <c r="I52" s="91">
        <v>1.1241790999999999E-4</v>
      </c>
      <c r="J52" s="91">
        <f t="shared" si="0"/>
        <v>6.8183068414803122E-4</v>
      </c>
      <c r="K52" s="91">
        <f>H52/'סכום נכסי הקרן'!$C$42</f>
        <v>6.2485016867776038E-5</v>
      </c>
    </row>
    <row r="53" spans="2:11">
      <c r="B53" s="86" t="s">
        <v>2112</v>
      </c>
      <c r="C53" s="87">
        <v>9616</v>
      </c>
      <c r="D53" s="88" t="s">
        <v>132</v>
      </c>
      <c r="E53" s="101">
        <v>45093</v>
      </c>
      <c r="F53" s="90">
        <v>3985.7126310000003</v>
      </c>
      <c r="G53" s="102">
        <v>125.0609</v>
      </c>
      <c r="H53" s="90">
        <v>19.060988471000005</v>
      </c>
      <c r="I53" s="91">
        <v>7.9714170446558007E-4</v>
      </c>
      <c r="J53" s="91">
        <f t="shared" si="0"/>
        <v>2.6939511154991722E-4</v>
      </c>
      <c r="K53" s="91">
        <f>H53/'סכום נכסי הקרן'!$C$42</f>
        <v>2.4688179163316102E-5</v>
      </c>
    </row>
    <row r="54" spans="2:11">
      <c r="B54" s="86" t="s">
        <v>2113</v>
      </c>
      <c r="C54" s="87">
        <v>8287</v>
      </c>
      <c r="D54" s="88" t="s">
        <v>132</v>
      </c>
      <c r="E54" s="101">
        <v>43800</v>
      </c>
      <c r="F54" s="90">
        <v>52182.760000000009</v>
      </c>
      <c r="G54" s="102">
        <v>210.83539999999999</v>
      </c>
      <c r="H54" s="90">
        <v>420.71545000000009</v>
      </c>
      <c r="I54" s="91">
        <v>3.9796265151515153E-4</v>
      </c>
      <c r="J54" s="91">
        <f t="shared" si="0"/>
        <v>5.9461074516655174E-3</v>
      </c>
      <c r="K54" s="91">
        <f>H54/'סכום נכסי הקרן'!$C$42</f>
        <v>5.4491919042802073E-4</v>
      </c>
    </row>
    <row r="55" spans="2:11">
      <c r="B55" s="86" t="s">
        <v>2114</v>
      </c>
      <c r="C55" s="112">
        <v>1181106</v>
      </c>
      <c r="D55" s="88" t="s">
        <v>132</v>
      </c>
      <c r="E55" s="101">
        <v>44287</v>
      </c>
      <c r="F55" s="90">
        <v>68899.420000000013</v>
      </c>
      <c r="G55" s="102">
        <v>121.6288</v>
      </c>
      <c r="H55" s="90">
        <v>320.45709000000011</v>
      </c>
      <c r="I55" s="91">
        <v>4.742312666666667E-4</v>
      </c>
      <c r="J55" s="91">
        <f t="shared" si="0"/>
        <v>4.5291236411404614E-3</v>
      </c>
      <c r="K55" s="91">
        <f>H55/'סכום נכסי הקרן'!$C$42</f>
        <v>4.1506252753427381E-4</v>
      </c>
    </row>
    <row r="56" spans="2:11">
      <c r="B56" s="86" t="s">
        <v>2115</v>
      </c>
      <c r="C56" s="87">
        <v>7046</v>
      </c>
      <c r="D56" s="88" t="s">
        <v>132</v>
      </c>
      <c r="E56" s="101">
        <v>43795</v>
      </c>
      <c r="F56" s="90">
        <v>119878.99000000002</v>
      </c>
      <c r="G56" s="102">
        <v>147.65119999999999</v>
      </c>
      <c r="H56" s="90">
        <v>676.85858999999994</v>
      </c>
      <c r="I56" s="91">
        <v>1.3827480000000001E-5</v>
      </c>
      <c r="J56" s="91">
        <f t="shared" si="0"/>
        <v>9.5662612478881262E-3</v>
      </c>
      <c r="K56" s="91">
        <f>H56/'סכום נכסי הקרן'!$C$42</f>
        <v>8.7668098449213475E-4</v>
      </c>
    </row>
    <row r="57" spans="2:11">
      <c r="B57" s="86" t="s">
        <v>2116</v>
      </c>
      <c r="C57" s="87">
        <v>8315</v>
      </c>
      <c r="D57" s="88" t="s">
        <v>132</v>
      </c>
      <c r="E57" s="101">
        <v>44337</v>
      </c>
      <c r="F57" s="90">
        <v>259641.59000000003</v>
      </c>
      <c r="G57" s="102">
        <v>91.851900000000001</v>
      </c>
      <c r="H57" s="90">
        <v>911.96943999999996</v>
      </c>
      <c r="I57" s="91">
        <v>4.8383878157894737E-5</v>
      </c>
      <c r="J57" s="91">
        <f t="shared" si="0"/>
        <v>1.2889158890825682E-2</v>
      </c>
      <c r="K57" s="91">
        <f>H57/'סכום נכסי הקרן'!$C$42</f>
        <v>1.1812013296395351E-3</v>
      </c>
    </row>
    <row r="58" spans="2:11">
      <c r="B58" s="86" t="s">
        <v>2117</v>
      </c>
      <c r="C58" s="87">
        <v>8338</v>
      </c>
      <c r="D58" s="88" t="s">
        <v>132</v>
      </c>
      <c r="E58" s="101">
        <v>44561</v>
      </c>
      <c r="F58" s="90">
        <v>12618.258370000001</v>
      </c>
      <c r="G58" s="102">
        <v>67.068899999999999</v>
      </c>
      <c r="H58" s="90">
        <v>32.362233132000007</v>
      </c>
      <c r="I58" s="91">
        <v>4.2060854929855851E-4</v>
      </c>
      <c r="J58" s="91">
        <f t="shared" si="0"/>
        <v>4.5738590198843879E-4</v>
      </c>
      <c r="K58" s="91">
        <f>H58/'סכום נכסי הקרן'!$C$42</f>
        <v>4.1916221233929752E-5</v>
      </c>
    </row>
    <row r="59" spans="2:11">
      <c r="B59" s="86" t="s">
        <v>2118</v>
      </c>
      <c r="C59" s="112">
        <v>84031</v>
      </c>
      <c r="D59" s="88" t="s">
        <v>132</v>
      </c>
      <c r="E59" s="101">
        <v>44314</v>
      </c>
      <c r="F59" s="90">
        <v>20671.14201</v>
      </c>
      <c r="G59" s="102">
        <v>100</v>
      </c>
      <c r="H59" s="90">
        <v>79.046447040000004</v>
      </c>
      <c r="I59" s="91">
        <v>2.0361020000000002E-5</v>
      </c>
      <c r="J59" s="91">
        <f t="shared" si="0"/>
        <v>1.1171889878829684E-3</v>
      </c>
      <c r="K59" s="91">
        <f>H59/'סכום נכסי הקרן'!$C$42</f>
        <v>1.0238256267329429E-4</v>
      </c>
    </row>
    <row r="60" spans="2:11">
      <c r="B60" s="86" t="s">
        <v>2119</v>
      </c>
      <c r="C60" s="112">
        <v>84033</v>
      </c>
      <c r="D60" s="88" t="s">
        <v>132</v>
      </c>
      <c r="E60" s="101">
        <v>44314</v>
      </c>
      <c r="F60" s="90">
        <v>20251.45794</v>
      </c>
      <c r="G60" s="102">
        <v>100</v>
      </c>
      <c r="H60" s="90">
        <v>77.441575150000006</v>
      </c>
      <c r="I60" s="91">
        <v>1.108544E-5</v>
      </c>
      <c r="J60" s="91">
        <f t="shared" si="0"/>
        <v>1.0945068146846761E-3</v>
      </c>
      <c r="K60" s="91">
        <f>H60/'סכום נכסי הקרן'!$C$42</f>
        <v>1.0030390002603594E-4</v>
      </c>
    </row>
    <row r="61" spans="2:11">
      <c r="B61" s="86" t="s">
        <v>2120</v>
      </c>
      <c r="C61" s="112">
        <v>84036</v>
      </c>
      <c r="D61" s="88" t="s">
        <v>132</v>
      </c>
      <c r="E61" s="101">
        <v>44314</v>
      </c>
      <c r="F61" s="90">
        <v>30909.164820000002</v>
      </c>
      <c r="G61" s="102">
        <v>100</v>
      </c>
      <c r="H61" s="90">
        <v>118.1966463</v>
      </c>
      <c r="I61" s="91">
        <v>2.7826729999999998E-5</v>
      </c>
      <c r="J61" s="91">
        <f t="shared" si="0"/>
        <v>1.6705114093772961E-3</v>
      </c>
      <c r="K61" s="91">
        <f>H61/'סכום נכסי הקרן'!$C$42</f>
        <v>1.5309069541682649E-4</v>
      </c>
    </row>
    <row r="62" spans="2:11">
      <c r="B62" s="86" t="s">
        <v>2121</v>
      </c>
      <c r="C62" s="112">
        <v>84035</v>
      </c>
      <c r="D62" s="88" t="s">
        <v>132</v>
      </c>
      <c r="E62" s="101">
        <v>44314</v>
      </c>
      <c r="F62" s="90">
        <v>8586.509274</v>
      </c>
      <c r="G62" s="102">
        <v>100</v>
      </c>
      <c r="H62" s="90">
        <v>32.834811459999997</v>
      </c>
      <c r="I62" s="91">
        <v>1.7193750000000001E-5</v>
      </c>
      <c r="J62" s="91">
        <f t="shared" si="0"/>
        <v>4.6406500425962081E-4</v>
      </c>
      <c r="K62" s="91">
        <f>H62/'סכום נכסי הקרן'!$C$42</f>
        <v>4.2528314276644446E-5</v>
      </c>
    </row>
    <row r="63" spans="2:11">
      <c r="B63" s="86" t="s">
        <v>2122</v>
      </c>
      <c r="C63" s="87">
        <v>8316</v>
      </c>
      <c r="D63" s="88" t="s">
        <v>132</v>
      </c>
      <c r="E63" s="101">
        <v>44378</v>
      </c>
      <c r="F63" s="90">
        <v>130670.89000000001</v>
      </c>
      <c r="G63" s="102">
        <v>93.892600000000002</v>
      </c>
      <c r="H63" s="90">
        <v>469.16770000000008</v>
      </c>
      <c r="I63" s="91">
        <v>8.4727528580645162E-4</v>
      </c>
      <c r="J63" s="91">
        <f t="shared" si="0"/>
        <v>6.6308987631682461E-3</v>
      </c>
      <c r="K63" s="91">
        <f>H63/'סכום נכסי הקרן'!$C$42</f>
        <v>6.076755281009445E-4</v>
      </c>
    </row>
    <row r="64" spans="2:11">
      <c r="B64" s="92"/>
      <c r="C64" s="87"/>
      <c r="D64" s="87"/>
      <c r="E64" s="87"/>
      <c r="F64" s="90"/>
      <c r="G64" s="102"/>
      <c r="H64" s="87"/>
      <c r="I64" s="87"/>
      <c r="J64" s="91"/>
      <c r="K64" s="87"/>
    </row>
    <row r="65" spans="2:11">
      <c r="B65" s="85" t="s">
        <v>2123</v>
      </c>
      <c r="C65" s="87"/>
      <c r="D65" s="88"/>
      <c r="E65" s="101"/>
      <c r="F65" s="90"/>
      <c r="G65" s="102"/>
      <c r="H65" s="90">
        <v>265.22600392100009</v>
      </c>
      <c r="I65" s="91"/>
      <c r="J65" s="91">
        <f t="shared" si="0"/>
        <v>3.7485248480656607E-3</v>
      </c>
      <c r="K65" s="91">
        <f>H65/'סכום נכסי הקרן'!$C$42</f>
        <v>3.4352610377653205E-4</v>
      </c>
    </row>
    <row r="66" spans="2:11">
      <c r="B66" s="86" t="s">
        <v>2124</v>
      </c>
      <c r="C66" s="87" t="s">
        <v>2125</v>
      </c>
      <c r="D66" s="88" t="s">
        <v>132</v>
      </c>
      <c r="E66" s="101">
        <v>44616</v>
      </c>
      <c r="F66" s="90">
        <v>39.389856000000009</v>
      </c>
      <c r="G66" s="102">
        <v>98026.36</v>
      </c>
      <c r="H66" s="90">
        <v>147.65397839500002</v>
      </c>
      <c r="I66" s="91">
        <v>5.2359566806737591E-5</v>
      </c>
      <c r="J66" s="91">
        <f t="shared" si="0"/>
        <v>2.0868414059967821E-3</v>
      </c>
      <c r="K66" s="91">
        <f>H66/'סכום נכסי הקרן'!$C$42</f>
        <v>1.9124442986460293E-4</v>
      </c>
    </row>
    <row r="67" spans="2:11">
      <c r="B67" s="86" t="s">
        <v>2126</v>
      </c>
      <c r="C67" s="87">
        <v>9628</v>
      </c>
      <c r="D67" s="88" t="s">
        <v>132</v>
      </c>
      <c r="E67" s="101">
        <v>45103</v>
      </c>
      <c r="F67" s="90">
        <v>13.296965000000002</v>
      </c>
      <c r="G67" s="102">
        <v>126473.8</v>
      </c>
      <c r="H67" s="90">
        <v>64.308849603000013</v>
      </c>
      <c r="I67" s="91">
        <v>4.3680702793171791E-4</v>
      </c>
      <c r="J67" s="91">
        <f t="shared" si="0"/>
        <v>9.088977593583391E-4</v>
      </c>
      <c r="K67" s="91">
        <f>H67/'סכום נכסי הקרן'!$C$42</f>
        <v>8.3294127332438355E-5</v>
      </c>
    </row>
    <row r="68" spans="2:11">
      <c r="B68" s="86" t="s">
        <v>2127</v>
      </c>
      <c r="C68" s="87">
        <v>9768</v>
      </c>
      <c r="D68" s="88" t="s">
        <v>132</v>
      </c>
      <c r="E68" s="101">
        <v>45103</v>
      </c>
      <c r="F68" s="90">
        <v>11.023251000000002</v>
      </c>
      <c r="G68" s="102">
        <v>126356.95</v>
      </c>
      <c r="H68" s="90">
        <v>53.263175923000006</v>
      </c>
      <c r="I68" s="91">
        <v>3.6178115013341057E-4</v>
      </c>
      <c r="J68" s="91">
        <f t="shared" si="0"/>
        <v>7.527856827105391E-4</v>
      </c>
      <c r="K68" s="91">
        <f>H68/'סכום נכסי הקרן'!$C$42</f>
        <v>6.8987546579490729E-5</v>
      </c>
    </row>
    <row r="69" spans="2:11">
      <c r="B69" s="92"/>
      <c r="C69" s="87"/>
      <c r="D69" s="87"/>
      <c r="E69" s="87"/>
      <c r="F69" s="90"/>
      <c r="G69" s="102"/>
      <c r="H69" s="87"/>
      <c r="I69" s="87"/>
      <c r="J69" s="91"/>
      <c r="K69" s="87"/>
    </row>
    <row r="70" spans="2:11">
      <c r="B70" s="85" t="s">
        <v>197</v>
      </c>
      <c r="C70" s="80"/>
      <c r="D70" s="81"/>
      <c r="E70" s="99"/>
      <c r="F70" s="83"/>
      <c r="G70" s="100"/>
      <c r="H70" s="83">
        <v>2478.2917200000002</v>
      </c>
      <c r="I70" s="84"/>
      <c r="J70" s="84">
        <f t="shared" si="0"/>
        <v>3.5026497989776584E-2</v>
      </c>
      <c r="K70" s="84">
        <f>H70/'סכום נכסי הקרן'!$C$42</f>
        <v>3.2099337395545299E-3</v>
      </c>
    </row>
    <row r="71" spans="2:11">
      <c r="B71" s="86" t="s">
        <v>2128</v>
      </c>
      <c r="C71" s="87">
        <v>7064</v>
      </c>
      <c r="D71" s="88" t="s">
        <v>132</v>
      </c>
      <c r="E71" s="101">
        <v>43466</v>
      </c>
      <c r="F71" s="90">
        <v>81454.10000000002</v>
      </c>
      <c r="G71" s="102">
        <v>116.00320000000001</v>
      </c>
      <c r="H71" s="90">
        <v>361.32731000000007</v>
      </c>
      <c r="I71" s="91">
        <v>4.4110205555555553E-6</v>
      </c>
      <c r="J71" s="91">
        <f t="shared" si="0"/>
        <v>5.1067556717521462E-3</v>
      </c>
      <c r="K71" s="91">
        <f>H71/'סכום נכסי הקרן'!$C$42</f>
        <v>4.6799846605284992E-4</v>
      </c>
    </row>
    <row r="72" spans="2:11">
      <c r="B72" s="86" t="s">
        <v>2129</v>
      </c>
      <c r="C72" s="87">
        <v>7989</v>
      </c>
      <c r="D72" s="88" t="s">
        <v>132</v>
      </c>
      <c r="E72" s="101">
        <v>43830</v>
      </c>
      <c r="F72" s="90">
        <v>135278.39000000004</v>
      </c>
      <c r="G72" s="102">
        <v>131.00360000000001</v>
      </c>
      <c r="H72" s="90">
        <v>677.68763000000013</v>
      </c>
      <c r="I72" s="91">
        <v>1.6909799999999999E-4</v>
      </c>
      <c r="J72" s="91">
        <f t="shared" ref="J72:J135" si="1">IFERROR(H72/$H$11,0)</f>
        <v>9.577978338196385E-3</v>
      </c>
      <c r="K72" s="91">
        <f>H72/'סכום נכסי הקרן'!$C$42</f>
        <v>8.7775477392780337E-4</v>
      </c>
    </row>
    <row r="73" spans="2:11">
      <c r="B73" s="86" t="s">
        <v>2130</v>
      </c>
      <c r="C73" s="87">
        <v>8404</v>
      </c>
      <c r="D73" s="88" t="s">
        <v>132</v>
      </c>
      <c r="E73" s="101">
        <v>44469</v>
      </c>
      <c r="F73" s="90">
        <v>200343.03000000003</v>
      </c>
      <c r="G73" s="102">
        <v>107.7688</v>
      </c>
      <c r="H73" s="90">
        <v>825.62943999999993</v>
      </c>
      <c r="I73" s="91">
        <v>5.9532282785714288E-4</v>
      </c>
      <c r="J73" s="91">
        <f t="shared" si="1"/>
        <v>1.1668887761308569E-2</v>
      </c>
      <c r="K73" s="91">
        <f>H73/'סכום נכסי הקרן'!$C$42</f>
        <v>1.0693720091295435E-3</v>
      </c>
    </row>
    <row r="74" spans="2:11">
      <c r="B74" s="86" t="s">
        <v>2131</v>
      </c>
      <c r="C74" s="87">
        <v>9489</v>
      </c>
      <c r="D74" s="88" t="s">
        <v>132</v>
      </c>
      <c r="E74" s="101">
        <v>44665</v>
      </c>
      <c r="F74" s="90">
        <v>157248.72000000003</v>
      </c>
      <c r="G74" s="102">
        <v>102.0502</v>
      </c>
      <c r="H74" s="90">
        <v>613.6473400000001</v>
      </c>
      <c r="I74" s="91">
        <v>2.7780986655999998E-4</v>
      </c>
      <c r="J74" s="91">
        <f t="shared" si="1"/>
        <v>8.672876218519485E-3</v>
      </c>
      <c r="K74" s="91">
        <f>H74/'סכום נכסי הקרן'!$C$42</f>
        <v>7.948084904443333E-4</v>
      </c>
    </row>
    <row r="75" spans="2:11">
      <c r="B75" s="92"/>
      <c r="C75" s="87"/>
      <c r="D75" s="87"/>
      <c r="E75" s="87"/>
      <c r="F75" s="90"/>
      <c r="G75" s="102"/>
      <c r="H75" s="87"/>
      <c r="I75" s="87"/>
      <c r="J75" s="91"/>
      <c r="K75" s="87"/>
    </row>
    <row r="76" spans="2:11">
      <c r="B76" s="85" t="s">
        <v>198</v>
      </c>
      <c r="C76" s="80"/>
      <c r="D76" s="81"/>
      <c r="E76" s="99"/>
      <c r="F76" s="83"/>
      <c r="G76" s="100"/>
      <c r="H76" s="83">
        <v>59508.349105541012</v>
      </c>
      <c r="I76" s="84"/>
      <c r="J76" s="84">
        <f t="shared" si="1"/>
        <v>0.84105073405973174</v>
      </c>
      <c r="K76" s="84">
        <f>H76/'סכום נכסי הקרן'!$C$42</f>
        <v>7.7076421648645019E-2</v>
      </c>
    </row>
    <row r="77" spans="2:11">
      <c r="B77" s="86" t="s">
        <v>2132</v>
      </c>
      <c r="C77" s="87">
        <v>7055</v>
      </c>
      <c r="D77" s="88" t="s">
        <v>132</v>
      </c>
      <c r="E77" s="101">
        <v>43914</v>
      </c>
      <c r="F77" s="90">
        <v>80085.74000000002</v>
      </c>
      <c r="G77" s="102">
        <v>108.56829999999999</v>
      </c>
      <c r="H77" s="90">
        <v>332.48812000000004</v>
      </c>
      <c r="I77" s="91">
        <v>3.9392499999999999E-4</v>
      </c>
      <c r="J77" s="91">
        <f t="shared" si="1"/>
        <v>4.6991620771765306E-3</v>
      </c>
      <c r="K77" s="91">
        <f>H77/'סכום נכסי הקרן'!$C$42</f>
        <v>4.3064536179342736E-4</v>
      </c>
    </row>
    <row r="78" spans="2:11">
      <c r="B78" s="86" t="s">
        <v>2133</v>
      </c>
      <c r="C78" s="87">
        <v>5238</v>
      </c>
      <c r="D78" s="88" t="s">
        <v>134</v>
      </c>
      <c r="E78" s="101">
        <v>43221</v>
      </c>
      <c r="F78" s="90">
        <v>208763.78048700004</v>
      </c>
      <c r="G78" s="102">
        <v>92.749899999999997</v>
      </c>
      <c r="H78" s="90">
        <v>784.7944476990001</v>
      </c>
      <c r="I78" s="91">
        <v>4.3498507946630072E-5</v>
      </c>
      <c r="J78" s="91">
        <f t="shared" si="1"/>
        <v>1.1091753615154252E-2</v>
      </c>
      <c r="K78" s="91">
        <f>H78/'סכום נכסי הקרן'!$C$42</f>
        <v>1.0164816982417564E-3</v>
      </c>
    </row>
    <row r="79" spans="2:11">
      <c r="B79" s="86" t="s">
        <v>2134</v>
      </c>
      <c r="C79" s="87">
        <v>7070</v>
      </c>
      <c r="D79" s="88" t="s">
        <v>134</v>
      </c>
      <c r="E79" s="101">
        <v>44075</v>
      </c>
      <c r="F79" s="90">
        <v>506187.90882800007</v>
      </c>
      <c r="G79" s="102">
        <v>101.9179</v>
      </c>
      <c r="H79" s="90">
        <v>2090.9784292520008</v>
      </c>
      <c r="I79" s="91">
        <v>6.9303520037304381E-5</v>
      </c>
      <c r="J79" s="91">
        <f t="shared" si="1"/>
        <v>2.9552474052110943E-2</v>
      </c>
      <c r="K79" s="91">
        <f>H79/'סכום נכסי הקרן'!$C$42</f>
        <v>2.7082777037792513E-3</v>
      </c>
    </row>
    <row r="80" spans="2:11">
      <c r="B80" s="86" t="s">
        <v>2135</v>
      </c>
      <c r="C80" s="87">
        <v>5339</v>
      </c>
      <c r="D80" s="88" t="s">
        <v>132</v>
      </c>
      <c r="E80" s="101">
        <v>42916</v>
      </c>
      <c r="F80" s="90">
        <v>298153.62492700008</v>
      </c>
      <c r="G80" s="102">
        <v>77.658199999999994</v>
      </c>
      <c r="H80" s="90">
        <v>885.41178347300024</v>
      </c>
      <c r="I80" s="91">
        <v>2.0301694832904559E-4</v>
      </c>
      <c r="J80" s="91">
        <f t="shared" si="1"/>
        <v>1.2513810946332637E-2</v>
      </c>
      <c r="K80" s="91">
        <f>H80/'סכום נכסי הקרן'!$C$42</f>
        <v>1.146803313844398E-3</v>
      </c>
    </row>
    <row r="81" spans="2:11">
      <c r="B81" s="86" t="s">
        <v>2136</v>
      </c>
      <c r="C81" s="87">
        <v>7006</v>
      </c>
      <c r="D81" s="88" t="s">
        <v>134</v>
      </c>
      <c r="E81" s="101">
        <v>43617</v>
      </c>
      <c r="F81" s="90">
        <v>52141.140000000007</v>
      </c>
      <c r="G81" s="102">
        <v>144.85249999999999</v>
      </c>
      <c r="H81" s="90">
        <v>306.12152000000009</v>
      </c>
      <c r="I81" s="91">
        <v>3.2451428571428572E-6</v>
      </c>
      <c r="J81" s="91">
        <f t="shared" si="1"/>
        <v>4.3265143963388437E-3</v>
      </c>
      <c r="K81" s="91">
        <f>H81/'סכום נכסי הקרן'!$C$42</f>
        <v>3.9649480629008315E-4</v>
      </c>
    </row>
    <row r="82" spans="2:11">
      <c r="B82" s="86" t="s">
        <v>2137</v>
      </c>
      <c r="C82" s="87">
        <v>8417</v>
      </c>
      <c r="D82" s="88" t="s">
        <v>134</v>
      </c>
      <c r="E82" s="101">
        <v>44713</v>
      </c>
      <c r="F82" s="90">
        <v>47613.070000000007</v>
      </c>
      <c r="G82" s="102">
        <v>104.7882</v>
      </c>
      <c r="H82" s="90">
        <v>202.22082999999998</v>
      </c>
      <c r="I82" s="91">
        <v>6.9697200000000001E-6</v>
      </c>
      <c r="J82" s="91">
        <f t="shared" si="1"/>
        <v>2.8580523585358835E-3</v>
      </c>
      <c r="K82" s="91">
        <f>H82/'סכום נכסי הקרן'!$C$42</f>
        <v>2.6192052364913714E-4</v>
      </c>
    </row>
    <row r="83" spans="2:11">
      <c r="B83" s="86" t="s">
        <v>2138</v>
      </c>
      <c r="C83" s="87">
        <v>9282</v>
      </c>
      <c r="D83" s="88" t="s">
        <v>132</v>
      </c>
      <c r="E83" s="101">
        <v>44848</v>
      </c>
      <c r="F83" s="90">
        <v>51388.010000000009</v>
      </c>
      <c r="G83" s="102">
        <v>105.3516</v>
      </c>
      <c r="H83" s="90">
        <v>207.02406000000002</v>
      </c>
      <c r="I83" s="91">
        <v>4.1527052000000001E-4</v>
      </c>
      <c r="J83" s="91">
        <f t="shared" si="1"/>
        <v>2.9259379607762185E-3</v>
      </c>
      <c r="K83" s="91">
        <f>H83/'סכום נכסי הקרן'!$C$42</f>
        <v>2.6814176464002448E-4</v>
      </c>
    </row>
    <row r="84" spans="2:11">
      <c r="B84" s="86" t="s">
        <v>2139</v>
      </c>
      <c r="C84" s="87">
        <v>8400</v>
      </c>
      <c r="D84" s="88" t="s">
        <v>132</v>
      </c>
      <c r="E84" s="101">
        <v>44544</v>
      </c>
      <c r="F84" s="90">
        <v>43839.43415400001</v>
      </c>
      <c r="G84" s="102">
        <v>112.6778</v>
      </c>
      <c r="H84" s="90">
        <v>188.89531321799998</v>
      </c>
      <c r="I84" s="91">
        <v>1.1225182833403963E-4</v>
      </c>
      <c r="J84" s="91">
        <f t="shared" si="1"/>
        <v>2.6697185223652745E-3</v>
      </c>
      <c r="K84" s="91">
        <f>H84/'סכום נכסי הקרן'!$C$42</f>
        <v>2.446610438347342E-4</v>
      </c>
    </row>
    <row r="85" spans="2:11">
      <c r="B85" s="86" t="s">
        <v>2140</v>
      </c>
      <c r="C85" s="112">
        <v>87255</v>
      </c>
      <c r="D85" s="88" t="s">
        <v>132</v>
      </c>
      <c r="E85" s="101">
        <v>44469</v>
      </c>
      <c r="F85" s="90">
        <v>3001.5287720000001</v>
      </c>
      <c r="G85" s="102">
        <v>100</v>
      </c>
      <c r="H85" s="90">
        <v>11.477846020000001</v>
      </c>
      <c r="I85" s="91">
        <v>3.70696E-6</v>
      </c>
      <c r="J85" s="91">
        <f t="shared" si="1"/>
        <v>1.6222010802929011E-4</v>
      </c>
      <c r="K85" s="91">
        <f>H85/'סכום נכסי הקרן'!$C$42</f>
        <v>1.4866339139853027E-5</v>
      </c>
    </row>
    <row r="86" spans="2:11">
      <c r="B86" s="86" t="s">
        <v>2141</v>
      </c>
      <c r="C86" s="112">
        <v>87254</v>
      </c>
      <c r="D86" s="88" t="s">
        <v>132</v>
      </c>
      <c r="E86" s="101">
        <v>44469</v>
      </c>
      <c r="F86" s="90">
        <v>10560.23666</v>
      </c>
      <c r="G86" s="102">
        <v>100</v>
      </c>
      <c r="H86" s="90">
        <v>40.38234499</v>
      </c>
      <c r="I86" s="91">
        <v>3.7077600000000001E-6</v>
      </c>
      <c r="J86" s="91">
        <f t="shared" si="1"/>
        <v>5.7073673538912499E-4</v>
      </c>
      <c r="K86" s="91">
        <f>H86/'סכום נכסי הקרן'!$C$42</f>
        <v>5.2304032902846415E-5</v>
      </c>
    </row>
    <row r="87" spans="2:11">
      <c r="B87" s="86" t="s">
        <v>2142</v>
      </c>
      <c r="C87" s="87">
        <v>8843</v>
      </c>
      <c r="D87" s="88" t="s">
        <v>132</v>
      </c>
      <c r="E87" s="101">
        <v>44562</v>
      </c>
      <c r="F87" s="90">
        <v>27003.225333000002</v>
      </c>
      <c r="G87" s="102">
        <v>107.17489999999999</v>
      </c>
      <c r="H87" s="90">
        <v>110.66915932900001</v>
      </c>
      <c r="I87" s="91">
        <v>5.3749567410278352E-5</v>
      </c>
      <c r="J87" s="91">
        <f t="shared" si="1"/>
        <v>1.5641230027462155E-3</v>
      </c>
      <c r="K87" s="91">
        <f>H87/'סכום נכסי הקרן'!$C$42</f>
        <v>1.4334094150074192E-4</v>
      </c>
    </row>
    <row r="88" spans="2:11">
      <c r="B88" s="86" t="s">
        <v>2143</v>
      </c>
      <c r="C88" s="87">
        <v>7025</v>
      </c>
      <c r="D88" s="88" t="s">
        <v>132</v>
      </c>
      <c r="E88" s="101">
        <v>43556</v>
      </c>
      <c r="F88" s="90">
        <v>87863.9</v>
      </c>
      <c r="G88" s="102">
        <v>91.127099999999999</v>
      </c>
      <c r="H88" s="90">
        <v>306.17934000000008</v>
      </c>
      <c r="I88" s="91">
        <v>3.83149141037037E-5</v>
      </c>
      <c r="J88" s="91">
        <f t="shared" si="1"/>
        <v>4.3273315850892334E-3</v>
      </c>
      <c r="K88" s="91">
        <f>H88/'סכום נכסי הקרן'!$C$42</f>
        <v>3.9656969592770055E-4</v>
      </c>
    </row>
    <row r="89" spans="2:11">
      <c r="B89" s="86" t="s">
        <v>2144</v>
      </c>
      <c r="C89" s="87">
        <v>9386</v>
      </c>
      <c r="D89" s="88" t="s">
        <v>132</v>
      </c>
      <c r="E89" s="101">
        <v>44896</v>
      </c>
      <c r="F89" s="90">
        <v>2650.2600000000007</v>
      </c>
      <c r="G89" s="102">
        <v>122.3484</v>
      </c>
      <c r="H89" s="90">
        <v>12.399510000000003</v>
      </c>
      <c r="I89" s="91">
        <v>7.9349705433069749E-5</v>
      </c>
      <c r="J89" s="91">
        <f t="shared" si="1"/>
        <v>1.7524628298770846E-4</v>
      </c>
      <c r="K89" s="91">
        <f>H89/'סכום נכסי הקרן'!$C$42</f>
        <v>1.6060097034478169E-5</v>
      </c>
    </row>
    <row r="90" spans="2:11">
      <c r="B90" s="86" t="s">
        <v>2145</v>
      </c>
      <c r="C90" s="87">
        <v>7045</v>
      </c>
      <c r="D90" s="88" t="s">
        <v>134</v>
      </c>
      <c r="E90" s="101">
        <v>43909</v>
      </c>
      <c r="F90" s="90">
        <v>223303.38000000003</v>
      </c>
      <c r="G90" s="102">
        <v>97.807599999999994</v>
      </c>
      <c r="H90" s="90">
        <v>885.2281700000002</v>
      </c>
      <c r="I90" s="91">
        <v>7.4376910000000003E-5</v>
      </c>
      <c r="J90" s="91">
        <f t="shared" si="1"/>
        <v>1.2511215877765434E-2</v>
      </c>
      <c r="K90" s="91">
        <f>H90/'סכום נכסי הקרן'!$C$42</f>
        <v>1.1465654939472232E-3</v>
      </c>
    </row>
    <row r="91" spans="2:11">
      <c r="B91" s="86" t="s">
        <v>2146</v>
      </c>
      <c r="C91" s="87">
        <v>7086</v>
      </c>
      <c r="D91" s="88" t="s">
        <v>132</v>
      </c>
      <c r="E91" s="101">
        <v>44160</v>
      </c>
      <c r="F91" s="90">
        <v>166294.56000000003</v>
      </c>
      <c r="G91" s="102">
        <v>99.089299999999994</v>
      </c>
      <c r="H91" s="90">
        <v>630.11918000000014</v>
      </c>
      <c r="I91" s="91">
        <v>6.2400359999999997E-5</v>
      </c>
      <c r="J91" s="91">
        <f t="shared" si="1"/>
        <v>8.9056780577831535E-3</v>
      </c>
      <c r="K91" s="91">
        <f>H91/'סכום נכסי הקרן'!$C$42</f>
        <v>8.1614315195405413E-4</v>
      </c>
    </row>
    <row r="92" spans="2:11">
      <c r="B92" s="86" t="s">
        <v>2147</v>
      </c>
      <c r="C92" s="112">
        <v>87952</v>
      </c>
      <c r="D92" s="88" t="s">
        <v>134</v>
      </c>
      <c r="E92" s="101">
        <v>44819</v>
      </c>
      <c r="F92" s="90">
        <v>5543.8006340000002</v>
      </c>
      <c r="G92" s="102">
        <v>100</v>
      </c>
      <c r="H92" s="90">
        <v>22.469578349999999</v>
      </c>
      <c r="I92" s="91">
        <v>1.1562539999999999E-5</v>
      </c>
      <c r="J92" s="91">
        <f t="shared" si="1"/>
        <v>3.1756981414092863E-4</v>
      </c>
      <c r="K92" s="91">
        <f>H92/'סכום נכסי הקרן'!$C$42</f>
        <v>2.9103053961391195E-5</v>
      </c>
    </row>
    <row r="93" spans="2:11">
      <c r="B93" s="86" t="s">
        <v>2148</v>
      </c>
      <c r="C93" s="87">
        <v>8318</v>
      </c>
      <c r="D93" s="88" t="s">
        <v>134</v>
      </c>
      <c r="E93" s="101">
        <v>44256</v>
      </c>
      <c r="F93" s="90">
        <v>42673.73000000001</v>
      </c>
      <c r="G93" s="102">
        <v>103.7397</v>
      </c>
      <c r="H93" s="90">
        <v>179.42912000000001</v>
      </c>
      <c r="I93" s="91">
        <v>1.1538461538461538E-4</v>
      </c>
      <c r="J93" s="91">
        <f t="shared" si="1"/>
        <v>2.5359297536560309E-3</v>
      </c>
      <c r="K93" s="91">
        <f>H93/'סכום נכסי הקרן'!$C$42</f>
        <v>2.3240023823610986E-4</v>
      </c>
    </row>
    <row r="94" spans="2:11">
      <c r="B94" s="86" t="s">
        <v>2149</v>
      </c>
      <c r="C94" s="87">
        <v>6650</v>
      </c>
      <c r="D94" s="88" t="s">
        <v>134</v>
      </c>
      <c r="E94" s="101">
        <v>43466</v>
      </c>
      <c r="F94" s="90">
        <v>97876.51</v>
      </c>
      <c r="G94" s="102">
        <v>142.20169999999999</v>
      </c>
      <c r="H94" s="90">
        <v>564.11885000000007</v>
      </c>
      <c r="I94" s="91">
        <v>2.7671495000000001E-5</v>
      </c>
      <c r="J94" s="91">
        <f t="shared" si="1"/>
        <v>7.9728740592007775E-3</v>
      </c>
      <c r="K94" s="91">
        <f>H94/'סכום נכסי הקרן'!$C$42</f>
        <v>7.3065818487813084E-4</v>
      </c>
    </row>
    <row r="95" spans="2:11">
      <c r="B95" s="86" t="s">
        <v>2150</v>
      </c>
      <c r="C95" s="87">
        <v>7035</v>
      </c>
      <c r="D95" s="88" t="s">
        <v>134</v>
      </c>
      <c r="E95" s="101">
        <v>43847</v>
      </c>
      <c r="F95" s="90">
        <v>26655.450000000004</v>
      </c>
      <c r="G95" s="102">
        <v>152.5829</v>
      </c>
      <c r="H95" s="90">
        <v>164.84630000000001</v>
      </c>
      <c r="I95" s="91">
        <v>6.6638625000000004E-5</v>
      </c>
      <c r="J95" s="91">
        <f t="shared" si="1"/>
        <v>2.3298260446805302E-3</v>
      </c>
      <c r="K95" s="91">
        <f>H95/'סכום נכסי הקרן'!$C$42</f>
        <v>2.1351227377329409E-4</v>
      </c>
    </row>
    <row r="96" spans="2:11">
      <c r="B96" s="86" t="s">
        <v>2151</v>
      </c>
      <c r="C96" s="87">
        <v>7040</v>
      </c>
      <c r="D96" s="88" t="s">
        <v>134</v>
      </c>
      <c r="E96" s="101">
        <v>43891</v>
      </c>
      <c r="F96" s="90">
        <v>8121.0200000000013</v>
      </c>
      <c r="G96" s="102">
        <v>139.03790000000001</v>
      </c>
      <c r="H96" s="90">
        <v>45.764730000000007</v>
      </c>
      <c r="I96" s="91">
        <v>2.5378187500000003E-5</v>
      </c>
      <c r="J96" s="91">
        <f t="shared" si="1"/>
        <v>6.4680772259839865E-4</v>
      </c>
      <c r="K96" s="91">
        <f>H96/'סכום נכסי הקרן'!$C$42</f>
        <v>5.9275407218244426E-5</v>
      </c>
    </row>
    <row r="97" spans="2:11">
      <c r="B97" s="86" t="s">
        <v>2152</v>
      </c>
      <c r="C97" s="87">
        <v>9391</v>
      </c>
      <c r="D97" s="88" t="s">
        <v>134</v>
      </c>
      <c r="E97" s="101">
        <v>44608</v>
      </c>
      <c r="F97" s="90">
        <v>74908.623743000018</v>
      </c>
      <c r="G97" s="102">
        <v>94.384</v>
      </c>
      <c r="H97" s="90">
        <v>286.56128476900005</v>
      </c>
      <c r="I97" s="91">
        <v>2.5293435937484773E-5</v>
      </c>
      <c r="J97" s="91">
        <f t="shared" si="1"/>
        <v>4.0500632689476823E-3</v>
      </c>
      <c r="K97" s="91">
        <f>H97/'סכום נכסי הקרן'!$C$42</f>
        <v>3.7115999258961605E-4</v>
      </c>
    </row>
    <row r="98" spans="2:11">
      <c r="B98" s="86" t="s">
        <v>2153</v>
      </c>
      <c r="C98" s="87">
        <v>8314</v>
      </c>
      <c r="D98" s="88" t="s">
        <v>132</v>
      </c>
      <c r="E98" s="101">
        <v>44264</v>
      </c>
      <c r="F98" s="90">
        <v>56905.758383000008</v>
      </c>
      <c r="G98" s="102">
        <v>102.0946</v>
      </c>
      <c r="H98" s="90">
        <v>222.16562916800004</v>
      </c>
      <c r="I98" s="91">
        <v>1.0098513025712095E-4</v>
      </c>
      <c r="J98" s="91">
        <f t="shared" si="1"/>
        <v>3.1399386523594578E-3</v>
      </c>
      <c r="K98" s="91">
        <f>H98/'סכום נכסי הקרן'!$C$42</f>
        <v>2.8775343236659936E-4</v>
      </c>
    </row>
    <row r="99" spans="2:11">
      <c r="B99" s="86" t="s">
        <v>2154</v>
      </c>
      <c r="C99" s="87">
        <v>8337</v>
      </c>
      <c r="D99" s="88" t="s">
        <v>132</v>
      </c>
      <c r="E99" s="101">
        <v>44470</v>
      </c>
      <c r="F99" s="90">
        <v>57597.970747000007</v>
      </c>
      <c r="G99" s="102">
        <v>144.72409999999999</v>
      </c>
      <c r="H99" s="90">
        <v>318.76154568900006</v>
      </c>
      <c r="I99" s="91">
        <v>1.118669294800829E-4</v>
      </c>
      <c r="J99" s="91">
        <f t="shared" si="1"/>
        <v>4.5051599653061977E-3</v>
      </c>
      <c r="K99" s="91">
        <f>H99/'סכום נכסי הקרן'!$C$42</f>
        <v>4.128664241268877E-4</v>
      </c>
    </row>
    <row r="100" spans="2:11">
      <c r="B100" s="86" t="s">
        <v>2155</v>
      </c>
      <c r="C100" s="87">
        <v>8111</v>
      </c>
      <c r="D100" s="88" t="s">
        <v>132</v>
      </c>
      <c r="E100" s="101">
        <v>44377</v>
      </c>
      <c r="F100" s="90">
        <v>26061.000000000004</v>
      </c>
      <c r="G100" s="102">
        <v>108.47920000000001</v>
      </c>
      <c r="H100" s="90">
        <v>108.10738000000002</v>
      </c>
      <c r="I100" s="91">
        <v>2.5425365853658537E-5</v>
      </c>
      <c r="J100" s="91">
        <f t="shared" si="1"/>
        <v>1.527916547390964E-3</v>
      </c>
      <c r="K100" s="91">
        <f>H100/'סכום נכסי הקרן'!$C$42</f>
        <v>1.400228729153978E-4</v>
      </c>
    </row>
    <row r="101" spans="2:11">
      <c r="B101" s="86" t="s">
        <v>2156</v>
      </c>
      <c r="C101" s="87">
        <v>9237</v>
      </c>
      <c r="D101" s="88" t="s">
        <v>132</v>
      </c>
      <c r="E101" s="101">
        <v>44712</v>
      </c>
      <c r="F101" s="90">
        <v>55279.62000000001</v>
      </c>
      <c r="G101" s="102">
        <v>147.4177</v>
      </c>
      <c r="H101" s="90">
        <v>311.62518000000006</v>
      </c>
      <c r="I101" s="91">
        <v>4.0630259740259739E-5</v>
      </c>
      <c r="J101" s="91">
        <f t="shared" si="1"/>
        <v>4.4042994021840851E-3</v>
      </c>
      <c r="K101" s="91">
        <f>H101/'סכום נכסי הקרן'!$C$42</f>
        <v>4.0362325843414174E-4</v>
      </c>
    </row>
    <row r="102" spans="2:11">
      <c r="B102" s="86" t="s">
        <v>2157</v>
      </c>
      <c r="C102" s="87">
        <v>7042</v>
      </c>
      <c r="D102" s="88" t="s">
        <v>132</v>
      </c>
      <c r="E102" s="101">
        <v>43558</v>
      </c>
      <c r="F102" s="90">
        <v>63144.210000000006</v>
      </c>
      <c r="G102" s="102">
        <v>103.887</v>
      </c>
      <c r="H102" s="90">
        <v>250.84912000000003</v>
      </c>
      <c r="I102" s="91">
        <v>1.4488760248360403E-4</v>
      </c>
      <c r="J102" s="91">
        <f t="shared" si="1"/>
        <v>3.5453317002637711E-3</v>
      </c>
      <c r="K102" s="91">
        <f>H102/'סכום נכסי הקרן'!$C$42</f>
        <v>3.2490487190328144E-4</v>
      </c>
    </row>
    <row r="103" spans="2:11">
      <c r="B103" s="86" t="s">
        <v>2158</v>
      </c>
      <c r="C103" s="87">
        <v>7057</v>
      </c>
      <c r="D103" s="88" t="s">
        <v>132</v>
      </c>
      <c r="E103" s="101">
        <v>43917</v>
      </c>
      <c r="F103" s="90">
        <v>7044.3000000000011</v>
      </c>
      <c r="G103" s="102">
        <v>123.7157</v>
      </c>
      <c r="H103" s="90">
        <v>33.325820000000007</v>
      </c>
      <c r="I103" s="91">
        <v>8.0733109803921563E-4</v>
      </c>
      <c r="J103" s="91">
        <f t="shared" si="1"/>
        <v>4.7100458667458908E-4</v>
      </c>
      <c r="K103" s="91">
        <f>H103/'סכום נכסי הקרן'!$C$42</f>
        <v>4.3164278504033883E-5</v>
      </c>
    </row>
    <row r="104" spans="2:11">
      <c r="B104" s="86" t="s">
        <v>2159</v>
      </c>
      <c r="C104" s="112">
        <v>87954</v>
      </c>
      <c r="D104" s="88" t="s">
        <v>134</v>
      </c>
      <c r="E104" s="101">
        <v>44837</v>
      </c>
      <c r="F104" s="90">
        <v>11588.212159999999</v>
      </c>
      <c r="G104" s="102">
        <v>100</v>
      </c>
      <c r="H104" s="90">
        <v>46.968182689999999</v>
      </c>
      <c r="I104" s="91">
        <v>2.60362E-5</v>
      </c>
      <c r="J104" s="91">
        <f t="shared" si="1"/>
        <v>6.6381650848381323E-4</v>
      </c>
      <c r="K104" s="91">
        <f>H104/'סכום נכסי הקרן'!$C$42</f>
        <v>6.0834143569745706E-5</v>
      </c>
    </row>
    <row r="105" spans="2:11">
      <c r="B105" s="86" t="s">
        <v>2160</v>
      </c>
      <c r="C105" s="112">
        <v>87953</v>
      </c>
      <c r="D105" s="88" t="s">
        <v>134</v>
      </c>
      <c r="E105" s="101">
        <v>44792</v>
      </c>
      <c r="F105" s="90">
        <v>15667.26281</v>
      </c>
      <c r="G105" s="102">
        <v>100</v>
      </c>
      <c r="H105" s="90">
        <v>63.500982909999998</v>
      </c>
      <c r="I105" s="91">
        <v>3.9932640000000001E-5</v>
      </c>
      <c r="J105" s="91">
        <f t="shared" si="1"/>
        <v>8.9747991824221237E-4</v>
      </c>
      <c r="K105" s="91">
        <f>H105/'סכום נכסי הקרן'!$C$42</f>
        <v>8.2247761993767455E-5</v>
      </c>
    </row>
    <row r="106" spans="2:11">
      <c r="B106" s="86" t="s">
        <v>2161</v>
      </c>
      <c r="C106" s="112">
        <v>87343</v>
      </c>
      <c r="D106" s="88" t="s">
        <v>132</v>
      </c>
      <c r="E106" s="101">
        <v>44421</v>
      </c>
      <c r="F106" s="90">
        <v>20387.79088</v>
      </c>
      <c r="G106" s="102">
        <v>100</v>
      </c>
      <c r="H106" s="90">
        <v>77.962912320000001</v>
      </c>
      <c r="I106" s="91">
        <v>2.5891089999999999E-5</v>
      </c>
      <c r="J106" s="91">
        <f t="shared" si="1"/>
        <v>1.1018750414312033E-3</v>
      </c>
      <c r="K106" s="91">
        <f>H106/'סכום נכסי הקרן'!$C$42</f>
        <v>1.009791465106051E-4</v>
      </c>
    </row>
    <row r="107" spans="2:11">
      <c r="B107" s="86" t="s">
        <v>2162</v>
      </c>
      <c r="C107" s="112">
        <v>87342</v>
      </c>
      <c r="D107" s="88" t="s">
        <v>132</v>
      </c>
      <c r="E107" s="101">
        <v>44421</v>
      </c>
      <c r="F107" s="90">
        <v>9560.2225600000002</v>
      </c>
      <c r="G107" s="102">
        <v>100</v>
      </c>
      <c r="H107" s="90">
        <v>36.558291070000003</v>
      </c>
      <c r="I107" s="91">
        <v>2.988264E-5</v>
      </c>
      <c r="J107" s="91">
        <f t="shared" si="1"/>
        <v>5.1669014520736977E-4</v>
      </c>
      <c r="K107" s="91">
        <f>H107/'סכום נכסי הקרן'!$C$42</f>
        <v>4.7351040645872018E-5</v>
      </c>
    </row>
    <row r="108" spans="2:11">
      <c r="B108" s="86" t="s">
        <v>2163</v>
      </c>
      <c r="C108" s="87">
        <v>9730</v>
      </c>
      <c r="D108" s="88" t="s">
        <v>135</v>
      </c>
      <c r="E108" s="101">
        <v>45146</v>
      </c>
      <c r="F108" s="90">
        <v>35894.172619999998</v>
      </c>
      <c r="G108" s="102">
        <v>100</v>
      </c>
      <c r="H108" s="90">
        <v>167.90935013000004</v>
      </c>
      <c r="I108" s="91">
        <v>1.4357669037645863E-4</v>
      </c>
      <c r="J108" s="91">
        <f t="shared" si="1"/>
        <v>2.3731171223027522E-3</v>
      </c>
      <c r="K108" s="91">
        <f>H108/'סכום נכסי הקרן'!$C$42</f>
        <v>2.1747959847477594E-4</v>
      </c>
    </row>
    <row r="109" spans="2:11">
      <c r="B109" s="86" t="s">
        <v>2164</v>
      </c>
      <c r="C109" s="87">
        <v>9011</v>
      </c>
      <c r="D109" s="88" t="s">
        <v>135</v>
      </c>
      <c r="E109" s="101">
        <v>44644</v>
      </c>
      <c r="F109" s="90">
        <v>184661.70971700002</v>
      </c>
      <c r="G109" s="102">
        <v>104.8567</v>
      </c>
      <c r="H109" s="90">
        <v>905.78259554700003</v>
      </c>
      <c r="I109" s="91">
        <v>2.2497771996330467E-4</v>
      </c>
      <c r="J109" s="91">
        <f t="shared" si="1"/>
        <v>1.2801718218265931E-2</v>
      </c>
      <c r="K109" s="91">
        <f>H109/'סכום נכסי הקרן'!$C$42</f>
        <v>1.1731880031248258E-3</v>
      </c>
    </row>
    <row r="110" spans="2:11">
      <c r="B110" s="86" t="s">
        <v>2165</v>
      </c>
      <c r="C110" s="87">
        <v>8329</v>
      </c>
      <c r="D110" s="88" t="s">
        <v>132</v>
      </c>
      <c r="E110" s="101">
        <v>43810</v>
      </c>
      <c r="F110" s="90">
        <v>115256.38000000002</v>
      </c>
      <c r="G110" s="102">
        <v>111.4221</v>
      </c>
      <c r="H110" s="90">
        <v>491.08221000000009</v>
      </c>
      <c r="I110" s="91">
        <v>1.2353183328571428E-5</v>
      </c>
      <c r="J110" s="91">
        <f t="shared" si="1"/>
        <v>6.9406236168920599E-3</v>
      </c>
      <c r="K110" s="91">
        <f>H110/'סכום נכסי הקרן'!$C$42</f>
        <v>6.3605964626876259E-4</v>
      </c>
    </row>
    <row r="111" spans="2:11">
      <c r="B111" s="86" t="s">
        <v>2166</v>
      </c>
      <c r="C111" s="87">
        <v>8278</v>
      </c>
      <c r="D111" s="88" t="s">
        <v>132</v>
      </c>
      <c r="E111" s="101">
        <v>44256</v>
      </c>
      <c r="F111" s="90">
        <v>21260.610000000004</v>
      </c>
      <c r="G111" s="102">
        <v>125.0278</v>
      </c>
      <c r="H111" s="90">
        <v>101.64831000000001</v>
      </c>
      <c r="I111" s="91">
        <v>8.5042918400000001E-5</v>
      </c>
      <c r="J111" s="91">
        <f t="shared" si="1"/>
        <v>1.4366284231781992E-3</v>
      </c>
      <c r="K111" s="91">
        <f>H111/'סכום נכסי הקרן'!$C$42</f>
        <v>1.316569543466409E-4</v>
      </c>
    </row>
    <row r="112" spans="2:11">
      <c r="B112" s="86" t="s">
        <v>2167</v>
      </c>
      <c r="C112" s="87">
        <v>8413</v>
      </c>
      <c r="D112" s="88" t="s">
        <v>134</v>
      </c>
      <c r="E112" s="101">
        <v>44661</v>
      </c>
      <c r="F112" s="90">
        <v>25918.380000000005</v>
      </c>
      <c r="G112" s="102">
        <v>70.867999999999995</v>
      </c>
      <c r="H112" s="90">
        <v>74.446690000000004</v>
      </c>
      <c r="I112" s="91">
        <v>6.7430999999999999E-5</v>
      </c>
      <c r="J112" s="91">
        <f t="shared" si="1"/>
        <v>1.0521791347592126E-3</v>
      </c>
      <c r="K112" s="91">
        <f>H112/'סכום נכסי הקרן'!$C$42</f>
        <v>9.6424863990247616E-5</v>
      </c>
    </row>
    <row r="113" spans="2:11">
      <c r="B113" s="86" t="s">
        <v>2168</v>
      </c>
      <c r="C113" s="87">
        <v>8281</v>
      </c>
      <c r="D113" s="88" t="s">
        <v>134</v>
      </c>
      <c r="E113" s="101">
        <v>44302</v>
      </c>
      <c r="F113" s="90">
        <v>142287.15000000002</v>
      </c>
      <c r="G113" s="102">
        <v>119.9482</v>
      </c>
      <c r="H113" s="90">
        <v>691.74614000000008</v>
      </c>
      <c r="I113" s="91">
        <v>5.0712674285714285E-5</v>
      </c>
      <c r="J113" s="91">
        <f t="shared" si="1"/>
        <v>9.7766718044579974E-3</v>
      </c>
      <c r="K113" s="91">
        <f>H113/'סכום נכסי הקרן'!$C$42</f>
        <v>8.9596364143629205E-4</v>
      </c>
    </row>
    <row r="114" spans="2:11">
      <c r="B114" s="86" t="s">
        <v>2169</v>
      </c>
      <c r="C114" s="112">
        <v>87253</v>
      </c>
      <c r="D114" s="88" t="s">
        <v>132</v>
      </c>
      <c r="E114" s="101">
        <v>44469</v>
      </c>
      <c r="F114" s="90">
        <v>2912.0954940000001</v>
      </c>
      <c r="G114" s="102">
        <v>100</v>
      </c>
      <c r="H114" s="90">
        <v>11.135853170000001</v>
      </c>
      <c r="I114" s="91">
        <v>1.6451249999999999E-5</v>
      </c>
      <c r="J114" s="91">
        <f t="shared" si="1"/>
        <v>1.5738661253060724E-4</v>
      </c>
      <c r="K114" s="91">
        <f>H114/'סכום נכסי הקרן'!$C$42</f>
        <v>1.4423383058838717E-5</v>
      </c>
    </row>
    <row r="115" spans="2:11">
      <c r="B115" s="86" t="s">
        <v>2170</v>
      </c>
      <c r="C115" s="87">
        <v>8323</v>
      </c>
      <c r="D115" s="88" t="s">
        <v>132</v>
      </c>
      <c r="E115" s="101">
        <v>44406</v>
      </c>
      <c r="F115" s="90">
        <v>246646.20000000004</v>
      </c>
      <c r="G115" s="102">
        <v>84.165999999999997</v>
      </c>
      <c r="H115" s="90">
        <v>793.83272000000022</v>
      </c>
      <c r="I115" s="91">
        <v>1.3045200564459929E-4</v>
      </c>
      <c r="J115" s="91">
        <f t="shared" si="1"/>
        <v>1.1219494439217544E-2</v>
      </c>
      <c r="K115" s="91">
        <f>H115/'סכום נכסי הקרן'!$C$42</f>
        <v>1.0281882519828395E-3</v>
      </c>
    </row>
    <row r="116" spans="2:11">
      <c r="B116" s="86" t="s">
        <v>2171</v>
      </c>
      <c r="C116" s="87">
        <v>9697</v>
      </c>
      <c r="D116" s="88" t="s">
        <v>132</v>
      </c>
      <c r="E116" s="101">
        <v>45014</v>
      </c>
      <c r="F116" s="90">
        <v>23539.024456000003</v>
      </c>
      <c r="G116" s="102">
        <v>104.8687</v>
      </c>
      <c r="H116" s="90">
        <v>94.395703461000011</v>
      </c>
      <c r="I116" s="91">
        <v>9.4156086712457538E-5</v>
      </c>
      <c r="J116" s="91">
        <f t="shared" si="1"/>
        <v>1.3341249905480309E-3</v>
      </c>
      <c r="K116" s="91">
        <f>H116/'סכום נכסי הקרן'!$C$42</f>
        <v>1.2226323114554417E-4</v>
      </c>
    </row>
    <row r="117" spans="2:11">
      <c r="B117" s="86" t="s">
        <v>2172</v>
      </c>
      <c r="C117" s="87">
        <v>7060</v>
      </c>
      <c r="D117" s="88" t="s">
        <v>134</v>
      </c>
      <c r="E117" s="101">
        <v>44197</v>
      </c>
      <c r="F117" s="90">
        <v>107710.82000000002</v>
      </c>
      <c r="G117" s="102">
        <v>113.8493</v>
      </c>
      <c r="H117" s="90">
        <v>497.02358000000009</v>
      </c>
      <c r="I117" s="91">
        <v>8.9341635135135129E-6</v>
      </c>
      <c r="J117" s="91">
        <f t="shared" si="1"/>
        <v>7.0245949196576273E-3</v>
      </c>
      <c r="K117" s="91">
        <f>H117/'סכום נכסי הקרן'!$C$42</f>
        <v>6.4375502928936074E-4</v>
      </c>
    </row>
    <row r="118" spans="2:11">
      <c r="B118" s="86" t="s">
        <v>2173</v>
      </c>
      <c r="C118" s="87">
        <v>9704</v>
      </c>
      <c r="D118" s="88" t="s">
        <v>132</v>
      </c>
      <c r="E118" s="101">
        <v>44760</v>
      </c>
      <c r="F118" s="90">
        <v>243981.08714700007</v>
      </c>
      <c r="G118" s="102">
        <v>105.3479</v>
      </c>
      <c r="H118" s="90">
        <v>982.87871140000016</v>
      </c>
      <c r="I118" s="91">
        <v>2.0331755986061832E-4</v>
      </c>
      <c r="J118" s="91">
        <f t="shared" si="1"/>
        <v>1.3891342545035941E-2</v>
      </c>
      <c r="K118" s="91">
        <f>H118/'סכום נכסי הקרן'!$C$42</f>
        <v>1.2730444572573319E-3</v>
      </c>
    </row>
    <row r="119" spans="2:11">
      <c r="B119" s="86" t="s">
        <v>2174</v>
      </c>
      <c r="C119" s="87">
        <v>9649</v>
      </c>
      <c r="D119" s="88" t="s">
        <v>134</v>
      </c>
      <c r="E119" s="101">
        <v>44743</v>
      </c>
      <c r="F119" s="90">
        <v>57938.37627600001</v>
      </c>
      <c r="G119" s="102">
        <v>100</v>
      </c>
      <c r="H119" s="90">
        <v>234.83003285500007</v>
      </c>
      <c r="I119" s="91">
        <v>7.3376120525306041E-5</v>
      </c>
      <c r="J119" s="91">
        <f t="shared" si="1"/>
        <v>3.3189287634527659E-3</v>
      </c>
      <c r="K119" s="91">
        <f>H119/'סכום נכסי הקרן'!$C$42</f>
        <v>3.0415662508123274E-4</v>
      </c>
    </row>
    <row r="120" spans="2:11">
      <c r="B120" s="86" t="s">
        <v>2175</v>
      </c>
      <c r="C120" s="87">
        <v>9648</v>
      </c>
      <c r="D120" s="88" t="s">
        <v>134</v>
      </c>
      <c r="E120" s="101">
        <v>44743</v>
      </c>
      <c r="F120" s="90">
        <v>80333.98715500001</v>
      </c>
      <c r="G120" s="102">
        <v>101.24250000000001</v>
      </c>
      <c r="H120" s="90">
        <v>329.64728456600005</v>
      </c>
      <c r="I120" s="91">
        <v>4.4136012345689392E-4</v>
      </c>
      <c r="J120" s="91">
        <f t="shared" si="1"/>
        <v>4.6590116316840655E-3</v>
      </c>
      <c r="K120" s="91">
        <f>H120/'סכום נכסי הקרן'!$C$42</f>
        <v>4.2696585407666889E-4</v>
      </c>
    </row>
    <row r="121" spans="2:11">
      <c r="B121" s="86" t="s">
        <v>2176</v>
      </c>
      <c r="C121" s="87">
        <v>9317</v>
      </c>
      <c r="D121" s="88" t="s">
        <v>134</v>
      </c>
      <c r="E121" s="101">
        <v>44545</v>
      </c>
      <c r="F121" s="90">
        <v>155943.14256300003</v>
      </c>
      <c r="G121" s="102">
        <v>107.0371</v>
      </c>
      <c r="H121" s="90">
        <v>676.53136355700008</v>
      </c>
      <c r="I121" s="91">
        <v>4.31208010448492E-5</v>
      </c>
      <c r="J121" s="91">
        <f t="shared" si="1"/>
        <v>9.5616364507928354E-3</v>
      </c>
      <c r="K121" s="91">
        <f>H121/'סכום נכסי הקרן'!$C$42</f>
        <v>8.7625715416119224E-4</v>
      </c>
    </row>
    <row r="122" spans="2:11">
      <c r="B122" s="86" t="s">
        <v>2177</v>
      </c>
      <c r="C122" s="87">
        <v>7999</v>
      </c>
      <c r="D122" s="88" t="s">
        <v>134</v>
      </c>
      <c r="E122" s="101">
        <v>44228</v>
      </c>
      <c r="F122" s="90">
        <v>172646.39000000004</v>
      </c>
      <c r="G122" s="102">
        <v>116.08029999999999</v>
      </c>
      <c r="H122" s="90">
        <v>812.2754900000001</v>
      </c>
      <c r="I122" s="91">
        <v>3.1433522641509436E-4</v>
      </c>
      <c r="J122" s="91">
        <f t="shared" si="1"/>
        <v>1.1480152069276894E-2</v>
      </c>
      <c r="K122" s="91">
        <f>H122/'סכום נכסי הקרן'!$C$42</f>
        <v>1.0520757020340561E-3</v>
      </c>
    </row>
    <row r="123" spans="2:11">
      <c r="B123" s="86" t="s">
        <v>2178</v>
      </c>
      <c r="C123" s="112">
        <v>87957</v>
      </c>
      <c r="D123" s="88" t="s">
        <v>134</v>
      </c>
      <c r="E123" s="101">
        <v>44895</v>
      </c>
      <c r="F123" s="90">
        <v>28924.17758</v>
      </c>
      <c r="G123" s="102">
        <v>100</v>
      </c>
      <c r="H123" s="90">
        <v>117.2325841</v>
      </c>
      <c r="I123" s="91">
        <v>4.1687149999999999E-5</v>
      </c>
      <c r="J123" s="91">
        <f t="shared" si="1"/>
        <v>1.6568860066703381E-3</v>
      </c>
      <c r="K123" s="91">
        <f>H123/'סכום נכסי הקרן'!$C$42</f>
        <v>1.5184202248706778E-4</v>
      </c>
    </row>
    <row r="124" spans="2:11">
      <c r="B124" s="86" t="s">
        <v>2179</v>
      </c>
      <c r="C124" s="112">
        <v>87958</v>
      </c>
      <c r="D124" s="88" t="s">
        <v>134</v>
      </c>
      <c r="E124" s="101">
        <v>44895</v>
      </c>
      <c r="F124" s="90">
        <v>21693.133140000002</v>
      </c>
      <c r="G124" s="102">
        <v>100</v>
      </c>
      <c r="H124" s="90">
        <v>87.924437909999995</v>
      </c>
      <c r="I124" s="91">
        <v>3.8899999999999997E-5</v>
      </c>
      <c r="J124" s="91">
        <f t="shared" si="1"/>
        <v>1.2426645026707552E-3</v>
      </c>
      <c r="K124" s="91">
        <f>H124/'סכום נכסי הקרן'!$C$42</f>
        <v>1.1388151665158949E-4</v>
      </c>
    </row>
    <row r="125" spans="2:11">
      <c r="B125" s="86" t="s">
        <v>2180</v>
      </c>
      <c r="C125" s="87">
        <v>9600</v>
      </c>
      <c r="D125" s="88" t="s">
        <v>132</v>
      </c>
      <c r="E125" s="101">
        <v>44967</v>
      </c>
      <c r="F125" s="90">
        <v>314469.11153600004</v>
      </c>
      <c r="G125" s="102">
        <v>103.566</v>
      </c>
      <c r="H125" s="90">
        <v>1245.4120981430001</v>
      </c>
      <c r="I125" s="91">
        <v>1.2578763518601133E-3</v>
      </c>
      <c r="J125" s="91">
        <f t="shared" si="1"/>
        <v>1.7601811764132929E-2</v>
      </c>
      <c r="K125" s="91">
        <f>H125/'סכום נכסי הקרן'!$C$42</f>
        <v>1.6130830286107776E-3</v>
      </c>
    </row>
    <row r="126" spans="2:11">
      <c r="B126" s="86" t="s">
        <v>2181</v>
      </c>
      <c r="C126" s="87">
        <v>7991</v>
      </c>
      <c r="D126" s="88" t="s">
        <v>132</v>
      </c>
      <c r="E126" s="101">
        <v>44105</v>
      </c>
      <c r="F126" s="90">
        <v>151568.09000000003</v>
      </c>
      <c r="G126" s="102">
        <v>120.1348</v>
      </c>
      <c r="H126" s="90">
        <v>696.29693999999995</v>
      </c>
      <c r="I126" s="91">
        <v>2.4030672222222221E-5</v>
      </c>
      <c r="J126" s="91">
        <f t="shared" si="1"/>
        <v>9.8409897319100045E-3</v>
      </c>
      <c r="K126" s="91">
        <f>H126/'סכום נכסי הקרן'!$C$42</f>
        <v>9.018579299674115E-4</v>
      </c>
    </row>
    <row r="127" spans="2:11">
      <c r="B127" s="86" t="s">
        <v>2182</v>
      </c>
      <c r="C127" s="112">
        <v>87259</v>
      </c>
      <c r="D127" s="88" t="s">
        <v>132</v>
      </c>
      <c r="E127" s="101">
        <v>44469</v>
      </c>
      <c r="F127" s="90">
        <v>3091.691769</v>
      </c>
      <c r="G127" s="102">
        <v>100</v>
      </c>
      <c r="H127" s="90">
        <v>11.822629320000001</v>
      </c>
      <c r="I127" s="91">
        <v>9.2084699999999996E-6</v>
      </c>
      <c r="J127" s="91">
        <f t="shared" si="1"/>
        <v>1.6709304185983954E-4</v>
      </c>
      <c r="K127" s="91">
        <f>H127/'סכום נכסי הקרן'!$C$42</f>
        <v>1.5312909468347266E-5</v>
      </c>
    </row>
    <row r="128" spans="2:11">
      <c r="B128" s="86" t="s">
        <v>2183</v>
      </c>
      <c r="C128" s="112">
        <v>87252</v>
      </c>
      <c r="D128" s="88" t="s">
        <v>132</v>
      </c>
      <c r="E128" s="101">
        <v>44469</v>
      </c>
      <c r="F128" s="90">
        <v>7166.5804969999999</v>
      </c>
      <c r="G128" s="102">
        <v>100</v>
      </c>
      <c r="H128" s="90">
        <v>27.405003820000001</v>
      </c>
      <c r="I128" s="91">
        <v>9.7288400000000002E-6</v>
      </c>
      <c r="J128" s="91">
        <f t="shared" si="1"/>
        <v>3.8732377769113053E-4</v>
      </c>
      <c r="K128" s="91">
        <f>H128/'סכום נכסי הקרן'!$C$42</f>
        <v>3.5495517208296521E-5</v>
      </c>
    </row>
    <row r="129" spans="2:11">
      <c r="B129" s="86" t="s">
        <v>2184</v>
      </c>
      <c r="C129" s="112">
        <v>87251</v>
      </c>
      <c r="D129" s="88" t="s">
        <v>132</v>
      </c>
      <c r="E129" s="101">
        <v>44469</v>
      </c>
      <c r="F129" s="90">
        <v>11463.146989999999</v>
      </c>
      <c r="G129" s="102">
        <v>100</v>
      </c>
      <c r="H129" s="90">
        <v>43.835074079999998</v>
      </c>
      <c r="I129" s="91">
        <v>5.6305999999999999E-6</v>
      </c>
      <c r="J129" s="91">
        <f t="shared" si="1"/>
        <v>6.1953527171725671E-4</v>
      </c>
      <c r="K129" s="91">
        <f>H129/'סכום נכסי הקרן'!$C$42</f>
        <v>5.6776077702936533E-5</v>
      </c>
    </row>
    <row r="130" spans="2:11">
      <c r="B130" s="86" t="s">
        <v>2185</v>
      </c>
      <c r="C130" s="87">
        <v>9229</v>
      </c>
      <c r="D130" s="88" t="s">
        <v>132</v>
      </c>
      <c r="E130" s="101">
        <v>44735</v>
      </c>
      <c r="F130" s="90">
        <v>34586.070000000007</v>
      </c>
      <c r="G130" s="102">
        <v>98.934799999999996</v>
      </c>
      <c r="H130" s="90">
        <v>130.84833</v>
      </c>
      <c r="I130" s="91">
        <v>1.1528687933333334E-4</v>
      </c>
      <c r="J130" s="91">
        <f t="shared" si="1"/>
        <v>1.8493217447825806E-3</v>
      </c>
      <c r="K130" s="91">
        <f>H130/'סכום נכסי הקרן'!$C$42</f>
        <v>1.6947741294610997E-4</v>
      </c>
    </row>
    <row r="131" spans="2:11">
      <c r="B131" s="86" t="s">
        <v>2186</v>
      </c>
      <c r="C131" s="87">
        <v>9385</v>
      </c>
      <c r="D131" s="88" t="s">
        <v>134</v>
      </c>
      <c r="E131" s="101">
        <v>44896</v>
      </c>
      <c r="F131" s="90">
        <v>58621.700000000012</v>
      </c>
      <c r="G131" s="102">
        <v>106.1223</v>
      </c>
      <c r="H131" s="90">
        <v>252.14619000000002</v>
      </c>
      <c r="I131" s="91">
        <v>1.4219313333333335E-4</v>
      </c>
      <c r="J131" s="91">
        <f t="shared" si="1"/>
        <v>3.5636636098533327E-3</v>
      </c>
      <c r="K131" s="91">
        <f>H131/'סכום נכסי הקרן'!$C$42</f>
        <v>3.2658486329491791E-4</v>
      </c>
    </row>
    <row r="132" spans="2:11">
      <c r="B132" s="86" t="s">
        <v>2187</v>
      </c>
      <c r="C132" s="87">
        <v>7027</v>
      </c>
      <c r="D132" s="88" t="s">
        <v>135</v>
      </c>
      <c r="E132" s="101">
        <v>43738</v>
      </c>
      <c r="F132" s="90">
        <v>115433.98000000003</v>
      </c>
      <c r="G132" s="102">
        <v>130.11770000000001</v>
      </c>
      <c r="H132" s="90">
        <v>702.62072000000001</v>
      </c>
      <c r="I132" s="91">
        <v>4.8097491666666667E-5</v>
      </c>
      <c r="J132" s="91">
        <f t="shared" si="1"/>
        <v>9.9303657588201005E-3</v>
      </c>
      <c r="K132" s="91">
        <f>H132/'סכום נכסי הקרן'!$C$42</f>
        <v>9.1004861818208234E-4</v>
      </c>
    </row>
    <row r="133" spans="2:11">
      <c r="B133" s="86" t="s">
        <v>2188</v>
      </c>
      <c r="C133" s="87">
        <v>9246</v>
      </c>
      <c r="D133" s="88" t="s">
        <v>134</v>
      </c>
      <c r="E133" s="101">
        <v>44816</v>
      </c>
      <c r="F133" s="90">
        <v>248298.30000000005</v>
      </c>
      <c r="G133" s="102">
        <v>69.533600000000007</v>
      </c>
      <c r="H133" s="90">
        <v>699.77076000000011</v>
      </c>
      <c r="I133" s="91">
        <v>1.4852102272727274E-4</v>
      </c>
      <c r="J133" s="91">
        <f t="shared" si="1"/>
        <v>9.8900863528868319E-3</v>
      </c>
      <c r="K133" s="91">
        <f>H133/'סכום נכסי הקרן'!$C$42</f>
        <v>9.0635729214223238E-4</v>
      </c>
    </row>
    <row r="134" spans="2:11">
      <c r="B134" s="86" t="s">
        <v>2189</v>
      </c>
      <c r="C134" s="87">
        <v>9245</v>
      </c>
      <c r="D134" s="88" t="s">
        <v>132</v>
      </c>
      <c r="E134" s="101">
        <v>44816</v>
      </c>
      <c r="F134" s="90">
        <v>23325.919999999998</v>
      </c>
      <c r="G134" s="102">
        <v>101.8784</v>
      </c>
      <c r="H134" s="90">
        <v>90.873800000000017</v>
      </c>
      <c r="I134" s="91">
        <v>1.5942083333333334E-4</v>
      </c>
      <c r="J134" s="91">
        <f t="shared" si="1"/>
        <v>1.2843487904738509E-3</v>
      </c>
      <c r="K134" s="91">
        <f>H134/'סכום נכסי הקרן'!$C$42</f>
        <v>1.1770159029604896E-4</v>
      </c>
    </row>
    <row r="135" spans="2:11">
      <c r="B135" s="86" t="s">
        <v>2190</v>
      </c>
      <c r="C135" s="87">
        <v>9534</v>
      </c>
      <c r="D135" s="88" t="s">
        <v>134</v>
      </c>
      <c r="E135" s="101">
        <v>45007</v>
      </c>
      <c r="F135" s="90">
        <v>125051.27775000001</v>
      </c>
      <c r="G135" s="102">
        <v>100.5012</v>
      </c>
      <c r="H135" s="90">
        <v>509.38564280700012</v>
      </c>
      <c r="I135" s="91">
        <v>1.2505126994862448E-3</v>
      </c>
      <c r="J135" s="91">
        <f t="shared" si="1"/>
        <v>7.199311949361813E-3</v>
      </c>
      <c r="K135" s="91">
        <f>H135/'סכום נכסי הקרן'!$C$42</f>
        <v>6.5976662395937061E-4</v>
      </c>
    </row>
    <row r="136" spans="2:11">
      <c r="B136" s="86" t="s">
        <v>2191</v>
      </c>
      <c r="C136" s="87">
        <v>8412</v>
      </c>
      <c r="D136" s="88" t="s">
        <v>134</v>
      </c>
      <c r="E136" s="101">
        <v>44440</v>
      </c>
      <c r="F136" s="90">
        <v>40209.94000000001</v>
      </c>
      <c r="G136" s="102">
        <v>296.9803</v>
      </c>
      <c r="H136" s="90">
        <v>484.0033600000001</v>
      </c>
      <c r="I136" s="91">
        <v>2.2338864722222222E-4</v>
      </c>
      <c r="J136" s="91">
        <f t="shared" ref="J136:J189" si="2">IFERROR(H136/$H$11,0)</f>
        <v>6.8405759415946059E-3</v>
      </c>
      <c r="K136" s="91">
        <f>H136/'סכום נכסי הקרן'!$C$42</f>
        <v>6.2689097606384993E-4</v>
      </c>
    </row>
    <row r="137" spans="2:11">
      <c r="B137" s="86" t="s">
        <v>2192</v>
      </c>
      <c r="C137" s="87">
        <v>9495</v>
      </c>
      <c r="D137" s="88" t="s">
        <v>132</v>
      </c>
      <c r="E137" s="101">
        <v>44980</v>
      </c>
      <c r="F137" s="90">
        <v>215959.31000000003</v>
      </c>
      <c r="G137" s="102">
        <v>99.556600000000003</v>
      </c>
      <c r="H137" s="90">
        <v>822.16669999999999</v>
      </c>
      <c r="I137" s="91">
        <v>5.0504133333333328E-4</v>
      </c>
      <c r="J137" s="91">
        <f t="shared" si="2"/>
        <v>1.1619947737553368E-2</v>
      </c>
      <c r="K137" s="91">
        <f>H137/'סכום נכסי הקרן'!$C$42</f>
        <v>1.0648869979956223E-3</v>
      </c>
    </row>
    <row r="138" spans="2:11">
      <c r="B138" s="86" t="s">
        <v>2193</v>
      </c>
      <c r="C138" s="87">
        <v>7018</v>
      </c>
      <c r="D138" s="88" t="s">
        <v>132</v>
      </c>
      <c r="E138" s="101">
        <v>43525</v>
      </c>
      <c r="F138" s="90">
        <v>202430.06000000003</v>
      </c>
      <c r="G138" s="102">
        <v>109.9271</v>
      </c>
      <c r="H138" s="90">
        <v>850.93747000000019</v>
      </c>
      <c r="I138" s="91">
        <v>1.1423424090909091E-5</v>
      </c>
      <c r="J138" s="91">
        <f t="shared" si="2"/>
        <v>1.2026574330152133E-2</v>
      </c>
      <c r="K138" s="91">
        <f>H138/'סכום נכסי הקרן'!$C$42</f>
        <v>1.1021514832822712E-3</v>
      </c>
    </row>
    <row r="139" spans="2:11">
      <c r="B139" s="86" t="s">
        <v>2194</v>
      </c>
      <c r="C139" s="112">
        <v>87956</v>
      </c>
      <c r="D139" s="88" t="s">
        <v>134</v>
      </c>
      <c r="E139" s="101">
        <v>44837</v>
      </c>
      <c r="F139" s="90">
        <v>18541.139449999999</v>
      </c>
      <c r="G139" s="102">
        <v>100</v>
      </c>
      <c r="H139" s="90">
        <v>75.149092300000007</v>
      </c>
      <c r="I139" s="91">
        <v>2.083442E-5</v>
      </c>
      <c r="J139" s="91">
        <f t="shared" si="2"/>
        <v>1.062106413517568E-3</v>
      </c>
      <c r="K139" s="91">
        <f>H139/'סכום נכסי הקרן'!$C$42</f>
        <v>9.7334629706412258E-5</v>
      </c>
    </row>
    <row r="140" spans="2:11">
      <c r="B140" s="86" t="s">
        <v>2195</v>
      </c>
      <c r="C140" s="87">
        <v>8299</v>
      </c>
      <c r="D140" s="88" t="s">
        <v>135</v>
      </c>
      <c r="E140" s="101">
        <v>44286</v>
      </c>
      <c r="F140" s="90">
        <v>153412.54000000004</v>
      </c>
      <c r="G140" s="102">
        <v>100.2175</v>
      </c>
      <c r="H140" s="90">
        <v>719.2093900000001</v>
      </c>
      <c r="I140" s="91">
        <v>5.9505481720430111E-4</v>
      </c>
      <c r="J140" s="91">
        <f t="shared" si="2"/>
        <v>1.016481879423922E-2</v>
      </c>
      <c r="K140" s="91">
        <f>H140/'סכום נכסי הקרן'!$C$42</f>
        <v>9.3153460027919249E-4</v>
      </c>
    </row>
    <row r="141" spans="2:11">
      <c r="B141" s="86" t="s">
        <v>2196</v>
      </c>
      <c r="C141" s="87">
        <v>9157</v>
      </c>
      <c r="D141" s="88" t="s">
        <v>134</v>
      </c>
      <c r="E141" s="101">
        <v>44763</v>
      </c>
      <c r="F141" s="90">
        <v>25309.995665000002</v>
      </c>
      <c r="G141" s="102">
        <v>95.172499999999999</v>
      </c>
      <c r="H141" s="90">
        <v>97.63170361100002</v>
      </c>
      <c r="I141" s="91">
        <v>6.3274983739726443E-5</v>
      </c>
      <c r="J141" s="91">
        <f t="shared" si="2"/>
        <v>1.3798604267092314E-3</v>
      </c>
      <c r="K141" s="91">
        <f>H141/'סכום נכסי הקרן'!$C$42</f>
        <v>1.264545642234308E-4</v>
      </c>
    </row>
    <row r="142" spans="2:11">
      <c r="B142" s="86" t="s">
        <v>2197</v>
      </c>
      <c r="C142" s="87">
        <v>7036</v>
      </c>
      <c r="D142" s="88" t="s">
        <v>132</v>
      </c>
      <c r="E142" s="101">
        <v>37987</v>
      </c>
      <c r="F142" s="90">
        <v>480163.31</v>
      </c>
      <c r="G142" s="102">
        <v>131.8203</v>
      </c>
      <c r="H142" s="90">
        <v>2420.4112</v>
      </c>
      <c r="I142" s="91">
        <v>2.3491826315789474E-5</v>
      </c>
      <c r="J142" s="91">
        <f t="shared" si="2"/>
        <v>3.4208453890663335E-2</v>
      </c>
      <c r="K142" s="91">
        <f>H142/'סכום נכסי הקרן'!$C$42</f>
        <v>3.1349657152046923E-3</v>
      </c>
    </row>
    <row r="143" spans="2:11">
      <c r="B143" s="86" t="s">
        <v>2198</v>
      </c>
      <c r="C143" s="112">
        <v>87344</v>
      </c>
      <c r="D143" s="88" t="s">
        <v>132</v>
      </c>
      <c r="E143" s="101">
        <v>44421</v>
      </c>
      <c r="F143" s="90">
        <v>11525.86059</v>
      </c>
      <c r="G143" s="102">
        <v>100</v>
      </c>
      <c r="H143" s="90">
        <v>44.0748909</v>
      </c>
      <c r="I143" s="91">
        <v>1.0608859000000001E-4</v>
      </c>
      <c r="J143" s="91">
        <f t="shared" si="2"/>
        <v>6.229246803554152E-4</v>
      </c>
      <c r="K143" s="91">
        <f>H143/'סכום נכסי הקרן'!$C$42</f>
        <v>5.7086693315948661E-5</v>
      </c>
    </row>
    <row r="144" spans="2:11">
      <c r="B144" s="86" t="s">
        <v>2199</v>
      </c>
      <c r="C144" s="112">
        <v>87346</v>
      </c>
      <c r="D144" s="88" t="s">
        <v>132</v>
      </c>
      <c r="E144" s="101">
        <v>44421</v>
      </c>
      <c r="F144" s="90">
        <v>15846.916160000001</v>
      </c>
      <c r="G144" s="102">
        <v>100</v>
      </c>
      <c r="H144" s="90">
        <v>60.59860741</v>
      </c>
      <c r="I144" s="91">
        <v>2.0411426E-4</v>
      </c>
      <c r="J144" s="91">
        <f t="shared" si="2"/>
        <v>8.564597071040633E-4</v>
      </c>
      <c r="K144" s="91">
        <f>H144/'סכום נכסי הקרן'!$C$42</f>
        <v>7.8488546334399295E-5</v>
      </c>
    </row>
    <row r="145" spans="2:11">
      <c r="B145" s="86" t="s">
        <v>2200</v>
      </c>
      <c r="C145" s="87">
        <v>9457</v>
      </c>
      <c r="D145" s="88" t="s">
        <v>132</v>
      </c>
      <c r="E145" s="101">
        <v>44893</v>
      </c>
      <c r="F145" s="90">
        <v>2554.2700490000007</v>
      </c>
      <c r="G145" s="102">
        <v>100</v>
      </c>
      <c r="H145" s="90">
        <v>9.7675286689999989</v>
      </c>
      <c r="I145" s="91">
        <v>1.2370839685251719E-3</v>
      </c>
      <c r="J145" s="91">
        <f t="shared" si="2"/>
        <v>1.3804764004530249E-4</v>
      </c>
      <c r="K145" s="91">
        <f>H145/'סכום נכסי הקרן'!$C$42</f>
        <v>1.2651101391199113E-5</v>
      </c>
    </row>
    <row r="146" spans="2:11">
      <c r="B146" s="86" t="s">
        <v>2201</v>
      </c>
      <c r="C146" s="87">
        <v>8296</v>
      </c>
      <c r="D146" s="88" t="s">
        <v>132</v>
      </c>
      <c r="E146" s="101">
        <v>44085</v>
      </c>
      <c r="F146" s="90">
        <v>87940.62</v>
      </c>
      <c r="G146" s="102">
        <v>123.25749999999999</v>
      </c>
      <c r="H146" s="90">
        <v>414.49640000000011</v>
      </c>
      <c r="I146" s="91">
        <v>2.7999769230769232E-5</v>
      </c>
      <c r="J146" s="91">
        <f t="shared" si="2"/>
        <v>5.8582116076995299E-3</v>
      </c>
      <c r="K146" s="91">
        <f>H146/'סכום נכסי הקרן'!$C$42</f>
        <v>5.3686415063513605E-4</v>
      </c>
    </row>
    <row r="147" spans="2:11">
      <c r="B147" s="86" t="s">
        <v>2202</v>
      </c>
      <c r="C147" s="87">
        <v>8333</v>
      </c>
      <c r="D147" s="88" t="s">
        <v>132</v>
      </c>
      <c r="E147" s="101">
        <v>44501</v>
      </c>
      <c r="F147" s="90">
        <v>23861.610000000004</v>
      </c>
      <c r="G147" s="102">
        <v>120.4042</v>
      </c>
      <c r="H147" s="90">
        <v>109.86497000000001</v>
      </c>
      <c r="I147" s="91">
        <v>7.8410290750000007E-5</v>
      </c>
      <c r="J147" s="91">
        <f t="shared" si="2"/>
        <v>1.5527571350042136E-3</v>
      </c>
      <c r="K147" s="91">
        <f>H147/'סכום נכסי הקרן'!$C$42</f>
        <v>1.4229933915856614E-4</v>
      </c>
    </row>
    <row r="148" spans="2:11">
      <c r="B148" s="86" t="s">
        <v>2203</v>
      </c>
      <c r="C148" s="112">
        <v>87955</v>
      </c>
      <c r="D148" s="88" t="s">
        <v>134</v>
      </c>
      <c r="E148" s="101">
        <v>44827</v>
      </c>
      <c r="F148" s="90">
        <v>21693.133140000002</v>
      </c>
      <c r="G148" s="102">
        <v>100</v>
      </c>
      <c r="H148" s="90">
        <v>87.924437909999995</v>
      </c>
      <c r="I148" s="91">
        <v>3.3427160000000001E-5</v>
      </c>
      <c r="J148" s="91">
        <f t="shared" si="2"/>
        <v>1.2426645026707552E-3</v>
      </c>
      <c r="K148" s="91">
        <f>H148/'סכום נכסי הקרן'!$C$42</f>
        <v>1.1388151665158949E-4</v>
      </c>
    </row>
    <row r="149" spans="2:11">
      <c r="B149" s="86" t="s">
        <v>2204</v>
      </c>
      <c r="C149" s="87">
        <v>6653</v>
      </c>
      <c r="D149" s="88" t="s">
        <v>132</v>
      </c>
      <c r="E149" s="101">
        <v>39264</v>
      </c>
      <c r="F149" s="90">
        <v>1487848.7100000002</v>
      </c>
      <c r="G149" s="102">
        <v>91.099800000000002</v>
      </c>
      <c r="H149" s="90">
        <v>5183.153620000001</v>
      </c>
      <c r="I149" s="91">
        <v>4.487563536139874E-5</v>
      </c>
      <c r="J149" s="91">
        <f t="shared" si="2"/>
        <v>7.3255185572598067E-2</v>
      </c>
      <c r="K149" s="91">
        <f>H149/'סכום נכסי הקרן'!$C$42</f>
        <v>6.7133257751158535E-3</v>
      </c>
    </row>
    <row r="150" spans="2:11">
      <c r="B150" s="86" t="s">
        <v>2205</v>
      </c>
      <c r="C150" s="87">
        <v>8410</v>
      </c>
      <c r="D150" s="88" t="s">
        <v>134</v>
      </c>
      <c r="E150" s="101">
        <v>44651</v>
      </c>
      <c r="F150" s="90">
        <v>39607.664384000011</v>
      </c>
      <c r="G150" s="102">
        <v>121.9333</v>
      </c>
      <c r="H150" s="90">
        <v>195.74418978000003</v>
      </c>
      <c r="I150" s="91">
        <v>1.2002322528223156E-4</v>
      </c>
      <c r="J150" s="91">
        <f t="shared" si="2"/>
        <v>2.7665159087242627E-3</v>
      </c>
      <c r="K150" s="91">
        <f>H150/'סכום נכסי הקרן'!$C$42</f>
        <v>2.5353184777479989E-4</v>
      </c>
    </row>
    <row r="151" spans="2:11">
      <c r="B151" s="86" t="s">
        <v>2206</v>
      </c>
      <c r="C151" s="87">
        <v>7001</v>
      </c>
      <c r="D151" s="88" t="s">
        <v>134</v>
      </c>
      <c r="E151" s="101">
        <v>43602</v>
      </c>
      <c r="F151" s="90">
        <v>41013.660000000011</v>
      </c>
      <c r="G151" s="102">
        <v>64.608699999999999</v>
      </c>
      <c r="H151" s="90">
        <v>107.40062000000002</v>
      </c>
      <c r="I151" s="91">
        <v>7.0865550000000005E-5</v>
      </c>
      <c r="J151" s="91">
        <f t="shared" si="2"/>
        <v>1.5179276798498761E-3</v>
      </c>
      <c r="K151" s="91">
        <f>H151/'סכום נכסי הקרן'!$C$42</f>
        <v>1.3910746301774155E-4</v>
      </c>
    </row>
    <row r="152" spans="2:11">
      <c r="B152" s="86" t="s">
        <v>2207</v>
      </c>
      <c r="C152" s="87">
        <v>8319</v>
      </c>
      <c r="D152" s="88" t="s">
        <v>134</v>
      </c>
      <c r="E152" s="101">
        <v>44377</v>
      </c>
      <c r="F152" s="90">
        <v>57624.220000000008</v>
      </c>
      <c r="G152" s="102">
        <v>100.80710000000001</v>
      </c>
      <c r="H152" s="90">
        <v>235.44178000000002</v>
      </c>
      <c r="I152" s="91">
        <v>5.4938811E-5</v>
      </c>
      <c r="J152" s="91">
        <f t="shared" si="2"/>
        <v>3.3275747836011092E-3</v>
      </c>
      <c r="K152" s="91">
        <f>H152/'סכום נכסי הקרן'!$C$42</f>
        <v>3.0494897240054326E-4</v>
      </c>
    </row>
    <row r="153" spans="2:11">
      <c r="B153" s="86" t="s">
        <v>2208</v>
      </c>
      <c r="C153" s="87">
        <v>8411</v>
      </c>
      <c r="D153" s="88" t="s">
        <v>134</v>
      </c>
      <c r="E153" s="101">
        <v>44651</v>
      </c>
      <c r="F153" s="90">
        <v>56350.901944000005</v>
      </c>
      <c r="G153" s="102">
        <v>104.4327</v>
      </c>
      <c r="H153" s="90">
        <v>238.51994310900008</v>
      </c>
      <c r="I153" s="91">
        <v>1.8003483792334733E-4</v>
      </c>
      <c r="J153" s="91">
        <f t="shared" si="2"/>
        <v>3.371079457840829E-3</v>
      </c>
      <c r="K153" s="91">
        <f>H153/'סכום נכסי הקרן'!$C$42</f>
        <v>3.0893587173918586E-4</v>
      </c>
    </row>
    <row r="154" spans="2:11">
      <c r="B154" s="86" t="s">
        <v>2209</v>
      </c>
      <c r="C154" s="87">
        <v>9384</v>
      </c>
      <c r="D154" s="88" t="s">
        <v>134</v>
      </c>
      <c r="E154" s="101">
        <v>44910</v>
      </c>
      <c r="F154" s="90">
        <v>10260.013785000001</v>
      </c>
      <c r="G154" s="102">
        <v>100.80459999999999</v>
      </c>
      <c r="H154" s="90">
        <v>41.919453576000009</v>
      </c>
      <c r="I154" s="91">
        <v>7.027406675003799E-5</v>
      </c>
      <c r="J154" s="91">
        <f t="shared" si="2"/>
        <v>5.9246118790740943E-4</v>
      </c>
      <c r="K154" s="91">
        <f>H154/'סכום נכסי הקרן'!$C$42</f>
        <v>5.4294927143319596E-5</v>
      </c>
    </row>
    <row r="155" spans="2:11">
      <c r="B155" s="86" t="s">
        <v>2210</v>
      </c>
      <c r="C155" s="87">
        <v>5303</v>
      </c>
      <c r="D155" s="88" t="s">
        <v>134</v>
      </c>
      <c r="E155" s="101">
        <v>42788</v>
      </c>
      <c r="F155" s="90">
        <v>47540.06</v>
      </c>
      <c r="G155" s="102">
        <v>58.000999999999998</v>
      </c>
      <c r="H155" s="90">
        <v>111.75900000000001</v>
      </c>
      <c r="I155" s="91">
        <v>6.001953494682672E-5</v>
      </c>
      <c r="J155" s="91">
        <f t="shared" si="2"/>
        <v>1.5795260732418706E-3</v>
      </c>
      <c r="K155" s="91">
        <f>H155/'סכום נכסי הקרן'!$C$42</f>
        <v>1.447525252591631E-4</v>
      </c>
    </row>
    <row r="156" spans="2:11">
      <c r="B156" s="86" t="s">
        <v>2211</v>
      </c>
      <c r="C156" s="87">
        <v>7011</v>
      </c>
      <c r="D156" s="88" t="s">
        <v>134</v>
      </c>
      <c r="E156" s="101">
        <v>43651</v>
      </c>
      <c r="F156" s="90">
        <v>189596.16000000003</v>
      </c>
      <c r="G156" s="102">
        <v>95.488200000000006</v>
      </c>
      <c r="H156" s="90">
        <v>733.78116000000011</v>
      </c>
      <c r="I156" s="91">
        <v>2.0347999480246567E-4</v>
      </c>
      <c r="J156" s="91">
        <f t="shared" si="2"/>
        <v>1.0370766329992795E-2</v>
      </c>
      <c r="K156" s="91">
        <f>H156/'סכום נכסי הקרן'!$C$42</f>
        <v>9.5040825255771793E-4</v>
      </c>
    </row>
    <row r="157" spans="2:11">
      <c r="B157" s="86" t="s">
        <v>2212</v>
      </c>
      <c r="C157" s="87">
        <v>9736</v>
      </c>
      <c r="D157" s="88" t="s">
        <v>132</v>
      </c>
      <c r="E157" s="101">
        <v>44621</v>
      </c>
      <c r="F157" s="90">
        <v>170892.50000000003</v>
      </c>
      <c r="G157" s="102">
        <v>110.88979999999999</v>
      </c>
      <c r="H157" s="90">
        <v>724.65699000000006</v>
      </c>
      <c r="I157" s="91">
        <v>2.0105000000000001E-4</v>
      </c>
      <c r="J157" s="91">
        <f t="shared" si="2"/>
        <v>1.0241811485982993E-2</v>
      </c>
      <c r="K157" s="91">
        <f>H157/'סכום נכסי הקרן'!$C$42</f>
        <v>9.3859044237335778E-4</v>
      </c>
    </row>
    <row r="158" spans="2:11">
      <c r="B158" s="86" t="s">
        <v>2213</v>
      </c>
      <c r="C158" s="87">
        <v>8502</v>
      </c>
      <c r="D158" s="88" t="s">
        <v>132</v>
      </c>
      <c r="E158" s="101">
        <v>44621</v>
      </c>
      <c r="F158" s="90">
        <v>408232.00587800005</v>
      </c>
      <c r="G158" s="102">
        <v>101.9405</v>
      </c>
      <c r="H158" s="90">
        <v>1591.3719319680004</v>
      </c>
      <c r="I158" s="91">
        <v>3.3962974330752619E-4</v>
      </c>
      <c r="J158" s="91">
        <f t="shared" si="2"/>
        <v>2.2491373927547173E-2</v>
      </c>
      <c r="K158" s="91">
        <f>H158/'סכום נכסי הקרן'!$C$42</f>
        <v>2.0611772275961767E-3</v>
      </c>
    </row>
    <row r="159" spans="2:11">
      <c r="B159" s="86" t="s">
        <v>2214</v>
      </c>
      <c r="C159" s="87">
        <v>7017</v>
      </c>
      <c r="D159" s="88" t="s">
        <v>133</v>
      </c>
      <c r="E159" s="101">
        <v>43709</v>
      </c>
      <c r="F159" s="90">
        <v>469708.70909200003</v>
      </c>
      <c r="G159" s="102">
        <v>95.077365999999998</v>
      </c>
      <c r="H159" s="90">
        <v>446.58682812100011</v>
      </c>
      <c r="I159" s="91">
        <v>2.8467194054380458E-4</v>
      </c>
      <c r="J159" s="91">
        <f t="shared" si="2"/>
        <v>6.311756001606183E-3</v>
      </c>
      <c r="K159" s="91">
        <f>H159/'סכום נכסי הקרן'!$C$42</f>
        <v>5.7842832450178132E-4</v>
      </c>
    </row>
    <row r="160" spans="2:11">
      <c r="B160" s="86" t="s">
        <v>2215</v>
      </c>
      <c r="C160" s="87">
        <v>9536</v>
      </c>
      <c r="D160" s="88" t="s">
        <v>133</v>
      </c>
      <c r="E160" s="101">
        <v>45015</v>
      </c>
      <c r="F160" s="90">
        <v>108116.70783700001</v>
      </c>
      <c r="G160" s="102">
        <v>106.155328</v>
      </c>
      <c r="H160" s="90">
        <v>114.77161554300002</v>
      </c>
      <c r="I160" s="91">
        <v>3.0032417339565334E-4</v>
      </c>
      <c r="J160" s="91">
        <f t="shared" si="2"/>
        <v>1.6221043425429758E-3</v>
      </c>
      <c r="K160" s="91">
        <f>H160/'סכום נכסי הקרן'!$C$42</f>
        <v>1.4865452605985257E-4</v>
      </c>
    </row>
    <row r="161" spans="2:11">
      <c r="B161" s="86" t="s">
        <v>2216</v>
      </c>
      <c r="C161" s="87">
        <v>6885</v>
      </c>
      <c r="D161" s="88" t="s">
        <v>134</v>
      </c>
      <c r="E161" s="101">
        <v>43602</v>
      </c>
      <c r="F161" s="90">
        <v>58713.23000000001</v>
      </c>
      <c r="G161" s="102">
        <v>93.861400000000003</v>
      </c>
      <c r="H161" s="90">
        <v>223.36253000000002</v>
      </c>
      <c r="I161" s="91">
        <v>8.3284147296944374E-5</v>
      </c>
      <c r="J161" s="91">
        <f t="shared" si="2"/>
        <v>3.1568548387178618E-3</v>
      </c>
      <c r="K161" s="91">
        <f>H161/'סכום נכסי הקרן'!$C$42</f>
        <v>2.8930368261863092E-4</v>
      </c>
    </row>
    <row r="162" spans="2:11">
      <c r="B162" s="86" t="s">
        <v>2217</v>
      </c>
      <c r="C162" s="112">
        <v>87345</v>
      </c>
      <c r="D162" s="88" t="s">
        <v>132</v>
      </c>
      <c r="E162" s="101">
        <v>44421</v>
      </c>
      <c r="F162" s="90">
        <v>10895.37556</v>
      </c>
      <c r="G162" s="102">
        <v>100</v>
      </c>
      <c r="H162" s="90">
        <v>41.663916120000003</v>
      </c>
      <c r="I162" s="91">
        <v>3.984352E-5</v>
      </c>
      <c r="J162" s="91">
        <f t="shared" si="2"/>
        <v>5.8884959443894697E-4</v>
      </c>
      <c r="K162" s="91">
        <f>H162/'סכום נכסי הקרן'!$C$42</f>
        <v>5.3963949843466316E-5</v>
      </c>
    </row>
    <row r="163" spans="2:11">
      <c r="B163" s="86" t="s">
        <v>2218</v>
      </c>
      <c r="C163" s="87">
        <v>7077</v>
      </c>
      <c r="D163" s="88" t="s">
        <v>132</v>
      </c>
      <c r="E163" s="101">
        <v>44012</v>
      </c>
      <c r="F163" s="90">
        <v>246010.16000000003</v>
      </c>
      <c r="G163" s="102">
        <v>117.0718</v>
      </c>
      <c r="H163" s="90">
        <v>1101.3445800000004</v>
      </c>
      <c r="I163" s="91">
        <v>1.1310812800000001E-4</v>
      </c>
      <c r="J163" s="91">
        <f t="shared" si="2"/>
        <v>1.55656589602056E-2</v>
      </c>
      <c r="K163" s="91">
        <f>H163/'סכום נכסי הקרן'!$C$42</f>
        <v>1.4264838548617327E-3</v>
      </c>
    </row>
    <row r="164" spans="2:11">
      <c r="B164" s="86" t="s">
        <v>2219</v>
      </c>
      <c r="C164" s="87">
        <v>9172</v>
      </c>
      <c r="D164" s="88" t="s">
        <v>134</v>
      </c>
      <c r="E164" s="101">
        <v>44743</v>
      </c>
      <c r="F164" s="90">
        <v>26974.953192000001</v>
      </c>
      <c r="G164" s="102">
        <v>94.228800000000007</v>
      </c>
      <c r="H164" s="90">
        <v>103.02240405300002</v>
      </c>
      <c r="I164" s="91">
        <v>5.1937331079634998E-4</v>
      </c>
      <c r="J164" s="91">
        <f t="shared" si="2"/>
        <v>1.4560489386069352E-3</v>
      </c>
      <c r="K164" s="91">
        <f>H164/'סכום נכסי הקרן'!$C$42</f>
        <v>1.3343670885513997E-4</v>
      </c>
    </row>
    <row r="165" spans="2:11">
      <c r="B165" s="86" t="s">
        <v>2220</v>
      </c>
      <c r="C165" s="87">
        <v>8275</v>
      </c>
      <c r="D165" s="88" t="s">
        <v>132</v>
      </c>
      <c r="E165" s="101">
        <v>44256</v>
      </c>
      <c r="F165" s="90">
        <v>16763.86</v>
      </c>
      <c r="G165" s="102">
        <v>114.9335</v>
      </c>
      <c r="H165" s="90">
        <v>73.678110000000018</v>
      </c>
      <c r="I165" s="91">
        <v>2.7939766666666666E-5</v>
      </c>
      <c r="J165" s="91">
        <f t="shared" si="2"/>
        <v>1.0413165451747296E-3</v>
      </c>
      <c r="K165" s="91">
        <f>H165/'סכום נכסי הקרן'!$C$42</f>
        <v>9.5429383573782854E-5</v>
      </c>
    </row>
    <row r="166" spans="2:11">
      <c r="B166" s="86" t="s">
        <v>2221</v>
      </c>
      <c r="C166" s="87">
        <v>9667</v>
      </c>
      <c r="D166" s="88" t="s">
        <v>132</v>
      </c>
      <c r="E166" s="101">
        <v>44959</v>
      </c>
      <c r="F166" s="90">
        <v>78472.155232999998</v>
      </c>
      <c r="G166" s="102">
        <v>100</v>
      </c>
      <c r="H166" s="90">
        <v>300.07752160700005</v>
      </c>
      <c r="I166" s="91">
        <v>8.9682462984081777E-5</v>
      </c>
      <c r="J166" s="91">
        <f t="shared" si="2"/>
        <v>4.2410926133202454E-3</v>
      </c>
      <c r="K166" s="91">
        <f>H166/'סכום נכסי הקרן'!$C$42</f>
        <v>3.8866649689174316E-4</v>
      </c>
    </row>
    <row r="167" spans="2:11">
      <c r="B167" s="86" t="s">
        <v>2222</v>
      </c>
      <c r="C167" s="87">
        <v>8335</v>
      </c>
      <c r="D167" s="88" t="s">
        <v>132</v>
      </c>
      <c r="E167" s="101">
        <v>44412</v>
      </c>
      <c r="F167" s="90">
        <v>218959.91000000003</v>
      </c>
      <c r="G167" s="102">
        <v>99.453599999999994</v>
      </c>
      <c r="H167" s="90">
        <v>832.72766000000013</v>
      </c>
      <c r="I167" s="91">
        <v>6.2559971400000009E-4</v>
      </c>
      <c r="J167" s="91">
        <f t="shared" si="2"/>
        <v>1.1769209199077403E-2</v>
      </c>
      <c r="K167" s="91">
        <f>H167/'סכום נכסי הקרן'!$C$42</f>
        <v>1.0785657677516243E-3</v>
      </c>
    </row>
    <row r="168" spans="2:11">
      <c r="B168" s="86" t="s">
        <v>2223</v>
      </c>
      <c r="C168" s="87">
        <v>8415</v>
      </c>
      <c r="D168" s="88" t="s">
        <v>134</v>
      </c>
      <c r="E168" s="101">
        <v>44440</v>
      </c>
      <c r="F168" s="90">
        <v>381636.64000000007</v>
      </c>
      <c r="G168" s="102">
        <v>117.5904</v>
      </c>
      <c r="H168" s="90">
        <v>1818.9017900000003</v>
      </c>
      <c r="I168" s="91">
        <v>6.3606078183333335E-4</v>
      </c>
      <c r="J168" s="91">
        <f t="shared" si="2"/>
        <v>2.5707126960435488E-2</v>
      </c>
      <c r="K168" s="91">
        <f>H168/'סכום נכסי הקרן'!$C$42</f>
        <v>2.3558785180693453E-3</v>
      </c>
    </row>
    <row r="169" spans="2:11">
      <c r="B169" s="86" t="s">
        <v>2224</v>
      </c>
      <c r="C169" s="112">
        <v>87341</v>
      </c>
      <c r="D169" s="88" t="s">
        <v>132</v>
      </c>
      <c r="E169" s="101">
        <v>44421</v>
      </c>
      <c r="F169" s="90">
        <v>9576.7890590000006</v>
      </c>
      <c r="G169" s="102">
        <v>100</v>
      </c>
      <c r="H169" s="90">
        <v>36.621641359999998</v>
      </c>
      <c r="I169" s="91">
        <v>4.1254619999999998E-5</v>
      </c>
      <c r="J169" s="91">
        <f t="shared" si="2"/>
        <v>5.1758549533400318E-4</v>
      </c>
      <c r="K169" s="91">
        <f>H169/'סכום נכסי הקרן'!$C$42</f>
        <v>4.7433093227350019E-5</v>
      </c>
    </row>
    <row r="170" spans="2:11">
      <c r="B170" s="86" t="s">
        <v>2225</v>
      </c>
      <c r="C170" s="87">
        <v>8310</v>
      </c>
      <c r="D170" s="88" t="s">
        <v>132</v>
      </c>
      <c r="E170" s="101">
        <v>44377</v>
      </c>
      <c r="F170" s="90">
        <v>70127.450000000012</v>
      </c>
      <c r="G170" s="102">
        <v>34.741199999999999</v>
      </c>
      <c r="H170" s="90">
        <v>93.164570000000026</v>
      </c>
      <c r="I170" s="91">
        <v>1.8293923076923078E-4</v>
      </c>
      <c r="J170" s="91">
        <f t="shared" si="2"/>
        <v>1.3167249833782283E-3</v>
      </c>
      <c r="K170" s="91">
        <f>H170/'סכום נכסי הקרן'!$C$42</f>
        <v>1.2066864209758561E-4</v>
      </c>
    </row>
    <row r="171" spans="2:11">
      <c r="B171" s="86" t="s">
        <v>2226</v>
      </c>
      <c r="C171" s="87">
        <v>9695</v>
      </c>
      <c r="D171" s="88" t="s">
        <v>132</v>
      </c>
      <c r="E171" s="101">
        <v>45108</v>
      </c>
      <c r="F171" s="90">
        <v>147135.30904700002</v>
      </c>
      <c r="G171" s="102">
        <v>100</v>
      </c>
      <c r="H171" s="90">
        <v>562.64542176200007</v>
      </c>
      <c r="I171" s="91">
        <v>1.1770823266672015E-4</v>
      </c>
      <c r="J171" s="91">
        <f t="shared" si="2"/>
        <v>7.9520496216255333E-3</v>
      </c>
      <c r="K171" s="91">
        <f>H171/'סכום נכסי הקרן'!$C$42</f>
        <v>7.2874977071695672E-4</v>
      </c>
    </row>
    <row r="172" spans="2:11">
      <c r="B172" s="86" t="s">
        <v>2227</v>
      </c>
      <c r="C172" s="112">
        <v>87951</v>
      </c>
      <c r="D172" s="88" t="s">
        <v>134</v>
      </c>
      <c r="E172" s="101">
        <v>44771</v>
      </c>
      <c r="F172" s="90">
        <v>14462.08879</v>
      </c>
      <c r="G172" s="102">
        <v>100</v>
      </c>
      <c r="H172" s="90">
        <v>58.61629207</v>
      </c>
      <c r="I172" s="91">
        <v>6.1878239999999996E-5</v>
      </c>
      <c r="J172" s="91">
        <f t="shared" si="2"/>
        <v>8.2844300361783552E-4</v>
      </c>
      <c r="K172" s="91">
        <f>H172/'סכום נכסי הקרן'!$C$42</f>
        <v>7.5921011269438298E-5</v>
      </c>
    </row>
    <row r="173" spans="2:11">
      <c r="B173" s="86" t="s">
        <v>2228</v>
      </c>
      <c r="C173" s="87">
        <v>7085</v>
      </c>
      <c r="D173" s="88" t="s">
        <v>132</v>
      </c>
      <c r="E173" s="101">
        <v>43983</v>
      </c>
      <c r="F173" s="90">
        <v>345325.36240900005</v>
      </c>
      <c r="G173" s="102">
        <v>98.566800000000001</v>
      </c>
      <c r="H173" s="90">
        <v>1301.5984332760002</v>
      </c>
      <c r="I173" s="91">
        <v>1.1510845483816054E-4</v>
      </c>
      <c r="J173" s="91">
        <f t="shared" si="2"/>
        <v>1.8395911400873408E-2</v>
      </c>
      <c r="K173" s="91">
        <f>H173/'סכום נכסי הקרן'!$C$42</f>
        <v>1.6858567103326917E-3</v>
      </c>
    </row>
    <row r="174" spans="2:11">
      <c r="B174" s="86" t="s">
        <v>2229</v>
      </c>
      <c r="C174" s="87">
        <v>8330</v>
      </c>
      <c r="D174" s="88" t="s">
        <v>132</v>
      </c>
      <c r="E174" s="101">
        <v>44002</v>
      </c>
      <c r="F174" s="90">
        <v>167092.52000000002</v>
      </c>
      <c r="G174" s="102">
        <v>110.6713</v>
      </c>
      <c r="H174" s="90">
        <v>707.14731000000018</v>
      </c>
      <c r="I174" s="91">
        <v>4.7413503015384615E-4</v>
      </c>
      <c r="J174" s="91">
        <f t="shared" si="2"/>
        <v>9.9943415185161991E-3</v>
      </c>
      <c r="K174" s="91">
        <f>H174/'סכום נכסי הקרן'!$C$42</f>
        <v>9.1591154942979305E-4</v>
      </c>
    </row>
    <row r="175" spans="2:11">
      <c r="B175" s="86" t="s">
        <v>2230</v>
      </c>
      <c r="C175" s="87">
        <v>5287</v>
      </c>
      <c r="D175" s="88" t="s">
        <v>134</v>
      </c>
      <c r="E175" s="101">
        <v>42735</v>
      </c>
      <c r="F175" s="90">
        <v>144487.83528400003</v>
      </c>
      <c r="G175" s="102">
        <v>24.521899999999999</v>
      </c>
      <c r="H175" s="90">
        <v>143.60604469600003</v>
      </c>
      <c r="I175" s="91">
        <v>9.3958002458527032E-5</v>
      </c>
      <c r="J175" s="91">
        <f t="shared" si="2"/>
        <v>2.0296306505289906E-3</v>
      </c>
      <c r="K175" s="91">
        <f>H175/'סכום נכסי הקרן'!$C$42</f>
        <v>1.860014639736061E-4</v>
      </c>
    </row>
    <row r="176" spans="2:11">
      <c r="B176" s="86" t="s">
        <v>2231</v>
      </c>
      <c r="C176" s="87">
        <v>7028</v>
      </c>
      <c r="D176" s="88" t="s">
        <v>134</v>
      </c>
      <c r="E176" s="101">
        <v>43754</v>
      </c>
      <c r="F176" s="90">
        <v>152143.30000000002</v>
      </c>
      <c r="G176" s="102">
        <v>109.4756</v>
      </c>
      <c r="H176" s="90">
        <v>675.08348000000012</v>
      </c>
      <c r="I176" s="91">
        <v>1.6320754716981134E-5</v>
      </c>
      <c r="J176" s="91">
        <f t="shared" si="2"/>
        <v>9.5411730444515154E-3</v>
      </c>
      <c r="K176" s="91">
        <f>H176/'סכום נכסי הקרן'!$C$42</f>
        <v>8.7438182598934965E-4</v>
      </c>
    </row>
    <row r="177" spans="2:11">
      <c r="B177" s="86" t="s">
        <v>2232</v>
      </c>
      <c r="C177" s="87">
        <v>8416</v>
      </c>
      <c r="D177" s="88" t="s">
        <v>134</v>
      </c>
      <c r="E177" s="101">
        <v>44713</v>
      </c>
      <c r="F177" s="90">
        <v>58510.650000000009</v>
      </c>
      <c r="G177" s="102">
        <v>107.7308</v>
      </c>
      <c r="H177" s="90">
        <v>255.48307000000003</v>
      </c>
      <c r="I177" s="91">
        <v>1.2434610778443115E-5</v>
      </c>
      <c r="J177" s="91">
        <f t="shared" si="2"/>
        <v>3.6108248135441256E-3</v>
      </c>
      <c r="K177" s="91">
        <f>H177/'סכום נכסי הקרן'!$C$42</f>
        <v>3.3090685800216119E-4</v>
      </c>
    </row>
    <row r="178" spans="2:11">
      <c r="B178" s="86" t="s">
        <v>2233</v>
      </c>
      <c r="C178" s="112">
        <v>87257</v>
      </c>
      <c r="D178" s="88" t="s">
        <v>132</v>
      </c>
      <c r="E178" s="101">
        <v>44469</v>
      </c>
      <c r="F178" s="90">
        <v>450.84745830000003</v>
      </c>
      <c r="G178" s="102">
        <v>100</v>
      </c>
      <c r="H178" s="90">
        <v>1.724040681</v>
      </c>
      <c r="I178" s="91">
        <v>3.0619850000000005E-5</v>
      </c>
      <c r="J178" s="91">
        <f t="shared" si="2"/>
        <v>2.4366424242961819E-5</v>
      </c>
      <c r="K178" s="91">
        <f>H178/'סכום נכסי הקרן'!$C$42</f>
        <v>2.2330124842229903E-6</v>
      </c>
    </row>
    <row r="179" spans="2:11">
      <c r="B179" s="86" t="s">
        <v>2234</v>
      </c>
      <c r="C179" s="112">
        <v>872510</v>
      </c>
      <c r="D179" s="88" t="s">
        <v>132</v>
      </c>
      <c r="E179" s="101">
        <v>44469</v>
      </c>
      <c r="F179" s="90">
        <v>944.49868160000005</v>
      </c>
      <c r="G179" s="102">
        <v>100</v>
      </c>
      <c r="H179" s="90">
        <v>3.6117629579999999</v>
      </c>
      <c r="I179" s="91">
        <v>2.9193320000000002E-5</v>
      </c>
      <c r="J179" s="91">
        <f t="shared" si="2"/>
        <v>5.104621339248009E-5</v>
      </c>
      <c r="K179" s="91">
        <f>H179/'סכום נכסי הקרן'!$C$42</f>
        <v>4.6780286939575739E-6</v>
      </c>
    </row>
    <row r="180" spans="2:11">
      <c r="B180" s="86" t="s">
        <v>2235</v>
      </c>
      <c r="C180" s="87">
        <v>8339</v>
      </c>
      <c r="D180" s="88" t="s">
        <v>132</v>
      </c>
      <c r="E180" s="101">
        <v>44539</v>
      </c>
      <c r="F180" s="90">
        <v>32902.01868500001</v>
      </c>
      <c r="G180" s="102">
        <v>98.844399999999993</v>
      </c>
      <c r="H180" s="90">
        <v>124.36337434000001</v>
      </c>
      <c r="I180" s="91">
        <v>8.0359782167508572E-5</v>
      </c>
      <c r="J180" s="91">
        <f t="shared" si="2"/>
        <v>1.7576677701694628E-3</v>
      </c>
      <c r="K180" s="91">
        <f>H180/'סכום נכסי הקרן'!$C$42</f>
        <v>1.6107796674509975E-4</v>
      </c>
    </row>
    <row r="181" spans="2:11">
      <c r="B181" s="86" t="s">
        <v>2236</v>
      </c>
      <c r="C181" s="87">
        <v>7013</v>
      </c>
      <c r="D181" s="88" t="s">
        <v>134</v>
      </c>
      <c r="E181" s="101">
        <v>43507</v>
      </c>
      <c r="F181" s="90">
        <v>193274.43391700005</v>
      </c>
      <c r="G181" s="102">
        <v>94.651300000000006</v>
      </c>
      <c r="H181" s="90">
        <v>741.46099911400006</v>
      </c>
      <c r="I181" s="91">
        <v>1.609721533404347E-4</v>
      </c>
      <c r="J181" s="91">
        <f t="shared" si="2"/>
        <v>1.0479307978708921E-2</v>
      </c>
      <c r="K181" s="91">
        <f>H181/'סכום נכסי הקרן'!$C$42</f>
        <v>9.603553360618257E-4</v>
      </c>
    </row>
    <row r="182" spans="2:11">
      <c r="B182" s="86" t="s">
        <v>2237</v>
      </c>
      <c r="C182" s="87">
        <v>8112</v>
      </c>
      <c r="D182" s="88" t="s">
        <v>132</v>
      </c>
      <c r="E182" s="101">
        <v>44440</v>
      </c>
      <c r="F182" s="90">
        <v>22439.62</v>
      </c>
      <c r="G182" s="102">
        <v>76.177899999999994</v>
      </c>
      <c r="H182" s="90">
        <v>65.367570000000001</v>
      </c>
      <c r="I182" s="91">
        <v>1.4024759937500001E-5</v>
      </c>
      <c r="J182" s="91">
        <f t="shared" si="2"/>
        <v>9.2386099696188304E-4</v>
      </c>
      <c r="K182" s="91">
        <f>H182/'סכום נכסי הקרן'!$C$42</f>
        <v>8.4665403480302341E-5</v>
      </c>
    </row>
    <row r="183" spans="2:11">
      <c r="B183" s="86" t="s">
        <v>2238</v>
      </c>
      <c r="C183" s="87">
        <v>8317</v>
      </c>
      <c r="D183" s="88" t="s">
        <v>132</v>
      </c>
      <c r="E183" s="101">
        <v>44378</v>
      </c>
      <c r="F183" s="90">
        <v>21580.62</v>
      </c>
      <c r="G183" s="102">
        <v>115.0716</v>
      </c>
      <c r="H183" s="90">
        <v>94.962000000000018</v>
      </c>
      <c r="I183" s="91">
        <v>4.6409943655913983E-6</v>
      </c>
      <c r="J183" s="91">
        <f t="shared" si="2"/>
        <v>1.3421286425898094E-3</v>
      </c>
      <c r="K183" s="91">
        <f>H183/'סכום נכסי הקרן'!$C$42</f>
        <v>1.2299670991741736E-4</v>
      </c>
    </row>
    <row r="184" spans="2:11">
      <c r="B184" s="86" t="s">
        <v>2239</v>
      </c>
      <c r="C184" s="87">
        <v>9377</v>
      </c>
      <c r="D184" s="88" t="s">
        <v>132</v>
      </c>
      <c r="E184" s="101">
        <v>44502</v>
      </c>
      <c r="F184" s="90">
        <v>185060.44000000003</v>
      </c>
      <c r="G184" s="102">
        <v>100.67440000000001</v>
      </c>
      <c r="H184" s="90">
        <v>712.4436300000001</v>
      </c>
      <c r="I184" s="91">
        <v>4.9797736113466539E-4</v>
      </c>
      <c r="J184" s="91">
        <f t="shared" si="2"/>
        <v>1.0069196121118515E-2</v>
      </c>
      <c r="K184" s="91">
        <f>H184/'סכום נכסי הקרן'!$C$42</f>
        <v>9.2277145059731062E-4</v>
      </c>
    </row>
    <row r="185" spans="2:11">
      <c r="B185" s="86" t="s">
        <v>2240</v>
      </c>
      <c r="C185" s="87">
        <v>7043</v>
      </c>
      <c r="D185" s="88" t="s">
        <v>134</v>
      </c>
      <c r="E185" s="101">
        <v>43860</v>
      </c>
      <c r="F185" s="90">
        <v>411038.29653500003</v>
      </c>
      <c r="G185" s="102">
        <v>93.243600000000001</v>
      </c>
      <c r="H185" s="90">
        <v>1553.4190927810005</v>
      </c>
      <c r="I185" s="91">
        <v>1.271114758140592E-4</v>
      </c>
      <c r="J185" s="91">
        <f t="shared" si="2"/>
        <v>2.1954974183012753E-2</v>
      </c>
      <c r="K185" s="91">
        <f>H185/'סכום נכסי הקרן'!$C$42</f>
        <v>2.012019939922941E-3</v>
      </c>
    </row>
    <row r="186" spans="2:11">
      <c r="B186" s="86" t="s">
        <v>2241</v>
      </c>
      <c r="C186" s="87">
        <v>5304</v>
      </c>
      <c r="D186" s="88" t="s">
        <v>134</v>
      </c>
      <c r="E186" s="101">
        <v>42928</v>
      </c>
      <c r="F186" s="90">
        <v>219574.76777700003</v>
      </c>
      <c r="G186" s="102">
        <v>56.848599999999998</v>
      </c>
      <c r="H186" s="90">
        <v>505.92894291700003</v>
      </c>
      <c r="I186" s="91">
        <v>4.0440187227225598E-5</v>
      </c>
      <c r="J186" s="91">
        <f t="shared" si="2"/>
        <v>7.1504572924337142E-3</v>
      </c>
      <c r="K186" s="91">
        <f>H186/'סכום נכסי הקרן'!$C$42</f>
        <v>6.5528943609852197E-4</v>
      </c>
    </row>
    <row r="187" spans="2:11">
      <c r="B187" s="86" t="s">
        <v>2242</v>
      </c>
      <c r="C187" s="112">
        <v>85891</v>
      </c>
      <c r="D187" s="88" t="s">
        <v>132</v>
      </c>
      <c r="E187" s="101">
        <v>44395</v>
      </c>
      <c r="F187" s="90">
        <v>431976.35969999997</v>
      </c>
      <c r="G187" s="102">
        <v>100</v>
      </c>
      <c r="H187" s="90">
        <v>1651.8775989999999</v>
      </c>
      <c r="I187" s="91">
        <v>2.3226359E-4</v>
      </c>
      <c r="J187" s="91">
        <f t="shared" si="2"/>
        <v>2.3346520078245857E-2</v>
      </c>
      <c r="K187" s="91">
        <f>H187/'סכום נכסי הקרן'!$C$42</f>
        <v>2.1395453956665066E-3</v>
      </c>
    </row>
    <row r="188" spans="2:11">
      <c r="B188" s="86" t="s">
        <v>2243</v>
      </c>
      <c r="C188" s="112">
        <v>87256</v>
      </c>
      <c r="D188" s="88" t="s">
        <v>132</v>
      </c>
      <c r="E188" s="101">
        <v>44469</v>
      </c>
      <c r="F188" s="90">
        <v>6091.156199</v>
      </c>
      <c r="G188" s="102">
        <v>100</v>
      </c>
      <c r="H188" s="90">
        <v>23.292581310000003</v>
      </c>
      <c r="I188" s="91">
        <v>1.5068299999999999E-5</v>
      </c>
      <c r="J188" s="91">
        <f t="shared" si="2"/>
        <v>3.2920158101138418E-4</v>
      </c>
      <c r="K188" s="91">
        <f>H188/'סכום נכסי הקרן'!$C$42</f>
        <v>3.0169024100313039E-5</v>
      </c>
    </row>
    <row r="189" spans="2:11">
      <c r="B189" s="86" t="s">
        <v>2244</v>
      </c>
      <c r="C189" s="112">
        <v>87258</v>
      </c>
      <c r="D189" s="88" t="s">
        <v>132</v>
      </c>
      <c r="E189" s="101">
        <v>44469</v>
      </c>
      <c r="F189" s="90">
        <v>3480.5069370000001</v>
      </c>
      <c r="G189" s="102">
        <v>100</v>
      </c>
      <c r="H189" s="90">
        <v>13.309458530000001</v>
      </c>
      <c r="I189" s="91">
        <v>1.4843E-5</v>
      </c>
      <c r="J189" s="91">
        <f t="shared" si="2"/>
        <v>1.8810687970424232E-4</v>
      </c>
      <c r="K189" s="91">
        <f>H189/'סכום נכסי הקרן'!$C$42</f>
        <v>1.7238680840465721E-5</v>
      </c>
    </row>
    <row r="190" spans="2:11">
      <c r="B190" s="86" t="s">
        <v>2245</v>
      </c>
      <c r="C190" s="87">
        <v>7041</v>
      </c>
      <c r="D190" s="88" t="s">
        <v>132</v>
      </c>
      <c r="E190" s="101">
        <v>43516</v>
      </c>
      <c r="F190" s="90">
        <v>101076.54</v>
      </c>
      <c r="G190" s="102">
        <v>81.414699999999996</v>
      </c>
      <c r="H190" s="90">
        <v>314.68140000000005</v>
      </c>
      <c r="I190" s="91">
        <v>6.5878215999999999E-5</v>
      </c>
      <c r="J190" s="91">
        <f t="shared" ref="J190:J198" si="3">IFERROR(H190/$H$11,0)</f>
        <v>4.4474939473711679E-3</v>
      </c>
      <c r="K190" s="91">
        <f>H190/'סכום נכסי הקרן'!$C$42</f>
        <v>4.0758173661261109E-4</v>
      </c>
    </row>
    <row r="191" spans="2:11">
      <c r="B191" s="86" t="s">
        <v>2246</v>
      </c>
      <c r="C191" s="87">
        <v>7054</v>
      </c>
      <c r="D191" s="88" t="s">
        <v>132</v>
      </c>
      <c r="E191" s="101">
        <v>43973</v>
      </c>
      <c r="F191" s="90">
        <v>36631.110000000008</v>
      </c>
      <c r="G191" s="102">
        <v>105.489</v>
      </c>
      <c r="H191" s="90">
        <v>147.76621000000003</v>
      </c>
      <c r="I191" s="91">
        <v>1.1492492307692307E-4</v>
      </c>
      <c r="J191" s="91">
        <f t="shared" si="3"/>
        <v>2.0884276115492591E-3</v>
      </c>
      <c r="K191" s="91">
        <f>H191/'סכום נכסי הקרן'!$C$42</f>
        <v>1.9138979451745094E-4</v>
      </c>
    </row>
    <row r="192" spans="2:11">
      <c r="B192" s="86" t="s">
        <v>2247</v>
      </c>
      <c r="C192" s="87">
        <v>7071</v>
      </c>
      <c r="D192" s="88" t="s">
        <v>132</v>
      </c>
      <c r="E192" s="101">
        <v>44055</v>
      </c>
      <c r="F192" s="90">
        <v>48961.410000000011</v>
      </c>
      <c r="G192" s="102">
        <v>0</v>
      </c>
      <c r="H192" s="90">
        <v>0</v>
      </c>
      <c r="I192" s="91">
        <v>1.5202664615384615E-4</v>
      </c>
      <c r="J192" s="91">
        <f t="shared" si="3"/>
        <v>0</v>
      </c>
      <c r="K192" s="91">
        <f>H192/'סכום נכסי הקרן'!$C$42</f>
        <v>0</v>
      </c>
    </row>
    <row r="193" spans="2:11">
      <c r="B193" s="86" t="s">
        <v>2248</v>
      </c>
      <c r="C193" s="112">
        <v>83111</v>
      </c>
      <c r="D193" s="88" t="s">
        <v>132</v>
      </c>
      <c r="E193" s="101">
        <v>44256</v>
      </c>
      <c r="F193" s="90">
        <v>34551.745540000004</v>
      </c>
      <c r="G193" s="102">
        <v>100</v>
      </c>
      <c r="H193" s="90">
        <v>132.12587500000001</v>
      </c>
      <c r="I193" s="91">
        <v>3.4346800000000001E-5</v>
      </c>
      <c r="J193" s="91">
        <f t="shared" si="3"/>
        <v>1.8673777012356608E-3</v>
      </c>
      <c r="K193" s="91">
        <f>H193/'סכום נכסי הקרן'!$C$42</f>
        <v>1.7113211516143239E-4</v>
      </c>
    </row>
    <row r="194" spans="2:11">
      <c r="B194" s="86" t="s">
        <v>2249</v>
      </c>
      <c r="C194" s="87">
        <v>7068</v>
      </c>
      <c r="D194" s="88" t="s">
        <v>132</v>
      </c>
      <c r="E194" s="101">
        <v>43885</v>
      </c>
      <c r="F194" s="90">
        <v>90714.49000000002</v>
      </c>
      <c r="G194" s="102">
        <v>107.2679</v>
      </c>
      <c r="H194" s="90">
        <v>372.10400000000004</v>
      </c>
      <c r="I194" s="91">
        <v>1.22791E-4</v>
      </c>
      <c r="J194" s="91">
        <f t="shared" si="3"/>
        <v>5.2590661151011818E-3</v>
      </c>
      <c r="K194" s="91">
        <f>H194/'סכום נכסי הקרן'!$C$42</f>
        <v>4.8195665368369096E-4</v>
      </c>
    </row>
    <row r="195" spans="2:11">
      <c r="B195" s="86" t="s">
        <v>2250</v>
      </c>
      <c r="C195" s="87">
        <v>6647</v>
      </c>
      <c r="D195" s="88" t="s">
        <v>132</v>
      </c>
      <c r="E195" s="101">
        <v>43454</v>
      </c>
      <c r="F195" s="90">
        <v>143221.25000000003</v>
      </c>
      <c r="G195" s="102">
        <v>133.69300000000001</v>
      </c>
      <c r="H195" s="90">
        <v>732.20719999999994</v>
      </c>
      <c r="I195" s="91">
        <v>1.0442391304347826E-5</v>
      </c>
      <c r="J195" s="91">
        <f t="shared" si="3"/>
        <v>1.0348521044528179E-2</v>
      </c>
      <c r="K195" s="91">
        <f>H195/'סכום נכסי הקרן'!$C$42</f>
        <v>9.483696276178299E-4</v>
      </c>
    </row>
    <row r="196" spans="2:11">
      <c r="B196" s="86" t="s">
        <v>2251</v>
      </c>
      <c r="C196" s="87">
        <v>8000</v>
      </c>
      <c r="D196" s="88" t="s">
        <v>132</v>
      </c>
      <c r="E196" s="101">
        <v>44228</v>
      </c>
      <c r="F196" s="90">
        <v>123911.49000000002</v>
      </c>
      <c r="G196" s="102">
        <v>112.9675</v>
      </c>
      <c r="H196" s="90">
        <v>535.28242000000012</v>
      </c>
      <c r="I196" s="91">
        <v>8.0647509090909103E-6</v>
      </c>
      <c r="J196" s="91">
        <f t="shared" si="3"/>
        <v>7.5653194725973372E-3</v>
      </c>
      <c r="K196" s="91">
        <f>H196/'סכום נכסי הקרן'!$C$42</f>
        <v>6.9330865542673026E-4</v>
      </c>
    </row>
    <row r="197" spans="2:11">
      <c r="B197" s="86" t="s">
        <v>2252</v>
      </c>
      <c r="C197" s="87">
        <v>9618</v>
      </c>
      <c r="D197" s="88" t="s">
        <v>136</v>
      </c>
      <c r="E197" s="101">
        <v>45020</v>
      </c>
      <c r="F197" s="90">
        <v>379402.45684300008</v>
      </c>
      <c r="G197" s="102">
        <v>102.5916</v>
      </c>
      <c r="H197" s="90">
        <v>964.29091525600018</v>
      </c>
      <c r="I197" s="91">
        <v>5.8369605086416008E-4</v>
      </c>
      <c r="J197" s="91">
        <f t="shared" si="3"/>
        <v>1.362863521360355E-2</v>
      </c>
      <c r="K197" s="91">
        <f>H197/'סכום נכסי הקרן'!$C$42</f>
        <v>1.2489691664006983E-3</v>
      </c>
    </row>
    <row r="198" spans="2:11">
      <c r="B198" s="86" t="s">
        <v>2253</v>
      </c>
      <c r="C198" s="87">
        <v>8312</v>
      </c>
      <c r="D198" s="88" t="s">
        <v>134</v>
      </c>
      <c r="E198" s="101">
        <v>44377</v>
      </c>
      <c r="F198" s="90">
        <v>354230.09000000008</v>
      </c>
      <c r="G198" s="102">
        <v>91.404399999999995</v>
      </c>
      <c r="H198" s="90">
        <v>1312.3203800000001</v>
      </c>
      <c r="I198" s="91">
        <v>3.2429744545454546E-4</v>
      </c>
      <c r="J198" s="91">
        <f t="shared" si="3"/>
        <v>1.85474481398069E-2</v>
      </c>
      <c r="K198" s="91">
        <f>H198/'סכום נכסי הקרן'!$C$42</f>
        <v>1.6997439933612907E-3</v>
      </c>
    </row>
    <row r="199" spans="2:11">
      <c r="B199" s="86" t="s">
        <v>2254</v>
      </c>
      <c r="C199" s="87">
        <v>7049</v>
      </c>
      <c r="D199" s="88" t="s">
        <v>134</v>
      </c>
      <c r="E199" s="101">
        <v>43922</v>
      </c>
      <c r="F199" s="90">
        <v>45092.13</v>
      </c>
      <c r="G199" s="102">
        <v>156.39359999999999</v>
      </c>
      <c r="H199" s="90">
        <v>285.82952000000006</v>
      </c>
      <c r="I199" s="91">
        <v>8.9941666666666666E-5</v>
      </c>
      <c r="J199" s="91">
        <f t="shared" ref="J199:J207" si="4">IFERROR(H199/$H$11,0)</f>
        <v>4.0397210009234935E-3</v>
      </c>
      <c r="K199" s="91">
        <f>H199/'סכום נכסי הקרן'!$C$42</f>
        <v>3.702121960076098E-4</v>
      </c>
    </row>
    <row r="200" spans="2:11">
      <c r="B200" s="86" t="s">
        <v>2255</v>
      </c>
      <c r="C200" s="87">
        <v>8322</v>
      </c>
      <c r="D200" s="88" t="s">
        <v>132</v>
      </c>
      <c r="E200" s="101">
        <v>44197</v>
      </c>
      <c r="F200" s="90">
        <v>159993.92000000004</v>
      </c>
      <c r="G200" s="102">
        <v>100.0003</v>
      </c>
      <c r="H200" s="90">
        <v>611.81858000000011</v>
      </c>
      <c r="I200" s="91">
        <v>7.9618481633333331E-4</v>
      </c>
      <c r="J200" s="91">
        <f t="shared" si="4"/>
        <v>8.6470297622904396E-3</v>
      </c>
      <c r="K200" s="91">
        <f>H200/'סכום נכסי הקרן'!$C$42</f>
        <v>7.9243984337257223E-4</v>
      </c>
    </row>
    <row r="201" spans="2:11">
      <c r="B201" s="86" t="s">
        <v>2256</v>
      </c>
      <c r="C201" s="87">
        <v>9273</v>
      </c>
      <c r="D201" s="88" t="s">
        <v>132</v>
      </c>
      <c r="E201" s="101">
        <v>44852</v>
      </c>
      <c r="F201" s="90">
        <v>23148.040000000005</v>
      </c>
      <c r="G201" s="102">
        <v>81.6875</v>
      </c>
      <c r="H201" s="90">
        <v>72.308240000000026</v>
      </c>
      <c r="I201" s="91">
        <v>8.6373731343283584E-4</v>
      </c>
      <c r="J201" s="91">
        <f t="shared" si="4"/>
        <v>1.0219557296524734E-3</v>
      </c>
      <c r="K201" s="91">
        <f>H201/'סכום נכסי הקרן'!$C$42</f>
        <v>9.3655100144468263E-5</v>
      </c>
    </row>
    <row r="202" spans="2:11">
      <c r="B202" s="86" t="s">
        <v>2257</v>
      </c>
      <c r="C202" s="87">
        <v>7005</v>
      </c>
      <c r="D202" s="88" t="s">
        <v>132</v>
      </c>
      <c r="E202" s="101">
        <v>43621</v>
      </c>
      <c r="F202" s="90">
        <v>47755.94000000001</v>
      </c>
      <c r="G202" s="102">
        <v>91.712100000000007</v>
      </c>
      <c r="H202" s="90">
        <v>167.48348000000004</v>
      </c>
      <c r="I202" s="91">
        <v>2.1609021176470587E-5</v>
      </c>
      <c r="J202" s="91">
        <f t="shared" si="4"/>
        <v>2.3670981620923901E-3</v>
      </c>
      <c r="K202" s="91">
        <f>H202/'סכום נכסי הקרן'!$C$42</f>
        <v>2.169280028381834E-4</v>
      </c>
    </row>
    <row r="203" spans="2:11">
      <c r="B203" s="86" t="s">
        <v>2258</v>
      </c>
      <c r="C203" s="87">
        <v>8273</v>
      </c>
      <c r="D203" s="88" t="s">
        <v>132</v>
      </c>
      <c r="E203" s="101">
        <v>43922</v>
      </c>
      <c r="F203" s="90">
        <v>345533.92</v>
      </c>
      <c r="G203" s="102">
        <v>68.1708</v>
      </c>
      <c r="H203" s="90">
        <v>900.75559000000021</v>
      </c>
      <c r="I203" s="91">
        <v>9.5780937500000002E-5</v>
      </c>
      <c r="J203" s="91">
        <f t="shared" si="4"/>
        <v>1.2730669923884112E-2</v>
      </c>
      <c r="K203" s="91">
        <f>H203/'סכום נכסי הקרן'!$C$42</f>
        <v>1.1666769235033185E-3</v>
      </c>
    </row>
    <row r="204" spans="2:11">
      <c r="B204" s="86" t="s">
        <v>2259</v>
      </c>
      <c r="C204" s="87">
        <v>8321</v>
      </c>
      <c r="D204" s="88" t="s">
        <v>132</v>
      </c>
      <c r="E204" s="101">
        <v>44217</v>
      </c>
      <c r="F204" s="90">
        <v>187086.45000000004</v>
      </c>
      <c r="G204" s="102">
        <v>95.413300000000007</v>
      </c>
      <c r="H204" s="90">
        <v>682.60450000000014</v>
      </c>
      <c r="I204" s="91">
        <v>5.2804980159999997E-4</v>
      </c>
      <c r="J204" s="91">
        <f t="shared" si="4"/>
        <v>9.6474700512909975E-3</v>
      </c>
      <c r="K204" s="91">
        <f>H204/'סכום נכסי הקרן'!$C$42</f>
        <v>8.8412320375332986E-4</v>
      </c>
    </row>
    <row r="205" spans="2:11">
      <c r="B205" s="86" t="s">
        <v>2260</v>
      </c>
      <c r="C205" s="87">
        <v>8509</v>
      </c>
      <c r="D205" s="88" t="s">
        <v>132</v>
      </c>
      <c r="E205" s="101">
        <v>44531</v>
      </c>
      <c r="F205" s="90">
        <v>296125.49000000005</v>
      </c>
      <c r="G205" s="102">
        <v>74.639300000000006</v>
      </c>
      <c r="H205" s="90">
        <v>845.20339000000013</v>
      </c>
      <c r="I205" s="91">
        <v>1.5296689380000001E-4</v>
      </c>
      <c r="J205" s="91">
        <f t="shared" si="4"/>
        <v>1.1945532723963325E-2</v>
      </c>
      <c r="K205" s="91">
        <f>H205/'סכום נכסי הקרן'!$C$42</f>
        <v>1.0947245864771989E-3</v>
      </c>
    </row>
    <row r="206" spans="2:11">
      <c r="B206" s="86" t="s">
        <v>2261</v>
      </c>
      <c r="C206" s="87">
        <v>9409</v>
      </c>
      <c r="D206" s="88" t="s">
        <v>132</v>
      </c>
      <c r="E206" s="101">
        <v>44931</v>
      </c>
      <c r="F206" s="90">
        <v>63505.880000000012</v>
      </c>
      <c r="G206" s="102">
        <v>94.820099999999996</v>
      </c>
      <c r="H206" s="90">
        <v>230.26729000000003</v>
      </c>
      <c r="I206" s="91">
        <v>2.213611758868767E-4</v>
      </c>
      <c r="J206" s="91">
        <f t="shared" si="4"/>
        <v>3.2544420437704978E-3</v>
      </c>
      <c r="K206" s="91">
        <f>H206/'סכום נכסי הקרן'!$C$42</f>
        <v>2.9824686792190368E-4</v>
      </c>
    </row>
    <row r="207" spans="2:11">
      <c r="B207" s="86" t="s">
        <v>2262</v>
      </c>
      <c r="C207" s="87">
        <v>6658</v>
      </c>
      <c r="D207" s="88" t="s">
        <v>132</v>
      </c>
      <c r="E207" s="101">
        <v>43356</v>
      </c>
      <c r="F207" s="90">
        <v>122287.49000000002</v>
      </c>
      <c r="G207" s="102">
        <v>53.740699999999997</v>
      </c>
      <c r="H207" s="90">
        <v>251.30620000000005</v>
      </c>
      <c r="I207" s="91">
        <v>1.0856149731916368E-4</v>
      </c>
      <c r="J207" s="91">
        <f t="shared" si="4"/>
        <v>3.5517917596554747E-3</v>
      </c>
      <c r="K207" s="91">
        <f>H207/'סכום נכסי הקרן'!$C$42</f>
        <v>3.2549689119698897E-4</v>
      </c>
    </row>
    <row r="208" spans="2:11">
      <c r="B208" s="93"/>
      <c r="C208" s="94"/>
      <c r="D208" s="94"/>
      <c r="E208" s="94"/>
      <c r="F208" s="94"/>
      <c r="G208" s="94"/>
      <c r="H208" s="94"/>
      <c r="I208" s="94"/>
      <c r="J208" s="94"/>
      <c r="K208" s="94"/>
    </row>
    <row r="209" spans="2:11">
      <c r="B209" s="93"/>
      <c r="C209" s="94"/>
      <c r="D209" s="94"/>
      <c r="E209" s="94"/>
      <c r="F209" s="94"/>
      <c r="G209" s="94"/>
      <c r="H209" s="94"/>
      <c r="I209" s="94"/>
      <c r="J209" s="94"/>
      <c r="K209" s="94"/>
    </row>
    <row r="210" spans="2:11">
      <c r="B210" s="93"/>
      <c r="C210" s="94"/>
      <c r="D210" s="94"/>
      <c r="E210" s="94"/>
      <c r="F210" s="94"/>
      <c r="G210" s="94"/>
      <c r="H210" s="94"/>
      <c r="I210" s="94"/>
      <c r="J210" s="94"/>
      <c r="K210" s="94"/>
    </row>
    <row r="211" spans="2:11">
      <c r="B211" s="111" t="s">
        <v>112</v>
      </c>
      <c r="C211" s="94"/>
      <c r="D211" s="94"/>
      <c r="E211" s="94"/>
      <c r="F211" s="94"/>
      <c r="G211" s="94"/>
      <c r="H211" s="94"/>
      <c r="I211" s="94"/>
      <c r="J211" s="94"/>
      <c r="K211" s="94"/>
    </row>
    <row r="212" spans="2:11">
      <c r="B212" s="111" t="s">
        <v>206</v>
      </c>
      <c r="C212" s="94"/>
      <c r="D212" s="94"/>
      <c r="E212" s="94"/>
      <c r="F212" s="94"/>
      <c r="G212" s="94"/>
      <c r="H212" s="94"/>
      <c r="I212" s="94"/>
      <c r="J212" s="94"/>
      <c r="K212" s="94"/>
    </row>
    <row r="213" spans="2:11">
      <c r="B213" s="111" t="s">
        <v>214</v>
      </c>
      <c r="C213" s="94"/>
      <c r="D213" s="94"/>
      <c r="E213" s="94"/>
      <c r="F213" s="94"/>
      <c r="G213" s="94"/>
      <c r="H213" s="94"/>
      <c r="I213" s="94"/>
      <c r="J213" s="94"/>
      <c r="K213" s="94"/>
    </row>
    <row r="214" spans="2:11">
      <c r="B214" s="93"/>
      <c r="C214" s="94"/>
      <c r="D214" s="94"/>
      <c r="E214" s="94"/>
      <c r="F214" s="94"/>
      <c r="G214" s="94"/>
      <c r="H214" s="94"/>
      <c r="I214" s="94"/>
      <c r="J214" s="94"/>
      <c r="K214" s="94"/>
    </row>
    <row r="215" spans="2:11">
      <c r="B215" s="93"/>
      <c r="C215" s="94"/>
      <c r="D215" s="94"/>
      <c r="E215" s="94"/>
      <c r="F215" s="94"/>
      <c r="G215" s="94"/>
      <c r="H215" s="94"/>
      <c r="I215" s="94"/>
      <c r="J215" s="94"/>
      <c r="K215" s="94"/>
    </row>
    <row r="216" spans="2:11">
      <c r="B216" s="93"/>
      <c r="C216" s="94"/>
      <c r="D216" s="94"/>
      <c r="E216" s="94"/>
      <c r="F216" s="94"/>
      <c r="G216" s="94"/>
      <c r="H216" s="94"/>
      <c r="I216" s="94"/>
      <c r="J216" s="94"/>
      <c r="K216" s="94"/>
    </row>
    <row r="217" spans="2:11">
      <c r="B217" s="93"/>
      <c r="C217" s="94"/>
      <c r="D217" s="94"/>
      <c r="E217" s="94"/>
      <c r="F217" s="94"/>
      <c r="G217" s="94"/>
      <c r="H217" s="94"/>
      <c r="I217" s="94"/>
      <c r="J217" s="94"/>
      <c r="K217" s="94"/>
    </row>
    <row r="218" spans="2:11">
      <c r="B218" s="93"/>
      <c r="C218" s="94"/>
      <c r="D218" s="94"/>
      <c r="E218" s="94"/>
      <c r="F218" s="94"/>
      <c r="G218" s="94"/>
      <c r="H218" s="94"/>
      <c r="I218" s="94"/>
      <c r="J218" s="94"/>
      <c r="K218" s="94"/>
    </row>
    <row r="219" spans="2:11">
      <c r="B219" s="93"/>
      <c r="C219" s="94"/>
      <c r="D219" s="94"/>
      <c r="E219" s="94"/>
      <c r="F219" s="94"/>
      <c r="G219" s="94"/>
      <c r="H219" s="94"/>
      <c r="I219" s="94"/>
      <c r="J219" s="94"/>
      <c r="K219" s="94"/>
    </row>
    <row r="220" spans="2:11">
      <c r="B220" s="93"/>
      <c r="C220" s="94"/>
      <c r="D220" s="94"/>
      <c r="E220" s="94"/>
      <c r="F220" s="94"/>
      <c r="G220" s="94"/>
      <c r="H220" s="94"/>
      <c r="I220" s="94"/>
      <c r="J220" s="94"/>
      <c r="K220" s="94"/>
    </row>
    <row r="221" spans="2:11">
      <c r="B221" s="93"/>
      <c r="C221" s="94"/>
      <c r="D221" s="94"/>
      <c r="E221" s="94"/>
      <c r="F221" s="94"/>
      <c r="G221" s="94"/>
      <c r="H221" s="94"/>
      <c r="I221" s="94"/>
      <c r="J221" s="94"/>
      <c r="K221" s="94"/>
    </row>
    <row r="222" spans="2:11">
      <c r="B222" s="93"/>
      <c r="C222" s="94"/>
      <c r="D222" s="94"/>
      <c r="E222" s="94"/>
      <c r="F222" s="94"/>
      <c r="G222" s="94"/>
      <c r="H222" s="94"/>
      <c r="I222" s="94"/>
      <c r="J222" s="94"/>
      <c r="K222" s="94"/>
    </row>
    <row r="223" spans="2:11">
      <c r="B223" s="93"/>
      <c r="C223" s="94"/>
      <c r="D223" s="94"/>
      <c r="E223" s="94"/>
      <c r="F223" s="94"/>
      <c r="G223" s="94"/>
      <c r="H223" s="94"/>
      <c r="I223" s="94"/>
      <c r="J223" s="94"/>
      <c r="K223" s="94"/>
    </row>
    <row r="224" spans="2:11">
      <c r="B224" s="93"/>
      <c r="C224" s="94"/>
      <c r="D224" s="94"/>
      <c r="E224" s="94"/>
      <c r="F224" s="94"/>
      <c r="G224" s="94"/>
      <c r="H224" s="94"/>
      <c r="I224" s="94"/>
      <c r="J224" s="94"/>
      <c r="K224" s="94"/>
    </row>
    <row r="225" spans="2:11">
      <c r="B225" s="93"/>
      <c r="C225" s="94"/>
      <c r="D225" s="94"/>
      <c r="E225" s="94"/>
      <c r="F225" s="94"/>
      <c r="G225" s="94"/>
      <c r="H225" s="94"/>
      <c r="I225" s="94"/>
      <c r="J225" s="94"/>
      <c r="K225" s="94"/>
    </row>
    <row r="226" spans="2:11">
      <c r="B226" s="93"/>
      <c r="C226" s="94"/>
      <c r="D226" s="94"/>
      <c r="E226" s="94"/>
      <c r="F226" s="94"/>
      <c r="G226" s="94"/>
      <c r="H226" s="94"/>
      <c r="I226" s="94"/>
      <c r="J226" s="94"/>
      <c r="K226" s="94"/>
    </row>
    <row r="227" spans="2:11">
      <c r="B227" s="93"/>
      <c r="C227" s="94"/>
      <c r="D227" s="94"/>
      <c r="E227" s="94"/>
      <c r="F227" s="94"/>
      <c r="G227" s="94"/>
      <c r="H227" s="94"/>
      <c r="I227" s="94"/>
      <c r="J227" s="94"/>
      <c r="K227" s="94"/>
    </row>
    <row r="228" spans="2:11">
      <c r="B228" s="93"/>
      <c r="C228" s="94"/>
      <c r="D228" s="94"/>
      <c r="E228" s="94"/>
      <c r="F228" s="94"/>
      <c r="G228" s="94"/>
      <c r="H228" s="94"/>
      <c r="I228" s="94"/>
      <c r="J228" s="94"/>
      <c r="K228" s="94"/>
    </row>
    <row r="229" spans="2:11">
      <c r="B229" s="93"/>
      <c r="C229" s="94"/>
      <c r="D229" s="94"/>
      <c r="E229" s="94"/>
      <c r="F229" s="94"/>
      <c r="G229" s="94"/>
      <c r="H229" s="94"/>
      <c r="I229" s="94"/>
      <c r="J229" s="94"/>
      <c r="K229" s="94"/>
    </row>
    <row r="230" spans="2:11">
      <c r="B230" s="93"/>
      <c r="C230" s="94"/>
      <c r="D230" s="94"/>
      <c r="E230" s="94"/>
      <c r="F230" s="94"/>
      <c r="G230" s="94"/>
      <c r="H230" s="94"/>
      <c r="I230" s="94"/>
      <c r="J230" s="94"/>
      <c r="K230" s="94"/>
    </row>
    <row r="231" spans="2:11">
      <c r="B231" s="93"/>
      <c r="C231" s="94"/>
      <c r="D231" s="94"/>
      <c r="E231" s="94"/>
      <c r="F231" s="94"/>
      <c r="G231" s="94"/>
      <c r="H231" s="94"/>
      <c r="I231" s="94"/>
      <c r="J231" s="94"/>
      <c r="K231" s="94"/>
    </row>
    <row r="232" spans="2:11">
      <c r="B232" s="93"/>
      <c r="C232" s="94"/>
      <c r="D232" s="94"/>
      <c r="E232" s="94"/>
      <c r="F232" s="94"/>
      <c r="G232" s="94"/>
      <c r="H232" s="94"/>
      <c r="I232" s="94"/>
      <c r="J232" s="94"/>
      <c r="K232" s="94"/>
    </row>
    <row r="233" spans="2:11">
      <c r="B233" s="93"/>
      <c r="C233" s="94"/>
      <c r="D233" s="94"/>
      <c r="E233" s="94"/>
      <c r="F233" s="94"/>
      <c r="G233" s="94"/>
      <c r="H233" s="94"/>
      <c r="I233" s="94"/>
      <c r="J233" s="94"/>
      <c r="K233" s="94"/>
    </row>
    <row r="234" spans="2:11">
      <c r="B234" s="93"/>
      <c r="C234" s="94"/>
      <c r="D234" s="94"/>
      <c r="E234" s="94"/>
      <c r="F234" s="94"/>
      <c r="G234" s="94"/>
      <c r="H234" s="94"/>
      <c r="I234" s="94"/>
      <c r="J234" s="94"/>
      <c r="K234" s="94"/>
    </row>
    <row r="235" spans="2:11">
      <c r="B235" s="93"/>
      <c r="C235" s="94"/>
      <c r="D235" s="94"/>
      <c r="E235" s="94"/>
      <c r="F235" s="94"/>
      <c r="G235" s="94"/>
      <c r="H235" s="94"/>
      <c r="I235" s="94"/>
      <c r="J235" s="94"/>
      <c r="K235" s="94"/>
    </row>
    <row r="236" spans="2:11">
      <c r="B236" s="93"/>
      <c r="C236" s="94"/>
      <c r="D236" s="94"/>
      <c r="E236" s="94"/>
      <c r="F236" s="94"/>
      <c r="G236" s="94"/>
      <c r="H236" s="94"/>
      <c r="I236" s="94"/>
      <c r="J236" s="94"/>
      <c r="K236" s="94"/>
    </row>
    <row r="237" spans="2:11">
      <c r="B237" s="93"/>
      <c r="C237" s="94"/>
      <c r="D237" s="94"/>
      <c r="E237" s="94"/>
      <c r="F237" s="94"/>
      <c r="G237" s="94"/>
      <c r="H237" s="94"/>
      <c r="I237" s="94"/>
      <c r="J237" s="94"/>
      <c r="K237" s="94"/>
    </row>
    <row r="238" spans="2:11">
      <c r="B238" s="93"/>
      <c r="C238" s="94"/>
      <c r="D238" s="94"/>
      <c r="E238" s="94"/>
      <c r="F238" s="94"/>
      <c r="G238" s="94"/>
      <c r="H238" s="94"/>
      <c r="I238" s="94"/>
      <c r="J238" s="94"/>
      <c r="K238" s="94"/>
    </row>
    <row r="239" spans="2:11">
      <c r="B239" s="93"/>
      <c r="C239" s="94"/>
      <c r="D239" s="94"/>
      <c r="E239" s="94"/>
      <c r="F239" s="94"/>
      <c r="G239" s="94"/>
      <c r="H239" s="94"/>
      <c r="I239" s="94"/>
      <c r="J239" s="94"/>
      <c r="K239" s="94"/>
    </row>
    <row r="240" spans="2:11">
      <c r="B240" s="93"/>
      <c r="C240" s="94"/>
      <c r="D240" s="94"/>
      <c r="E240" s="94"/>
      <c r="F240" s="94"/>
      <c r="G240" s="94"/>
      <c r="H240" s="94"/>
      <c r="I240" s="94"/>
      <c r="J240" s="94"/>
      <c r="K240" s="94"/>
    </row>
    <row r="241" spans="2:11">
      <c r="B241" s="93"/>
      <c r="C241" s="94"/>
      <c r="D241" s="94"/>
      <c r="E241" s="94"/>
      <c r="F241" s="94"/>
      <c r="G241" s="94"/>
      <c r="H241" s="94"/>
      <c r="I241" s="94"/>
      <c r="J241" s="94"/>
      <c r="K241" s="94"/>
    </row>
    <row r="242" spans="2:11">
      <c r="B242" s="93"/>
      <c r="C242" s="94"/>
      <c r="D242" s="94"/>
      <c r="E242" s="94"/>
      <c r="F242" s="94"/>
      <c r="G242" s="94"/>
      <c r="H242" s="94"/>
      <c r="I242" s="94"/>
      <c r="J242" s="94"/>
      <c r="K242" s="94"/>
    </row>
    <row r="243" spans="2:11">
      <c r="B243" s="93"/>
      <c r="C243" s="94"/>
      <c r="D243" s="94"/>
      <c r="E243" s="94"/>
      <c r="F243" s="94"/>
      <c r="G243" s="94"/>
      <c r="H243" s="94"/>
      <c r="I243" s="94"/>
      <c r="J243" s="94"/>
      <c r="K243" s="94"/>
    </row>
    <row r="244" spans="2:11">
      <c r="B244" s="93"/>
      <c r="C244" s="94"/>
      <c r="D244" s="94"/>
      <c r="E244" s="94"/>
      <c r="F244" s="94"/>
      <c r="G244" s="94"/>
      <c r="H244" s="94"/>
      <c r="I244" s="94"/>
      <c r="J244" s="94"/>
      <c r="K244" s="94"/>
    </row>
    <row r="245" spans="2:11">
      <c r="B245" s="93"/>
      <c r="C245" s="94"/>
      <c r="D245" s="94"/>
      <c r="E245" s="94"/>
      <c r="F245" s="94"/>
      <c r="G245" s="94"/>
      <c r="H245" s="94"/>
      <c r="I245" s="94"/>
      <c r="J245" s="94"/>
      <c r="K245" s="94"/>
    </row>
    <row r="246" spans="2:11">
      <c r="B246" s="93"/>
      <c r="C246" s="94"/>
      <c r="D246" s="94"/>
      <c r="E246" s="94"/>
      <c r="F246" s="94"/>
      <c r="G246" s="94"/>
      <c r="H246" s="94"/>
      <c r="I246" s="94"/>
      <c r="J246" s="94"/>
      <c r="K246" s="94"/>
    </row>
    <row r="247" spans="2:11">
      <c r="B247" s="93"/>
      <c r="C247" s="94"/>
      <c r="D247" s="94"/>
      <c r="E247" s="94"/>
      <c r="F247" s="94"/>
      <c r="G247" s="94"/>
      <c r="H247" s="94"/>
      <c r="I247" s="94"/>
      <c r="J247" s="94"/>
      <c r="K247" s="94"/>
    </row>
    <row r="248" spans="2:11">
      <c r="B248" s="93"/>
      <c r="C248" s="94"/>
      <c r="D248" s="94"/>
      <c r="E248" s="94"/>
      <c r="F248" s="94"/>
      <c r="G248" s="94"/>
      <c r="H248" s="94"/>
      <c r="I248" s="94"/>
      <c r="J248" s="94"/>
      <c r="K248" s="94"/>
    </row>
    <row r="249" spans="2:11">
      <c r="B249" s="93"/>
      <c r="C249" s="94"/>
      <c r="D249" s="94"/>
      <c r="E249" s="94"/>
      <c r="F249" s="94"/>
      <c r="G249" s="94"/>
      <c r="H249" s="94"/>
      <c r="I249" s="94"/>
      <c r="J249" s="94"/>
      <c r="K249" s="94"/>
    </row>
    <row r="250" spans="2:11">
      <c r="B250" s="93"/>
      <c r="C250" s="94"/>
      <c r="D250" s="94"/>
      <c r="E250" s="94"/>
      <c r="F250" s="94"/>
      <c r="G250" s="94"/>
      <c r="H250" s="94"/>
      <c r="I250" s="94"/>
      <c r="J250" s="94"/>
      <c r="K250" s="94"/>
    </row>
    <row r="251" spans="2:11">
      <c r="B251" s="93"/>
      <c r="C251" s="94"/>
      <c r="D251" s="94"/>
      <c r="E251" s="94"/>
      <c r="F251" s="94"/>
      <c r="G251" s="94"/>
      <c r="H251" s="94"/>
      <c r="I251" s="94"/>
      <c r="J251" s="94"/>
      <c r="K251" s="94"/>
    </row>
    <row r="252" spans="2:11">
      <c r="B252" s="93"/>
      <c r="C252" s="94"/>
      <c r="D252" s="94"/>
      <c r="E252" s="94"/>
      <c r="F252" s="94"/>
      <c r="G252" s="94"/>
      <c r="H252" s="94"/>
      <c r="I252" s="94"/>
      <c r="J252" s="94"/>
      <c r="K252" s="94"/>
    </row>
    <row r="253" spans="2:11">
      <c r="B253" s="93"/>
      <c r="C253" s="94"/>
      <c r="D253" s="94"/>
      <c r="E253" s="94"/>
      <c r="F253" s="94"/>
      <c r="G253" s="94"/>
      <c r="H253" s="94"/>
      <c r="I253" s="94"/>
      <c r="J253" s="94"/>
      <c r="K253" s="94"/>
    </row>
    <row r="254" spans="2:11">
      <c r="B254" s="93"/>
      <c r="C254" s="94"/>
      <c r="D254" s="94"/>
      <c r="E254" s="94"/>
      <c r="F254" s="94"/>
      <c r="G254" s="94"/>
      <c r="H254" s="94"/>
      <c r="I254" s="94"/>
      <c r="J254" s="94"/>
      <c r="K254" s="94"/>
    </row>
    <row r="255" spans="2:11">
      <c r="B255" s="93"/>
      <c r="C255" s="94"/>
      <c r="D255" s="94"/>
      <c r="E255" s="94"/>
      <c r="F255" s="94"/>
      <c r="G255" s="94"/>
      <c r="H255" s="94"/>
      <c r="I255" s="94"/>
      <c r="J255" s="94"/>
      <c r="K255" s="94"/>
    </row>
    <row r="256" spans="2:11">
      <c r="B256" s="93"/>
      <c r="C256" s="94"/>
      <c r="D256" s="94"/>
      <c r="E256" s="94"/>
      <c r="F256" s="94"/>
      <c r="G256" s="94"/>
      <c r="H256" s="94"/>
      <c r="I256" s="94"/>
      <c r="J256" s="94"/>
      <c r="K256" s="94"/>
    </row>
    <row r="257" spans="2:11">
      <c r="B257" s="93"/>
      <c r="C257" s="94"/>
      <c r="D257" s="94"/>
      <c r="E257" s="94"/>
      <c r="F257" s="94"/>
      <c r="G257" s="94"/>
      <c r="H257" s="94"/>
      <c r="I257" s="94"/>
      <c r="J257" s="94"/>
      <c r="K257" s="94"/>
    </row>
    <row r="258" spans="2:11">
      <c r="B258" s="93"/>
      <c r="C258" s="94"/>
      <c r="D258" s="94"/>
      <c r="E258" s="94"/>
      <c r="F258" s="94"/>
      <c r="G258" s="94"/>
      <c r="H258" s="94"/>
      <c r="I258" s="94"/>
      <c r="J258" s="94"/>
      <c r="K258" s="94"/>
    </row>
    <row r="259" spans="2:11">
      <c r="B259" s="93"/>
      <c r="C259" s="94"/>
      <c r="D259" s="94"/>
      <c r="E259" s="94"/>
      <c r="F259" s="94"/>
      <c r="G259" s="94"/>
      <c r="H259" s="94"/>
      <c r="I259" s="94"/>
      <c r="J259" s="94"/>
      <c r="K259" s="94"/>
    </row>
    <row r="260" spans="2:11">
      <c r="B260" s="93"/>
      <c r="C260" s="94"/>
      <c r="D260" s="94"/>
      <c r="E260" s="94"/>
      <c r="F260" s="94"/>
      <c r="G260" s="94"/>
      <c r="H260" s="94"/>
      <c r="I260" s="94"/>
      <c r="J260" s="94"/>
      <c r="K260" s="94"/>
    </row>
    <row r="261" spans="2:11">
      <c r="B261" s="93"/>
      <c r="C261" s="94"/>
      <c r="D261" s="94"/>
      <c r="E261" s="94"/>
      <c r="F261" s="94"/>
      <c r="G261" s="94"/>
      <c r="H261" s="94"/>
      <c r="I261" s="94"/>
      <c r="J261" s="94"/>
      <c r="K261" s="94"/>
    </row>
    <row r="262" spans="2:11">
      <c r="B262" s="93"/>
      <c r="C262" s="94"/>
      <c r="D262" s="94"/>
      <c r="E262" s="94"/>
      <c r="F262" s="94"/>
      <c r="G262" s="94"/>
      <c r="H262" s="94"/>
      <c r="I262" s="94"/>
      <c r="J262" s="94"/>
      <c r="K262" s="94"/>
    </row>
    <row r="263" spans="2:11">
      <c r="B263" s="93"/>
      <c r="C263" s="94"/>
      <c r="D263" s="94"/>
      <c r="E263" s="94"/>
      <c r="F263" s="94"/>
      <c r="G263" s="94"/>
      <c r="H263" s="94"/>
      <c r="I263" s="94"/>
      <c r="J263" s="94"/>
      <c r="K263" s="94"/>
    </row>
    <row r="264" spans="2:11">
      <c r="B264" s="93"/>
      <c r="C264" s="94"/>
      <c r="D264" s="94"/>
      <c r="E264" s="94"/>
      <c r="F264" s="94"/>
      <c r="G264" s="94"/>
      <c r="H264" s="94"/>
      <c r="I264" s="94"/>
      <c r="J264" s="94"/>
      <c r="K264" s="94"/>
    </row>
    <row r="265" spans="2:11">
      <c r="B265" s="93"/>
      <c r="C265" s="94"/>
      <c r="D265" s="94"/>
      <c r="E265" s="94"/>
      <c r="F265" s="94"/>
      <c r="G265" s="94"/>
      <c r="H265" s="94"/>
      <c r="I265" s="94"/>
      <c r="J265" s="94"/>
      <c r="K265" s="94"/>
    </row>
    <row r="266" spans="2:11">
      <c r="B266" s="93"/>
      <c r="C266" s="94"/>
      <c r="D266" s="94"/>
      <c r="E266" s="94"/>
      <c r="F266" s="94"/>
      <c r="G266" s="94"/>
      <c r="H266" s="94"/>
      <c r="I266" s="94"/>
      <c r="J266" s="94"/>
      <c r="K266" s="94"/>
    </row>
    <row r="267" spans="2:11">
      <c r="B267" s="93"/>
      <c r="C267" s="94"/>
      <c r="D267" s="94"/>
      <c r="E267" s="94"/>
      <c r="F267" s="94"/>
      <c r="G267" s="94"/>
      <c r="H267" s="94"/>
      <c r="I267" s="94"/>
      <c r="J267" s="94"/>
      <c r="K267" s="94"/>
    </row>
    <row r="268" spans="2:11">
      <c r="B268" s="93"/>
      <c r="C268" s="94"/>
      <c r="D268" s="94"/>
      <c r="E268" s="94"/>
      <c r="F268" s="94"/>
      <c r="G268" s="94"/>
      <c r="H268" s="94"/>
      <c r="I268" s="94"/>
      <c r="J268" s="94"/>
      <c r="K268" s="94"/>
    </row>
    <row r="269" spans="2:11">
      <c r="B269" s="93"/>
      <c r="C269" s="94"/>
      <c r="D269" s="94"/>
      <c r="E269" s="94"/>
      <c r="F269" s="94"/>
      <c r="G269" s="94"/>
      <c r="H269" s="94"/>
      <c r="I269" s="94"/>
      <c r="J269" s="94"/>
      <c r="K269" s="94"/>
    </row>
    <row r="270" spans="2:11">
      <c r="B270" s="93"/>
      <c r="C270" s="94"/>
      <c r="D270" s="94"/>
      <c r="E270" s="94"/>
      <c r="F270" s="94"/>
      <c r="G270" s="94"/>
      <c r="H270" s="94"/>
      <c r="I270" s="94"/>
      <c r="J270" s="94"/>
      <c r="K270" s="94"/>
    </row>
    <row r="271" spans="2:11">
      <c r="B271" s="93"/>
      <c r="C271" s="94"/>
      <c r="D271" s="94"/>
      <c r="E271" s="94"/>
      <c r="F271" s="94"/>
      <c r="G271" s="94"/>
      <c r="H271" s="94"/>
      <c r="I271" s="94"/>
      <c r="J271" s="94"/>
      <c r="K271" s="94"/>
    </row>
    <row r="272" spans="2:11">
      <c r="B272" s="93"/>
      <c r="C272" s="94"/>
      <c r="D272" s="94"/>
      <c r="E272" s="94"/>
      <c r="F272" s="94"/>
      <c r="G272" s="94"/>
      <c r="H272" s="94"/>
      <c r="I272" s="94"/>
      <c r="J272" s="94"/>
      <c r="K272" s="94"/>
    </row>
    <row r="273" spans="2:11">
      <c r="B273" s="93"/>
      <c r="C273" s="94"/>
      <c r="D273" s="94"/>
      <c r="E273" s="94"/>
      <c r="F273" s="94"/>
      <c r="G273" s="94"/>
      <c r="H273" s="94"/>
      <c r="I273" s="94"/>
      <c r="J273" s="94"/>
      <c r="K273" s="94"/>
    </row>
    <row r="274" spans="2:11">
      <c r="B274" s="93"/>
      <c r="C274" s="94"/>
      <c r="D274" s="94"/>
      <c r="E274" s="94"/>
      <c r="F274" s="94"/>
      <c r="G274" s="94"/>
      <c r="H274" s="94"/>
      <c r="I274" s="94"/>
      <c r="J274" s="94"/>
      <c r="K274" s="94"/>
    </row>
    <row r="275" spans="2:11">
      <c r="B275" s="93"/>
      <c r="C275" s="94"/>
      <c r="D275" s="94"/>
      <c r="E275" s="94"/>
      <c r="F275" s="94"/>
      <c r="G275" s="94"/>
      <c r="H275" s="94"/>
      <c r="I275" s="94"/>
      <c r="J275" s="94"/>
      <c r="K275" s="94"/>
    </row>
    <row r="276" spans="2:11">
      <c r="B276" s="93"/>
      <c r="C276" s="94"/>
      <c r="D276" s="94"/>
      <c r="E276" s="94"/>
      <c r="F276" s="94"/>
      <c r="G276" s="94"/>
      <c r="H276" s="94"/>
      <c r="I276" s="94"/>
      <c r="J276" s="94"/>
      <c r="K276" s="94"/>
    </row>
    <row r="277" spans="2:11">
      <c r="B277" s="93"/>
      <c r="C277" s="94"/>
      <c r="D277" s="94"/>
      <c r="E277" s="94"/>
      <c r="F277" s="94"/>
      <c r="G277" s="94"/>
      <c r="H277" s="94"/>
      <c r="I277" s="94"/>
      <c r="J277" s="94"/>
      <c r="K277" s="94"/>
    </row>
    <row r="278" spans="2:11">
      <c r="B278" s="93"/>
      <c r="C278" s="94"/>
      <c r="D278" s="94"/>
      <c r="E278" s="94"/>
      <c r="F278" s="94"/>
      <c r="G278" s="94"/>
      <c r="H278" s="94"/>
      <c r="I278" s="94"/>
      <c r="J278" s="94"/>
      <c r="K278" s="94"/>
    </row>
    <row r="279" spans="2:11">
      <c r="B279" s="93"/>
      <c r="C279" s="94"/>
      <c r="D279" s="94"/>
      <c r="E279" s="94"/>
      <c r="F279" s="94"/>
      <c r="G279" s="94"/>
      <c r="H279" s="94"/>
      <c r="I279" s="94"/>
      <c r="J279" s="94"/>
      <c r="K279" s="94"/>
    </row>
    <row r="280" spans="2:11">
      <c r="B280" s="93"/>
      <c r="C280" s="94"/>
      <c r="D280" s="94"/>
      <c r="E280" s="94"/>
      <c r="F280" s="94"/>
      <c r="G280" s="94"/>
      <c r="H280" s="94"/>
      <c r="I280" s="94"/>
      <c r="J280" s="94"/>
      <c r="K280" s="94"/>
    </row>
    <row r="281" spans="2:11">
      <c r="B281" s="93"/>
      <c r="C281" s="94"/>
      <c r="D281" s="94"/>
      <c r="E281" s="94"/>
      <c r="F281" s="94"/>
      <c r="G281" s="94"/>
      <c r="H281" s="94"/>
      <c r="I281" s="94"/>
      <c r="J281" s="94"/>
      <c r="K281" s="94"/>
    </row>
    <row r="282" spans="2:11">
      <c r="B282" s="93"/>
      <c r="C282" s="94"/>
      <c r="D282" s="94"/>
      <c r="E282" s="94"/>
      <c r="F282" s="94"/>
      <c r="G282" s="94"/>
      <c r="H282" s="94"/>
      <c r="I282" s="94"/>
      <c r="J282" s="94"/>
      <c r="K282" s="94"/>
    </row>
    <row r="283" spans="2:11">
      <c r="B283" s="93"/>
      <c r="C283" s="94"/>
      <c r="D283" s="94"/>
      <c r="E283" s="94"/>
      <c r="F283" s="94"/>
      <c r="G283" s="94"/>
      <c r="H283" s="94"/>
      <c r="I283" s="94"/>
      <c r="J283" s="94"/>
      <c r="K283" s="94"/>
    </row>
    <row r="284" spans="2:11">
      <c r="B284" s="93"/>
      <c r="C284" s="94"/>
      <c r="D284" s="94"/>
      <c r="E284" s="94"/>
      <c r="F284" s="94"/>
      <c r="G284" s="94"/>
      <c r="H284" s="94"/>
      <c r="I284" s="94"/>
      <c r="J284" s="94"/>
      <c r="K284" s="94"/>
    </row>
    <row r="285" spans="2:11">
      <c r="B285" s="93"/>
      <c r="C285" s="94"/>
      <c r="D285" s="94"/>
      <c r="E285" s="94"/>
      <c r="F285" s="94"/>
      <c r="G285" s="94"/>
      <c r="H285" s="94"/>
      <c r="I285" s="94"/>
      <c r="J285" s="94"/>
      <c r="K285" s="94"/>
    </row>
    <row r="286" spans="2:11">
      <c r="B286" s="93"/>
      <c r="C286" s="94"/>
      <c r="D286" s="94"/>
      <c r="E286" s="94"/>
      <c r="F286" s="94"/>
      <c r="G286" s="94"/>
      <c r="H286" s="94"/>
      <c r="I286" s="94"/>
      <c r="J286" s="94"/>
      <c r="K286" s="94"/>
    </row>
    <row r="287" spans="2:11">
      <c r="B287" s="93"/>
      <c r="C287" s="94"/>
      <c r="D287" s="94"/>
      <c r="E287" s="94"/>
      <c r="F287" s="94"/>
      <c r="G287" s="94"/>
      <c r="H287" s="94"/>
      <c r="I287" s="94"/>
      <c r="J287" s="94"/>
      <c r="K287" s="94"/>
    </row>
    <row r="288" spans="2:11">
      <c r="B288" s="93"/>
      <c r="C288" s="94"/>
      <c r="D288" s="94"/>
      <c r="E288" s="94"/>
      <c r="F288" s="94"/>
      <c r="G288" s="94"/>
      <c r="H288" s="94"/>
      <c r="I288" s="94"/>
      <c r="J288" s="94"/>
      <c r="K288" s="94"/>
    </row>
    <row r="289" spans="2:11">
      <c r="B289" s="93"/>
      <c r="C289" s="94"/>
      <c r="D289" s="94"/>
      <c r="E289" s="94"/>
      <c r="F289" s="94"/>
      <c r="G289" s="94"/>
      <c r="H289" s="94"/>
      <c r="I289" s="94"/>
      <c r="J289" s="94"/>
      <c r="K289" s="94"/>
    </row>
    <row r="290" spans="2:11">
      <c r="B290" s="93"/>
      <c r="C290" s="94"/>
      <c r="D290" s="94"/>
      <c r="E290" s="94"/>
      <c r="F290" s="94"/>
      <c r="G290" s="94"/>
      <c r="H290" s="94"/>
      <c r="I290" s="94"/>
      <c r="J290" s="94"/>
      <c r="K290" s="94"/>
    </row>
    <row r="291" spans="2:11">
      <c r="B291" s="93"/>
      <c r="C291" s="94"/>
      <c r="D291" s="94"/>
      <c r="E291" s="94"/>
      <c r="F291" s="94"/>
      <c r="G291" s="94"/>
      <c r="H291" s="94"/>
      <c r="I291" s="94"/>
      <c r="J291" s="94"/>
      <c r="K291" s="94"/>
    </row>
    <row r="292" spans="2:11">
      <c r="B292" s="93"/>
      <c r="C292" s="94"/>
      <c r="D292" s="94"/>
      <c r="E292" s="94"/>
      <c r="F292" s="94"/>
      <c r="G292" s="94"/>
      <c r="H292" s="94"/>
      <c r="I292" s="94"/>
      <c r="J292" s="94"/>
      <c r="K292" s="94"/>
    </row>
    <row r="293" spans="2:11">
      <c r="B293" s="93"/>
      <c r="C293" s="94"/>
      <c r="D293" s="94"/>
      <c r="E293" s="94"/>
      <c r="F293" s="94"/>
      <c r="G293" s="94"/>
      <c r="H293" s="94"/>
      <c r="I293" s="94"/>
      <c r="J293" s="94"/>
      <c r="K293" s="94"/>
    </row>
    <row r="294" spans="2:11">
      <c r="B294" s="93"/>
      <c r="C294" s="94"/>
      <c r="D294" s="94"/>
      <c r="E294" s="94"/>
      <c r="F294" s="94"/>
      <c r="G294" s="94"/>
      <c r="H294" s="94"/>
      <c r="I294" s="94"/>
      <c r="J294" s="94"/>
      <c r="K294" s="94"/>
    </row>
    <row r="295" spans="2:11">
      <c r="B295" s="93"/>
      <c r="C295" s="94"/>
      <c r="D295" s="94"/>
      <c r="E295" s="94"/>
      <c r="F295" s="94"/>
      <c r="G295" s="94"/>
      <c r="H295" s="94"/>
      <c r="I295" s="94"/>
      <c r="J295" s="94"/>
      <c r="K295" s="94"/>
    </row>
    <row r="296" spans="2:11">
      <c r="B296" s="93"/>
      <c r="C296" s="94"/>
      <c r="D296" s="94"/>
      <c r="E296" s="94"/>
      <c r="F296" s="94"/>
      <c r="G296" s="94"/>
      <c r="H296" s="94"/>
      <c r="I296" s="94"/>
      <c r="J296" s="94"/>
      <c r="K296" s="94"/>
    </row>
    <row r="297" spans="2:11">
      <c r="B297" s="93"/>
      <c r="C297" s="94"/>
      <c r="D297" s="94"/>
      <c r="E297" s="94"/>
      <c r="F297" s="94"/>
      <c r="G297" s="94"/>
      <c r="H297" s="94"/>
      <c r="I297" s="94"/>
      <c r="J297" s="94"/>
      <c r="K297" s="94"/>
    </row>
    <row r="298" spans="2:11">
      <c r="B298" s="93"/>
      <c r="C298" s="94"/>
      <c r="D298" s="94"/>
      <c r="E298" s="94"/>
      <c r="F298" s="94"/>
      <c r="G298" s="94"/>
      <c r="H298" s="94"/>
      <c r="I298" s="94"/>
      <c r="J298" s="94"/>
      <c r="K298" s="94"/>
    </row>
    <row r="299" spans="2:11">
      <c r="B299" s="93"/>
      <c r="C299" s="94"/>
      <c r="D299" s="94"/>
      <c r="E299" s="94"/>
      <c r="F299" s="94"/>
      <c r="G299" s="94"/>
      <c r="H299" s="94"/>
      <c r="I299" s="94"/>
      <c r="J299" s="94"/>
      <c r="K299" s="94"/>
    </row>
    <row r="300" spans="2:11">
      <c r="B300" s="93"/>
      <c r="C300" s="94"/>
      <c r="D300" s="94"/>
      <c r="E300" s="94"/>
      <c r="F300" s="94"/>
      <c r="G300" s="94"/>
      <c r="H300" s="94"/>
      <c r="I300" s="94"/>
      <c r="J300" s="94"/>
      <c r="K300" s="94"/>
    </row>
    <row r="301" spans="2:11">
      <c r="B301" s="93"/>
      <c r="C301" s="94"/>
      <c r="D301" s="94"/>
      <c r="E301" s="94"/>
      <c r="F301" s="94"/>
      <c r="G301" s="94"/>
      <c r="H301" s="94"/>
      <c r="I301" s="94"/>
      <c r="J301" s="94"/>
      <c r="K301" s="94"/>
    </row>
    <row r="302" spans="2:11">
      <c r="B302" s="93"/>
      <c r="C302" s="94"/>
      <c r="D302" s="94"/>
      <c r="E302" s="94"/>
      <c r="F302" s="94"/>
      <c r="G302" s="94"/>
      <c r="H302" s="94"/>
      <c r="I302" s="94"/>
      <c r="J302" s="94"/>
      <c r="K302" s="94"/>
    </row>
    <row r="303" spans="2:11">
      <c r="B303" s="93"/>
      <c r="C303" s="94"/>
      <c r="D303" s="94"/>
      <c r="E303" s="94"/>
      <c r="F303" s="94"/>
      <c r="G303" s="94"/>
      <c r="H303" s="94"/>
      <c r="I303" s="94"/>
      <c r="J303" s="94"/>
      <c r="K303" s="94"/>
    </row>
    <row r="304" spans="2:11">
      <c r="B304" s="93"/>
      <c r="C304" s="94"/>
      <c r="D304" s="94"/>
      <c r="E304" s="94"/>
      <c r="F304" s="94"/>
      <c r="G304" s="94"/>
      <c r="H304" s="94"/>
      <c r="I304" s="94"/>
      <c r="J304" s="94"/>
      <c r="K304" s="94"/>
    </row>
    <row r="305" spans="2:11">
      <c r="B305" s="93"/>
      <c r="C305" s="94"/>
      <c r="D305" s="94"/>
      <c r="E305" s="94"/>
      <c r="F305" s="94"/>
      <c r="G305" s="94"/>
      <c r="H305" s="94"/>
      <c r="I305" s="94"/>
      <c r="J305" s="94"/>
      <c r="K305" s="94"/>
    </row>
    <row r="306" spans="2:11">
      <c r="B306" s="93"/>
      <c r="C306" s="94"/>
      <c r="D306" s="94"/>
      <c r="E306" s="94"/>
      <c r="F306" s="94"/>
      <c r="G306" s="94"/>
      <c r="H306" s="94"/>
      <c r="I306" s="94"/>
      <c r="J306" s="94"/>
      <c r="K306" s="94"/>
    </row>
    <row r="307" spans="2:11">
      <c r="B307" s="93"/>
      <c r="C307" s="94"/>
      <c r="D307" s="94"/>
      <c r="E307" s="94"/>
      <c r="F307" s="94"/>
      <c r="G307" s="94"/>
      <c r="H307" s="94"/>
      <c r="I307" s="94"/>
      <c r="J307" s="94"/>
      <c r="K307" s="94"/>
    </row>
    <row r="308" spans="2:11">
      <c r="B308" s="93"/>
      <c r="C308" s="94"/>
      <c r="D308" s="94"/>
      <c r="E308" s="94"/>
      <c r="F308" s="94"/>
      <c r="G308" s="94"/>
      <c r="H308" s="94"/>
      <c r="I308" s="94"/>
      <c r="J308" s="94"/>
      <c r="K308" s="94"/>
    </row>
    <row r="309" spans="2:11">
      <c r="B309" s="93"/>
      <c r="C309" s="94"/>
      <c r="D309" s="94"/>
      <c r="E309" s="94"/>
      <c r="F309" s="94"/>
      <c r="G309" s="94"/>
      <c r="H309" s="94"/>
      <c r="I309" s="94"/>
      <c r="J309" s="94"/>
      <c r="K309" s="94"/>
    </row>
    <row r="310" spans="2:11">
      <c r="B310" s="93"/>
      <c r="C310" s="94"/>
      <c r="D310" s="94"/>
      <c r="E310" s="94"/>
      <c r="F310" s="94"/>
      <c r="G310" s="94"/>
      <c r="H310" s="94"/>
      <c r="I310" s="94"/>
      <c r="J310" s="94"/>
      <c r="K310" s="94"/>
    </row>
    <row r="311" spans="2:11">
      <c r="B311" s="93"/>
      <c r="C311" s="94"/>
      <c r="D311" s="94"/>
      <c r="E311" s="94"/>
      <c r="F311" s="94"/>
      <c r="G311" s="94"/>
      <c r="H311" s="94"/>
      <c r="I311" s="94"/>
      <c r="J311" s="94"/>
      <c r="K311" s="94"/>
    </row>
    <row r="312" spans="2:11">
      <c r="B312" s="93"/>
      <c r="C312" s="94"/>
      <c r="D312" s="94"/>
      <c r="E312" s="94"/>
      <c r="F312" s="94"/>
      <c r="G312" s="94"/>
      <c r="H312" s="94"/>
      <c r="I312" s="94"/>
      <c r="J312" s="94"/>
      <c r="K312" s="94"/>
    </row>
    <row r="313" spans="2:11">
      <c r="B313" s="93"/>
      <c r="C313" s="94"/>
      <c r="D313" s="94"/>
      <c r="E313" s="94"/>
      <c r="F313" s="94"/>
      <c r="G313" s="94"/>
      <c r="H313" s="94"/>
      <c r="I313" s="94"/>
      <c r="J313" s="94"/>
      <c r="K313" s="94"/>
    </row>
    <row r="314" spans="2:11">
      <c r="B314" s="93"/>
      <c r="C314" s="94"/>
      <c r="D314" s="94"/>
      <c r="E314" s="94"/>
      <c r="F314" s="94"/>
      <c r="G314" s="94"/>
      <c r="H314" s="94"/>
      <c r="I314" s="94"/>
      <c r="J314" s="94"/>
      <c r="K314" s="94"/>
    </row>
    <row r="315" spans="2:11">
      <c r="B315" s="93"/>
      <c r="C315" s="94"/>
      <c r="D315" s="94"/>
      <c r="E315" s="94"/>
      <c r="F315" s="94"/>
      <c r="G315" s="94"/>
      <c r="H315" s="94"/>
      <c r="I315" s="94"/>
      <c r="J315" s="94"/>
      <c r="K315" s="94"/>
    </row>
    <row r="316" spans="2:11">
      <c r="B316" s="93"/>
      <c r="C316" s="94"/>
      <c r="D316" s="94"/>
      <c r="E316" s="94"/>
      <c r="F316" s="94"/>
      <c r="G316" s="94"/>
      <c r="H316" s="94"/>
      <c r="I316" s="94"/>
      <c r="J316" s="94"/>
      <c r="K316" s="94"/>
    </row>
    <row r="317" spans="2:11">
      <c r="B317" s="93"/>
      <c r="C317" s="94"/>
      <c r="D317" s="94"/>
      <c r="E317" s="94"/>
      <c r="F317" s="94"/>
      <c r="G317" s="94"/>
      <c r="H317" s="94"/>
      <c r="I317" s="94"/>
      <c r="J317" s="94"/>
      <c r="K317" s="94"/>
    </row>
    <row r="318" spans="2:11">
      <c r="B318" s="93"/>
      <c r="C318" s="94"/>
      <c r="D318" s="94"/>
      <c r="E318" s="94"/>
      <c r="F318" s="94"/>
      <c r="G318" s="94"/>
      <c r="H318" s="94"/>
      <c r="I318" s="94"/>
      <c r="J318" s="94"/>
      <c r="K318" s="94"/>
    </row>
    <row r="319" spans="2:11">
      <c r="B319" s="93"/>
      <c r="C319" s="94"/>
      <c r="D319" s="94"/>
      <c r="E319" s="94"/>
      <c r="F319" s="94"/>
      <c r="G319" s="94"/>
      <c r="H319" s="94"/>
      <c r="I319" s="94"/>
      <c r="J319" s="94"/>
      <c r="K319" s="94"/>
    </row>
    <row r="320" spans="2:11">
      <c r="B320" s="93"/>
      <c r="C320" s="94"/>
      <c r="D320" s="94"/>
      <c r="E320" s="94"/>
      <c r="F320" s="94"/>
      <c r="G320" s="94"/>
      <c r="H320" s="94"/>
      <c r="I320" s="94"/>
      <c r="J320" s="94"/>
      <c r="K320" s="94"/>
    </row>
    <row r="321" spans="2:11">
      <c r="B321" s="93"/>
      <c r="C321" s="94"/>
      <c r="D321" s="94"/>
      <c r="E321" s="94"/>
      <c r="F321" s="94"/>
      <c r="G321" s="94"/>
      <c r="H321" s="94"/>
      <c r="I321" s="94"/>
      <c r="J321" s="94"/>
      <c r="K321" s="94"/>
    </row>
    <row r="322" spans="2:11">
      <c r="B322" s="93"/>
      <c r="C322" s="94"/>
      <c r="D322" s="94"/>
      <c r="E322" s="94"/>
      <c r="F322" s="94"/>
      <c r="G322" s="94"/>
      <c r="H322" s="94"/>
      <c r="I322" s="94"/>
      <c r="J322" s="94"/>
      <c r="K322" s="94"/>
    </row>
    <row r="323" spans="2:11">
      <c r="B323" s="93"/>
      <c r="C323" s="94"/>
      <c r="D323" s="94"/>
      <c r="E323" s="94"/>
      <c r="F323" s="94"/>
      <c r="G323" s="94"/>
      <c r="H323" s="94"/>
      <c r="I323" s="94"/>
      <c r="J323" s="94"/>
      <c r="K323" s="94"/>
    </row>
    <row r="324" spans="2:11">
      <c r="B324" s="93"/>
      <c r="C324" s="94"/>
      <c r="D324" s="94"/>
      <c r="E324" s="94"/>
      <c r="F324" s="94"/>
      <c r="G324" s="94"/>
      <c r="H324" s="94"/>
      <c r="I324" s="94"/>
      <c r="J324" s="94"/>
      <c r="K324" s="94"/>
    </row>
    <row r="325" spans="2:11">
      <c r="B325" s="93"/>
      <c r="C325" s="94"/>
      <c r="D325" s="94"/>
      <c r="E325" s="94"/>
      <c r="F325" s="94"/>
      <c r="G325" s="94"/>
      <c r="H325" s="94"/>
      <c r="I325" s="94"/>
      <c r="J325" s="94"/>
      <c r="K325" s="94"/>
    </row>
    <row r="326" spans="2:11">
      <c r="B326" s="93"/>
      <c r="C326" s="94"/>
      <c r="D326" s="94"/>
      <c r="E326" s="94"/>
      <c r="F326" s="94"/>
      <c r="G326" s="94"/>
      <c r="H326" s="94"/>
      <c r="I326" s="94"/>
      <c r="J326" s="94"/>
      <c r="K326" s="94"/>
    </row>
    <row r="327" spans="2:11">
      <c r="B327" s="93"/>
      <c r="C327" s="94"/>
      <c r="D327" s="94"/>
      <c r="E327" s="94"/>
      <c r="F327" s="94"/>
      <c r="G327" s="94"/>
      <c r="H327" s="94"/>
      <c r="I327" s="94"/>
      <c r="J327" s="94"/>
      <c r="K327" s="94"/>
    </row>
    <row r="328" spans="2:11">
      <c r="B328" s="93"/>
      <c r="C328" s="94"/>
      <c r="D328" s="94"/>
      <c r="E328" s="94"/>
      <c r="F328" s="94"/>
      <c r="G328" s="94"/>
      <c r="H328" s="94"/>
      <c r="I328" s="94"/>
      <c r="J328" s="94"/>
      <c r="K328" s="94"/>
    </row>
    <row r="329" spans="2:11">
      <c r="B329" s="93"/>
      <c r="C329" s="94"/>
      <c r="D329" s="94"/>
      <c r="E329" s="94"/>
      <c r="F329" s="94"/>
      <c r="G329" s="94"/>
      <c r="H329" s="94"/>
      <c r="I329" s="94"/>
      <c r="J329" s="94"/>
      <c r="K329" s="94"/>
    </row>
    <row r="330" spans="2:11">
      <c r="B330" s="93"/>
      <c r="C330" s="94"/>
      <c r="D330" s="94"/>
      <c r="E330" s="94"/>
      <c r="F330" s="94"/>
      <c r="G330" s="94"/>
      <c r="H330" s="94"/>
      <c r="I330" s="94"/>
      <c r="J330" s="94"/>
      <c r="K330" s="94"/>
    </row>
    <row r="331" spans="2:11">
      <c r="B331" s="93"/>
      <c r="C331" s="94"/>
      <c r="D331" s="94"/>
      <c r="E331" s="94"/>
      <c r="F331" s="94"/>
      <c r="G331" s="94"/>
      <c r="H331" s="94"/>
      <c r="I331" s="94"/>
      <c r="J331" s="94"/>
      <c r="K331" s="94"/>
    </row>
    <row r="332" spans="2:11">
      <c r="B332" s="93"/>
      <c r="C332" s="94"/>
      <c r="D332" s="94"/>
      <c r="E332" s="94"/>
      <c r="F332" s="94"/>
      <c r="G332" s="94"/>
      <c r="H332" s="94"/>
      <c r="I332" s="94"/>
      <c r="J332" s="94"/>
      <c r="K332" s="94"/>
    </row>
    <row r="333" spans="2:11">
      <c r="B333" s="93"/>
      <c r="C333" s="94"/>
      <c r="D333" s="94"/>
      <c r="E333" s="94"/>
      <c r="F333" s="94"/>
      <c r="G333" s="94"/>
      <c r="H333" s="94"/>
      <c r="I333" s="94"/>
      <c r="J333" s="94"/>
      <c r="K333" s="94"/>
    </row>
    <row r="334" spans="2:11">
      <c r="B334" s="93"/>
      <c r="C334" s="94"/>
      <c r="D334" s="94"/>
      <c r="E334" s="94"/>
      <c r="F334" s="94"/>
      <c r="G334" s="94"/>
      <c r="H334" s="94"/>
      <c r="I334" s="94"/>
      <c r="J334" s="94"/>
      <c r="K334" s="94"/>
    </row>
    <row r="335" spans="2:11">
      <c r="B335" s="93"/>
      <c r="C335" s="94"/>
      <c r="D335" s="94"/>
      <c r="E335" s="94"/>
      <c r="F335" s="94"/>
      <c r="G335" s="94"/>
      <c r="H335" s="94"/>
      <c r="I335" s="94"/>
      <c r="J335" s="94"/>
      <c r="K335" s="94"/>
    </row>
    <row r="336" spans="2:11">
      <c r="B336" s="93"/>
      <c r="C336" s="94"/>
      <c r="D336" s="94"/>
      <c r="E336" s="94"/>
      <c r="F336" s="94"/>
      <c r="G336" s="94"/>
      <c r="H336" s="94"/>
      <c r="I336" s="94"/>
      <c r="J336" s="94"/>
      <c r="K336" s="94"/>
    </row>
    <row r="337" spans="2:11">
      <c r="B337" s="93"/>
      <c r="C337" s="94"/>
      <c r="D337" s="94"/>
      <c r="E337" s="94"/>
      <c r="F337" s="94"/>
      <c r="G337" s="94"/>
      <c r="H337" s="94"/>
      <c r="I337" s="94"/>
      <c r="J337" s="94"/>
      <c r="K337" s="94"/>
    </row>
    <row r="338" spans="2:11">
      <c r="B338" s="93"/>
      <c r="C338" s="94"/>
      <c r="D338" s="94"/>
      <c r="E338" s="94"/>
      <c r="F338" s="94"/>
      <c r="G338" s="94"/>
      <c r="H338" s="94"/>
      <c r="I338" s="94"/>
      <c r="J338" s="94"/>
      <c r="K338" s="94"/>
    </row>
    <row r="339" spans="2:11">
      <c r="B339" s="93"/>
      <c r="C339" s="94"/>
      <c r="D339" s="94"/>
      <c r="E339" s="94"/>
      <c r="F339" s="94"/>
      <c r="G339" s="94"/>
      <c r="H339" s="94"/>
      <c r="I339" s="94"/>
      <c r="J339" s="94"/>
      <c r="K339" s="94"/>
    </row>
    <row r="340" spans="2:11">
      <c r="B340" s="93"/>
      <c r="C340" s="94"/>
      <c r="D340" s="94"/>
      <c r="E340" s="94"/>
      <c r="F340" s="94"/>
      <c r="G340" s="94"/>
      <c r="H340" s="94"/>
      <c r="I340" s="94"/>
      <c r="J340" s="94"/>
      <c r="K340" s="94"/>
    </row>
    <row r="341" spans="2:11">
      <c r="B341" s="93"/>
      <c r="C341" s="94"/>
      <c r="D341" s="94"/>
      <c r="E341" s="94"/>
      <c r="F341" s="94"/>
      <c r="G341" s="94"/>
      <c r="H341" s="94"/>
      <c r="I341" s="94"/>
      <c r="J341" s="94"/>
      <c r="K341" s="94"/>
    </row>
    <row r="342" spans="2:11">
      <c r="B342" s="93"/>
      <c r="C342" s="94"/>
      <c r="D342" s="94"/>
      <c r="E342" s="94"/>
      <c r="F342" s="94"/>
      <c r="G342" s="94"/>
      <c r="H342" s="94"/>
      <c r="I342" s="94"/>
      <c r="J342" s="94"/>
      <c r="K342" s="94"/>
    </row>
    <row r="343" spans="2:11">
      <c r="B343" s="93"/>
      <c r="C343" s="94"/>
      <c r="D343" s="94"/>
      <c r="E343" s="94"/>
      <c r="F343" s="94"/>
      <c r="G343" s="94"/>
      <c r="H343" s="94"/>
      <c r="I343" s="94"/>
      <c r="J343" s="94"/>
      <c r="K343" s="94"/>
    </row>
    <row r="344" spans="2:11">
      <c r="B344" s="93"/>
      <c r="C344" s="94"/>
      <c r="D344" s="94"/>
      <c r="E344" s="94"/>
      <c r="F344" s="94"/>
      <c r="G344" s="94"/>
      <c r="H344" s="94"/>
      <c r="I344" s="94"/>
      <c r="J344" s="94"/>
      <c r="K344" s="94"/>
    </row>
    <row r="345" spans="2:11">
      <c r="B345" s="93"/>
      <c r="C345" s="94"/>
      <c r="D345" s="94"/>
      <c r="E345" s="94"/>
      <c r="F345" s="94"/>
      <c r="G345" s="94"/>
      <c r="H345" s="94"/>
      <c r="I345" s="94"/>
      <c r="J345" s="94"/>
      <c r="K345" s="94"/>
    </row>
    <row r="346" spans="2:11">
      <c r="B346" s="93"/>
      <c r="C346" s="94"/>
      <c r="D346" s="94"/>
      <c r="E346" s="94"/>
      <c r="F346" s="94"/>
      <c r="G346" s="94"/>
      <c r="H346" s="94"/>
      <c r="I346" s="94"/>
      <c r="J346" s="94"/>
      <c r="K346" s="94"/>
    </row>
    <row r="347" spans="2:11">
      <c r="B347" s="93"/>
      <c r="C347" s="94"/>
      <c r="D347" s="94"/>
      <c r="E347" s="94"/>
      <c r="F347" s="94"/>
      <c r="G347" s="94"/>
      <c r="H347" s="94"/>
      <c r="I347" s="94"/>
      <c r="J347" s="94"/>
      <c r="K347" s="94"/>
    </row>
    <row r="348" spans="2:11">
      <c r="B348" s="93"/>
      <c r="C348" s="94"/>
      <c r="D348" s="94"/>
      <c r="E348" s="94"/>
      <c r="F348" s="94"/>
      <c r="G348" s="94"/>
      <c r="H348" s="94"/>
      <c r="I348" s="94"/>
      <c r="J348" s="94"/>
      <c r="K348" s="94"/>
    </row>
    <row r="349" spans="2:11">
      <c r="B349" s="93"/>
      <c r="C349" s="94"/>
      <c r="D349" s="94"/>
      <c r="E349" s="94"/>
      <c r="F349" s="94"/>
      <c r="G349" s="94"/>
      <c r="H349" s="94"/>
      <c r="I349" s="94"/>
      <c r="J349" s="94"/>
      <c r="K349" s="94"/>
    </row>
    <row r="350" spans="2:11">
      <c r="B350" s="93"/>
      <c r="C350" s="94"/>
      <c r="D350" s="94"/>
      <c r="E350" s="94"/>
      <c r="F350" s="94"/>
      <c r="G350" s="94"/>
      <c r="H350" s="94"/>
      <c r="I350" s="94"/>
      <c r="J350" s="94"/>
      <c r="K350" s="94"/>
    </row>
    <row r="351" spans="2:11">
      <c r="B351" s="93"/>
      <c r="C351" s="94"/>
      <c r="D351" s="94"/>
      <c r="E351" s="94"/>
      <c r="F351" s="94"/>
      <c r="G351" s="94"/>
      <c r="H351" s="94"/>
      <c r="I351" s="94"/>
      <c r="J351" s="94"/>
      <c r="K351" s="94"/>
    </row>
    <row r="352" spans="2:11">
      <c r="B352" s="93"/>
      <c r="C352" s="94"/>
      <c r="D352" s="94"/>
      <c r="E352" s="94"/>
      <c r="F352" s="94"/>
      <c r="G352" s="94"/>
      <c r="H352" s="94"/>
      <c r="I352" s="94"/>
      <c r="J352" s="94"/>
      <c r="K352" s="94"/>
    </row>
    <row r="353" spans="2:11">
      <c r="B353" s="93"/>
      <c r="C353" s="94"/>
      <c r="D353" s="94"/>
      <c r="E353" s="94"/>
      <c r="F353" s="94"/>
      <c r="G353" s="94"/>
      <c r="H353" s="94"/>
      <c r="I353" s="94"/>
      <c r="J353" s="94"/>
      <c r="K353" s="94"/>
    </row>
    <row r="354" spans="2:11">
      <c r="B354" s="93"/>
      <c r="C354" s="94"/>
      <c r="D354" s="94"/>
      <c r="E354" s="94"/>
      <c r="F354" s="94"/>
      <c r="G354" s="94"/>
      <c r="H354" s="94"/>
      <c r="I354" s="94"/>
      <c r="J354" s="94"/>
      <c r="K354" s="94"/>
    </row>
    <row r="355" spans="2:11">
      <c r="B355" s="93"/>
      <c r="C355" s="94"/>
      <c r="D355" s="94"/>
      <c r="E355" s="94"/>
      <c r="F355" s="94"/>
      <c r="G355" s="94"/>
      <c r="H355" s="94"/>
      <c r="I355" s="94"/>
      <c r="J355" s="94"/>
      <c r="K355" s="94"/>
    </row>
    <row r="356" spans="2:11">
      <c r="B356" s="93"/>
      <c r="C356" s="94"/>
      <c r="D356" s="94"/>
      <c r="E356" s="94"/>
      <c r="F356" s="94"/>
      <c r="G356" s="94"/>
      <c r="H356" s="94"/>
      <c r="I356" s="94"/>
      <c r="J356" s="94"/>
      <c r="K356" s="94"/>
    </row>
    <row r="357" spans="2:11">
      <c r="B357" s="93"/>
      <c r="C357" s="94"/>
      <c r="D357" s="94"/>
      <c r="E357" s="94"/>
      <c r="F357" s="94"/>
      <c r="G357" s="94"/>
      <c r="H357" s="94"/>
      <c r="I357" s="94"/>
      <c r="J357" s="94"/>
      <c r="K357" s="94"/>
    </row>
    <row r="358" spans="2:11">
      <c r="B358" s="93"/>
      <c r="C358" s="94"/>
      <c r="D358" s="94"/>
      <c r="E358" s="94"/>
      <c r="F358" s="94"/>
      <c r="G358" s="94"/>
      <c r="H358" s="94"/>
      <c r="I358" s="94"/>
      <c r="J358" s="94"/>
      <c r="K358" s="94"/>
    </row>
    <row r="359" spans="2:11">
      <c r="B359" s="93"/>
      <c r="C359" s="94"/>
      <c r="D359" s="94"/>
      <c r="E359" s="94"/>
      <c r="F359" s="94"/>
      <c r="G359" s="94"/>
      <c r="H359" s="94"/>
      <c r="I359" s="94"/>
      <c r="J359" s="94"/>
      <c r="K359" s="94"/>
    </row>
    <row r="360" spans="2:11">
      <c r="B360" s="93"/>
      <c r="C360" s="94"/>
      <c r="D360" s="94"/>
      <c r="E360" s="94"/>
      <c r="F360" s="94"/>
      <c r="G360" s="94"/>
      <c r="H360" s="94"/>
      <c r="I360" s="94"/>
      <c r="J360" s="94"/>
      <c r="K360" s="94"/>
    </row>
    <row r="361" spans="2:11">
      <c r="B361" s="93"/>
      <c r="C361" s="94"/>
      <c r="D361" s="94"/>
      <c r="E361" s="94"/>
      <c r="F361" s="94"/>
      <c r="G361" s="94"/>
      <c r="H361" s="94"/>
      <c r="I361" s="94"/>
      <c r="J361" s="94"/>
      <c r="K361" s="94"/>
    </row>
    <row r="362" spans="2:11">
      <c r="B362" s="93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2:11">
      <c r="B363" s="93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2:11">
      <c r="B364" s="93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2:11">
      <c r="B365" s="93"/>
      <c r="C365" s="94"/>
      <c r="D365" s="94"/>
      <c r="E365" s="94"/>
      <c r="F365" s="94"/>
      <c r="G365" s="94"/>
      <c r="H365" s="94"/>
      <c r="I365" s="94"/>
      <c r="J365" s="94"/>
      <c r="K365" s="94"/>
    </row>
    <row r="366" spans="2:11">
      <c r="B366" s="93"/>
      <c r="C366" s="94"/>
      <c r="D366" s="94"/>
      <c r="E366" s="94"/>
      <c r="F366" s="94"/>
      <c r="G366" s="94"/>
      <c r="H366" s="94"/>
      <c r="I366" s="94"/>
      <c r="J366" s="94"/>
      <c r="K366" s="94"/>
    </row>
    <row r="367" spans="2:11">
      <c r="B367" s="93"/>
      <c r="C367" s="94"/>
      <c r="D367" s="94"/>
      <c r="E367" s="94"/>
      <c r="F367" s="94"/>
      <c r="G367" s="94"/>
      <c r="H367" s="94"/>
      <c r="I367" s="94"/>
      <c r="J367" s="94"/>
      <c r="K367" s="94"/>
    </row>
    <row r="368" spans="2:11">
      <c r="B368" s="93"/>
      <c r="C368" s="94"/>
      <c r="D368" s="94"/>
      <c r="E368" s="94"/>
      <c r="F368" s="94"/>
      <c r="G368" s="94"/>
      <c r="H368" s="94"/>
      <c r="I368" s="94"/>
      <c r="J368" s="94"/>
      <c r="K368" s="94"/>
    </row>
    <row r="369" spans="2:11">
      <c r="B369" s="93"/>
      <c r="C369" s="94"/>
      <c r="D369" s="94"/>
      <c r="E369" s="94"/>
      <c r="F369" s="94"/>
      <c r="G369" s="94"/>
      <c r="H369" s="94"/>
      <c r="I369" s="94"/>
      <c r="J369" s="94"/>
      <c r="K369" s="94"/>
    </row>
    <row r="370" spans="2:11">
      <c r="B370" s="93"/>
      <c r="C370" s="94"/>
      <c r="D370" s="94"/>
      <c r="E370" s="94"/>
      <c r="F370" s="94"/>
      <c r="G370" s="94"/>
      <c r="H370" s="94"/>
      <c r="I370" s="94"/>
      <c r="J370" s="94"/>
      <c r="K370" s="94"/>
    </row>
    <row r="371" spans="2:11">
      <c r="B371" s="93"/>
      <c r="C371" s="94"/>
      <c r="D371" s="94"/>
      <c r="E371" s="94"/>
      <c r="F371" s="94"/>
      <c r="G371" s="94"/>
      <c r="H371" s="94"/>
      <c r="I371" s="94"/>
      <c r="J371" s="94"/>
      <c r="K371" s="94"/>
    </row>
    <row r="372" spans="2:11">
      <c r="B372" s="93"/>
      <c r="C372" s="94"/>
      <c r="D372" s="94"/>
      <c r="E372" s="94"/>
      <c r="F372" s="94"/>
      <c r="G372" s="94"/>
      <c r="H372" s="94"/>
      <c r="I372" s="94"/>
      <c r="J372" s="94"/>
      <c r="K372" s="94"/>
    </row>
    <row r="373" spans="2:11">
      <c r="B373" s="93"/>
      <c r="C373" s="94"/>
      <c r="D373" s="94"/>
      <c r="E373" s="94"/>
      <c r="F373" s="94"/>
      <c r="G373" s="94"/>
      <c r="H373" s="94"/>
      <c r="I373" s="94"/>
      <c r="J373" s="94"/>
      <c r="K373" s="94"/>
    </row>
    <row r="374" spans="2:11">
      <c r="B374" s="93"/>
      <c r="C374" s="94"/>
      <c r="D374" s="94"/>
      <c r="E374" s="94"/>
      <c r="F374" s="94"/>
      <c r="G374" s="94"/>
      <c r="H374" s="94"/>
      <c r="I374" s="94"/>
      <c r="J374" s="94"/>
      <c r="K374" s="94"/>
    </row>
    <row r="375" spans="2:11">
      <c r="B375" s="93"/>
      <c r="C375" s="94"/>
      <c r="D375" s="94"/>
      <c r="E375" s="94"/>
      <c r="F375" s="94"/>
      <c r="G375" s="94"/>
      <c r="H375" s="94"/>
      <c r="I375" s="94"/>
      <c r="J375" s="94"/>
      <c r="K375" s="94"/>
    </row>
    <row r="376" spans="2:11">
      <c r="B376" s="93"/>
      <c r="C376" s="94"/>
      <c r="D376" s="94"/>
      <c r="E376" s="94"/>
      <c r="F376" s="94"/>
      <c r="G376" s="94"/>
      <c r="H376" s="94"/>
      <c r="I376" s="94"/>
      <c r="J376" s="94"/>
      <c r="K376" s="94"/>
    </row>
    <row r="377" spans="2:11">
      <c r="B377" s="93"/>
      <c r="C377" s="94"/>
      <c r="D377" s="94"/>
      <c r="E377" s="94"/>
      <c r="F377" s="94"/>
      <c r="G377" s="94"/>
      <c r="H377" s="94"/>
      <c r="I377" s="94"/>
      <c r="J377" s="94"/>
      <c r="K377" s="94"/>
    </row>
    <row r="378" spans="2:11">
      <c r="B378" s="93"/>
      <c r="C378" s="94"/>
      <c r="D378" s="94"/>
      <c r="E378" s="94"/>
      <c r="F378" s="94"/>
      <c r="G378" s="94"/>
      <c r="H378" s="94"/>
      <c r="I378" s="94"/>
      <c r="J378" s="94"/>
      <c r="K378" s="94"/>
    </row>
    <row r="379" spans="2:11">
      <c r="B379" s="93"/>
      <c r="C379" s="94"/>
      <c r="D379" s="94"/>
      <c r="E379" s="94"/>
      <c r="F379" s="94"/>
      <c r="G379" s="94"/>
      <c r="H379" s="94"/>
      <c r="I379" s="94"/>
      <c r="J379" s="94"/>
      <c r="K379" s="94"/>
    </row>
    <row r="380" spans="2:11">
      <c r="B380" s="93"/>
      <c r="C380" s="94"/>
      <c r="D380" s="94"/>
      <c r="E380" s="94"/>
      <c r="F380" s="94"/>
      <c r="G380" s="94"/>
      <c r="H380" s="94"/>
      <c r="I380" s="94"/>
      <c r="J380" s="94"/>
      <c r="K380" s="94"/>
    </row>
    <row r="381" spans="2:11">
      <c r="B381" s="93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2:11">
      <c r="B382" s="93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2:11">
      <c r="B383" s="93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2:11">
      <c r="B384" s="93"/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2:11">
      <c r="B385" s="93"/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2:11">
      <c r="B386" s="93"/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2:11">
      <c r="B387" s="93"/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2:11">
      <c r="B388" s="93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2:11">
      <c r="B389" s="93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2:11">
      <c r="B390" s="93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2:11">
      <c r="B391" s="93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2:11">
      <c r="B392" s="93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93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93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93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93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93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93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3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3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3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3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3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3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3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3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3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3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3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3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3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3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3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3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3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3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3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3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3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3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3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3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3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3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3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3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3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3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3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3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3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3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3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3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3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3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3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3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3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3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3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3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3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3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3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3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3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3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3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3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3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3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3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3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3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3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3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3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3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3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3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3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3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3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3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3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3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3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3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3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3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3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3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3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3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3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3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3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3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3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3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3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3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3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3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3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3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3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3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3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3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3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3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3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3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3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3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3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3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3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E1:E22 C5:C1048576 A1:B1048576 D1:D1048576 E24:E1048576 F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42.140625" style="2" customWidth="1"/>
    <col min="4" max="4" width="14.42578125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146</v>
      </c>
      <c r="C1" s="46" t="s" vm="1">
        <v>232</v>
      </c>
    </row>
    <row r="2" spans="2:12">
      <c r="B2" s="46" t="s">
        <v>145</v>
      </c>
      <c r="C2" s="46" t="s">
        <v>233</v>
      </c>
    </row>
    <row r="3" spans="2:12">
      <c r="B3" s="46" t="s">
        <v>147</v>
      </c>
      <c r="C3" s="46" t="s">
        <v>234</v>
      </c>
    </row>
    <row r="4" spans="2:12">
      <c r="B4" s="46" t="s">
        <v>148</v>
      </c>
      <c r="C4" s="46">
        <v>9453</v>
      </c>
    </row>
    <row r="6" spans="2:12" ht="26.25" customHeight="1">
      <c r="B6" s="151" t="s">
        <v>175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2" ht="26.25" customHeight="1">
      <c r="B7" s="151" t="s">
        <v>99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</row>
    <row r="8" spans="2:12" s="3" customFormat="1" ht="63">
      <c r="B8" s="21" t="s">
        <v>116</v>
      </c>
      <c r="C8" s="29" t="s">
        <v>46</v>
      </c>
      <c r="D8" s="29" t="s">
        <v>67</v>
      </c>
      <c r="E8" s="29" t="s">
        <v>103</v>
      </c>
      <c r="F8" s="29" t="s">
        <v>104</v>
      </c>
      <c r="G8" s="29" t="s">
        <v>208</v>
      </c>
      <c r="H8" s="29" t="s">
        <v>207</v>
      </c>
      <c r="I8" s="29" t="s">
        <v>111</v>
      </c>
      <c r="J8" s="29" t="s">
        <v>60</v>
      </c>
      <c r="K8" s="29" t="s">
        <v>149</v>
      </c>
      <c r="L8" s="30" t="s">
        <v>151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215</v>
      </c>
      <c r="H9" s="15"/>
      <c r="I9" s="15" t="s">
        <v>211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7" t="s">
        <v>50</v>
      </c>
      <c r="C11" s="87"/>
      <c r="D11" s="88"/>
      <c r="E11" s="88"/>
      <c r="F11" s="101"/>
      <c r="G11" s="90"/>
      <c r="H11" s="102"/>
      <c r="I11" s="90">
        <v>0.42930667100000003</v>
      </c>
      <c r="J11" s="91"/>
      <c r="K11" s="91">
        <f>IFERROR(I11/$I$11,0)</f>
        <v>1</v>
      </c>
      <c r="L11" s="91">
        <f>I11/'סכום נכסי הקרן'!$C$42</f>
        <v>5.5604671424990119E-7</v>
      </c>
    </row>
    <row r="12" spans="2:12" ht="21" customHeight="1">
      <c r="B12" s="108" t="s">
        <v>2263</v>
      </c>
      <c r="C12" s="87"/>
      <c r="D12" s="88"/>
      <c r="E12" s="88"/>
      <c r="F12" s="101"/>
      <c r="G12" s="90"/>
      <c r="H12" s="102"/>
      <c r="I12" s="90">
        <v>1.8566671000000007E-2</v>
      </c>
      <c r="J12" s="91"/>
      <c r="K12" s="91">
        <f t="shared" ref="K12:K16" si="0">IFERROR(I12/$I$11,0)</f>
        <v>4.3248037485073242E-2</v>
      </c>
      <c r="L12" s="91">
        <f>I12/'סכום נכסי הקרן'!$C$42</f>
        <v>2.4047929141331539E-8</v>
      </c>
    </row>
    <row r="13" spans="2:12">
      <c r="B13" s="92" t="s">
        <v>2264</v>
      </c>
      <c r="C13" s="87">
        <v>8944</v>
      </c>
      <c r="D13" s="88" t="s">
        <v>619</v>
      </c>
      <c r="E13" s="88" t="s">
        <v>133</v>
      </c>
      <c r="F13" s="101">
        <v>44607</v>
      </c>
      <c r="G13" s="90">
        <v>5087.8564000000006</v>
      </c>
      <c r="H13" s="102">
        <v>0.3649</v>
      </c>
      <c r="I13" s="90">
        <v>1.8565588000000004E-2</v>
      </c>
      <c r="J13" s="91">
        <v>3.0544232235216583E-5</v>
      </c>
      <c r="K13" s="91">
        <f t="shared" si="0"/>
        <v>4.3245514812883031E-2</v>
      </c>
      <c r="L13" s="91">
        <f>I13/'סכום נכסי הקרן'!$C$42</f>
        <v>2.4046526417749044E-8</v>
      </c>
    </row>
    <row r="14" spans="2:12">
      <c r="B14" s="92" t="s">
        <v>2265</v>
      </c>
      <c r="C14" s="87">
        <v>8731</v>
      </c>
      <c r="D14" s="88" t="s">
        <v>156</v>
      </c>
      <c r="E14" s="88" t="s">
        <v>133</v>
      </c>
      <c r="F14" s="101">
        <v>44537</v>
      </c>
      <c r="G14" s="90">
        <v>1083.2210400000001</v>
      </c>
      <c r="H14" s="102">
        <v>1E-4</v>
      </c>
      <c r="I14" s="90">
        <v>1.083E-6</v>
      </c>
      <c r="J14" s="91">
        <v>1.6554543195484392E-4</v>
      </c>
      <c r="K14" s="91">
        <f t="shared" si="0"/>
        <v>2.5226721902022343E-6</v>
      </c>
      <c r="L14" s="91">
        <f>I14/'סכום נכסי הקרן'!$C$42</f>
        <v>1.4027235824915542E-12</v>
      </c>
    </row>
    <row r="15" spans="2:12">
      <c r="B15" s="108" t="s">
        <v>201</v>
      </c>
      <c r="C15" s="87"/>
      <c r="D15" s="88"/>
      <c r="E15" s="88"/>
      <c r="F15" s="101"/>
      <c r="G15" s="90"/>
      <c r="H15" s="102"/>
      <c r="I15" s="90">
        <v>0.41074000000000005</v>
      </c>
      <c r="J15" s="91"/>
      <c r="K15" s="91">
        <f t="shared" si="0"/>
        <v>0.95675196251492678</v>
      </c>
      <c r="L15" s="91">
        <f>I15/'סכום נכסי הקרן'!$C$42</f>
        <v>5.319987851085697E-7</v>
      </c>
    </row>
    <row r="16" spans="2:12">
      <c r="B16" s="92" t="s">
        <v>2266</v>
      </c>
      <c r="C16" s="87">
        <v>9122</v>
      </c>
      <c r="D16" s="88" t="s">
        <v>1408</v>
      </c>
      <c r="E16" s="88" t="s">
        <v>132</v>
      </c>
      <c r="F16" s="101">
        <v>44742</v>
      </c>
      <c r="G16" s="90">
        <v>645.09000000000015</v>
      </c>
      <c r="H16" s="102">
        <v>16.649999999999999</v>
      </c>
      <c r="I16" s="90">
        <v>0.41074000000000005</v>
      </c>
      <c r="J16" s="91">
        <v>7.7550218542091489E-5</v>
      </c>
      <c r="K16" s="91">
        <f t="shared" si="0"/>
        <v>0.95675196251492678</v>
      </c>
      <c r="L16" s="91">
        <f>I16/'סכום נכסי הקרן'!$C$42</f>
        <v>5.319987851085697E-7</v>
      </c>
    </row>
    <row r="17" spans="2:12">
      <c r="B17" s="87"/>
      <c r="C17" s="87"/>
      <c r="D17" s="87"/>
      <c r="E17" s="87"/>
      <c r="F17" s="87"/>
      <c r="G17" s="90"/>
      <c r="H17" s="102"/>
      <c r="I17" s="87"/>
      <c r="J17" s="87"/>
      <c r="K17" s="91"/>
      <c r="L17" s="87"/>
    </row>
    <row r="18" spans="2:12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129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129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129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6" style="2" bestFit="1" customWidth="1"/>
    <col min="3" max="3" width="41.85546875" style="2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3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9.14062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146</v>
      </c>
      <c r="C1" s="46" t="s" vm="1">
        <v>232</v>
      </c>
    </row>
    <row r="2" spans="2:12">
      <c r="B2" s="46" t="s">
        <v>145</v>
      </c>
      <c r="C2" s="46" t="s">
        <v>233</v>
      </c>
    </row>
    <row r="3" spans="2:12">
      <c r="B3" s="46" t="s">
        <v>147</v>
      </c>
      <c r="C3" s="46" t="s">
        <v>234</v>
      </c>
    </row>
    <row r="4" spans="2:12">
      <c r="B4" s="46" t="s">
        <v>148</v>
      </c>
      <c r="C4" s="46">
        <v>9453</v>
      </c>
    </row>
    <row r="6" spans="2:12" ht="26.25" customHeight="1">
      <c r="B6" s="151" t="s">
        <v>175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2" ht="26.25" customHeight="1">
      <c r="B7" s="151" t="s">
        <v>100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</row>
    <row r="8" spans="2:12" s="3" customFormat="1" ht="63">
      <c r="B8" s="21" t="s">
        <v>116</v>
      </c>
      <c r="C8" s="29" t="s">
        <v>46</v>
      </c>
      <c r="D8" s="29" t="s">
        <v>67</v>
      </c>
      <c r="E8" s="29" t="s">
        <v>103</v>
      </c>
      <c r="F8" s="29" t="s">
        <v>104</v>
      </c>
      <c r="G8" s="29" t="s">
        <v>208</v>
      </c>
      <c r="H8" s="29" t="s">
        <v>207</v>
      </c>
      <c r="I8" s="29" t="s">
        <v>111</v>
      </c>
      <c r="J8" s="29" t="s">
        <v>60</v>
      </c>
      <c r="K8" s="29" t="s">
        <v>149</v>
      </c>
      <c r="L8" s="30" t="s">
        <v>151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215</v>
      </c>
      <c r="H9" s="15"/>
      <c r="I9" s="15" t="s">
        <v>211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7" t="s">
        <v>52</v>
      </c>
      <c r="C11" s="87"/>
      <c r="D11" s="88"/>
      <c r="E11" s="88"/>
      <c r="F11" s="101"/>
      <c r="G11" s="90"/>
      <c r="H11" s="102"/>
      <c r="I11" s="90">
        <v>45.924157721</v>
      </c>
      <c r="J11" s="91"/>
      <c r="K11" s="91">
        <f>IFERROR(I11/$I$11,0)</f>
        <v>1</v>
      </c>
      <c r="L11" s="91">
        <f>I11/'סכום נכסי הקרן'!$C$42</f>
        <v>5.9481901238511806E-5</v>
      </c>
    </row>
    <row r="12" spans="2:12" ht="19.5" customHeight="1">
      <c r="B12" s="108" t="s">
        <v>203</v>
      </c>
      <c r="C12" s="87"/>
      <c r="D12" s="88"/>
      <c r="E12" s="88"/>
      <c r="F12" s="101"/>
      <c r="G12" s="90"/>
      <c r="H12" s="102"/>
      <c r="I12" s="90">
        <v>45.924157721</v>
      </c>
      <c r="J12" s="91"/>
      <c r="K12" s="91">
        <f t="shared" ref="K12:K19" si="0">IFERROR(I12/$I$11,0)</f>
        <v>1</v>
      </c>
      <c r="L12" s="91">
        <f>I12/'סכום נכסי הקרן'!$C$42</f>
        <v>5.9481901238511806E-5</v>
      </c>
    </row>
    <row r="13" spans="2:12">
      <c r="B13" s="92" t="s">
        <v>2267</v>
      </c>
      <c r="C13" s="87"/>
      <c r="D13" s="88"/>
      <c r="E13" s="88"/>
      <c r="F13" s="101"/>
      <c r="G13" s="90"/>
      <c r="H13" s="102"/>
      <c r="I13" s="90">
        <v>45.924157721</v>
      </c>
      <c r="J13" s="91"/>
      <c r="K13" s="91">
        <f t="shared" si="0"/>
        <v>1</v>
      </c>
      <c r="L13" s="91">
        <f>I13/'סכום נכסי הקרן'!$C$42</f>
        <v>5.9481901238511806E-5</v>
      </c>
    </row>
    <row r="14" spans="2:12">
      <c r="B14" s="86" t="s">
        <v>2268</v>
      </c>
      <c r="C14" s="87" t="s">
        <v>2269</v>
      </c>
      <c r="D14" s="88" t="s">
        <v>675</v>
      </c>
      <c r="E14" s="88" t="s">
        <v>132</v>
      </c>
      <c r="F14" s="101">
        <v>45140</v>
      </c>
      <c r="G14" s="90">
        <v>-874113.16992000013</v>
      </c>
      <c r="H14" s="102">
        <v>2.6110000000000002</v>
      </c>
      <c r="I14" s="90">
        <v>-22.823094867000002</v>
      </c>
      <c r="J14" s="91"/>
      <c r="K14" s="91">
        <f t="shared" si="0"/>
        <v>-0.49697361910599736</v>
      </c>
      <c r="L14" s="91">
        <f>I14/'סכום נכסי הקרן'!$C$42</f>
        <v>-2.956093572980872E-5</v>
      </c>
    </row>
    <row r="15" spans="2:12">
      <c r="B15" s="86" t="s">
        <v>2270</v>
      </c>
      <c r="C15" s="87" t="s">
        <v>2271</v>
      </c>
      <c r="D15" s="88" t="s">
        <v>675</v>
      </c>
      <c r="E15" s="88" t="s">
        <v>132</v>
      </c>
      <c r="F15" s="101">
        <v>45140</v>
      </c>
      <c r="G15" s="90">
        <v>874113.16992000013</v>
      </c>
      <c r="H15" s="102">
        <v>7.4800000000000005E-2</v>
      </c>
      <c r="I15" s="90">
        <v>0.6538366510000001</v>
      </c>
      <c r="J15" s="91"/>
      <c r="K15" s="91">
        <f t="shared" si="0"/>
        <v>1.4237313942091451E-2</v>
      </c>
      <c r="L15" s="91">
        <f>I15/'סכום נכסי הקרן'!$C$42</f>
        <v>8.4686250180517101E-7</v>
      </c>
    </row>
    <row r="16" spans="2:12" s="6" customFormat="1">
      <c r="B16" s="86" t="s">
        <v>2272</v>
      </c>
      <c r="C16" s="87" t="s">
        <v>2273</v>
      </c>
      <c r="D16" s="88" t="s">
        <v>675</v>
      </c>
      <c r="E16" s="88" t="s">
        <v>132</v>
      </c>
      <c r="F16" s="101">
        <v>45180</v>
      </c>
      <c r="G16" s="90">
        <v>2913710.5664000004</v>
      </c>
      <c r="H16" s="102">
        <v>0.62319999999999998</v>
      </c>
      <c r="I16" s="90">
        <v>18.158244250000003</v>
      </c>
      <c r="J16" s="91"/>
      <c r="K16" s="91">
        <f t="shared" si="0"/>
        <v>0.39539634804661161</v>
      </c>
      <c r="L16" s="91">
        <f>I16/'סכום נכסי הקרן'!$C$42</f>
        <v>2.3518926524576795E-5</v>
      </c>
    </row>
    <row r="17" spans="2:12" s="6" customFormat="1">
      <c r="B17" s="86" t="s">
        <v>2272</v>
      </c>
      <c r="C17" s="87" t="s">
        <v>2274</v>
      </c>
      <c r="D17" s="88" t="s">
        <v>675</v>
      </c>
      <c r="E17" s="88" t="s">
        <v>132</v>
      </c>
      <c r="F17" s="101">
        <v>45180</v>
      </c>
      <c r="G17" s="90">
        <v>2913710.5664000004</v>
      </c>
      <c r="H17" s="102">
        <v>0.62319999999999998</v>
      </c>
      <c r="I17" s="90">
        <v>18.158244250000003</v>
      </c>
      <c r="J17" s="91"/>
      <c r="K17" s="91">
        <f t="shared" si="0"/>
        <v>0.39539634804661161</v>
      </c>
      <c r="L17" s="91">
        <f>I17/'סכום נכסי הקרן'!$C$42</f>
        <v>2.3518926524576795E-5</v>
      </c>
    </row>
    <row r="18" spans="2:12" s="6" customFormat="1">
      <c r="B18" s="86" t="s">
        <v>2275</v>
      </c>
      <c r="C18" s="87" t="s">
        <v>2276</v>
      </c>
      <c r="D18" s="88" t="s">
        <v>675</v>
      </c>
      <c r="E18" s="88" t="s">
        <v>132</v>
      </c>
      <c r="F18" s="101">
        <v>45181</v>
      </c>
      <c r="G18" s="90">
        <v>2913710.5664000004</v>
      </c>
      <c r="H18" s="102">
        <v>0.62319999999999998</v>
      </c>
      <c r="I18" s="90">
        <v>18.158244250000003</v>
      </c>
      <c r="J18" s="91"/>
      <c r="K18" s="91">
        <f t="shared" si="0"/>
        <v>0.39539634804661161</v>
      </c>
      <c r="L18" s="91">
        <f>I18/'סכום נכסי הקרן'!$C$42</f>
        <v>2.3518926524576795E-5</v>
      </c>
    </row>
    <row r="19" spans="2:12">
      <c r="B19" s="86" t="s">
        <v>2275</v>
      </c>
      <c r="C19" s="87" t="s">
        <v>2277</v>
      </c>
      <c r="D19" s="88" t="s">
        <v>675</v>
      </c>
      <c r="E19" s="88" t="s">
        <v>132</v>
      </c>
      <c r="F19" s="101">
        <v>45182</v>
      </c>
      <c r="G19" s="90">
        <v>2185282.9248000006</v>
      </c>
      <c r="H19" s="102">
        <v>0.62319999999999998</v>
      </c>
      <c r="I19" s="90">
        <v>13.618683187000002</v>
      </c>
      <c r="J19" s="91"/>
      <c r="K19" s="91">
        <f t="shared" si="0"/>
        <v>0.2965472610240712</v>
      </c>
      <c r="L19" s="91">
        <f>I19/'סכום נכסי הקרן'!$C$42</f>
        <v>1.7639194892784984E-5</v>
      </c>
    </row>
    <row r="20" spans="2:12">
      <c r="B20" s="92"/>
      <c r="C20" s="87"/>
      <c r="D20" s="87"/>
      <c r="E20" s="87"/>
      <c r="F20" s="87"/>
      <c r="G20" s="90"/>
      <c r="H20" s="102"/>
      <c r="I20" s="87"/>
      <c r="J20" s="87"/>
      <c r="K20" s="91"/>
      <c r="L20" s="87"/>
    </row>
    <row r="21" spans="2:12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111" t="s">
        <v>223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111" t="s">
        <v>112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111" t="s">
        <v>206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111" t="s">
        <v>214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3"/>
      <c r="D474" s="93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3"/>
      <c r="D475" s="93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3"/>
      <c r="D476" s="93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3"/>
      <c r="D477" s="93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3"/>
      <c r="D478" s="93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3"/>
      <c r="D479" s="93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3"/>
      <c r="D480" s="93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3"/>
      <c r="D481" s="93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3"/>
      <c r="D482" s="93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3"/>
      <c r="D483" s="93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3"/>
      <c r="D484" s="93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3"/>
      <c r="D485" s="93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3"/>
      <c r="D486" s="93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3"/>
      <c r="D487" s="93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3"/>
      <c r="D488" s="93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3"/>
      <c r="D489" s="93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3"/>
      <c r="D490" s="93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3"/>
      <c r="D491" s="93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3"/>
      <c r="D492" s="93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3"/>
      <c r="D493" s="93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3"/>
      <c r="D494" s="93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3"/>
      <c r="D495" s="93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3"/>
      <c r="D496" s="93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3"/>
      <c r="D497" s="93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3"/>
      <c r="D498" s="93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3"/>
      <c r="D499" s="93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3"/>
      <c r="D500" s="93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3"/>
      <c r="D501" s="93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3"/>
      <c r="D502" s="93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3"/>
      <c r="D503" s="93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3"/>
      <c r="D504" s="93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3"/>
      <c r="D505" s="93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3"/>
      <c r="D506" s="93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3"/>
      <c r="D507" s="93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3"/>
      <c r="D508" s="93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3"/>
      <c r="D509" s="93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3"/>
      <c r="D510" s="93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3"/>
      <c r="D511" s="93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3"/>
      <c r="D512" s="93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3"/>
      <c r="D513" s="93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3"/>
      <c r="D514" s="93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3"/>
      <c r="D515" s="93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3"/>
      <c r="D516" s="93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3"/>
      <c r="D517" s="93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3"/>
      <c r="D518" s="93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3"/>
      <c r="D519" s="93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3"/>
      <c r="D520" s="93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3"/>
      <c r="D521" s="93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3"/>
      <c r="D522" s="93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3"/>
      <c r="D523" s="93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3"/>
      <c r="D524" s="93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3"/>
      <c r="D525" s="93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3"/>
      <c r="D526" s="93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3"/>
      <c r="D527" s="93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3"/>
      <c r="D528" s="93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3"/>
      <c r="D529" s="93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3"/>
      <c r="D530" s="93"/>
      <c r="E530" s="94"/>
      <c r="F530" s="94"/>
      <c r="G530" s="94"/>
      <c r="H530" s="94"/>
      <c r="I530" s="94"/>
      <c r="J530" s="94"/>
      <c r="K530" s="94"/>
      <c r="L530" s="94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4"/>
  <sheetViews>
    <sheetView rightToLeft="1" topLeftCell="A2" workbookViewId="0">
      <selection activeCell="C18" sqref="C18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9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146</v>
      </c>
      <c r="C1" s="46" t="s" vm="1">
        <v>232</v>
      </c>
    </row>
    <row r="2" spans="2:12">
      <c r="B2" s="46" t="s">
        <v>145</v>
      </c>
      <c r="C2" s="46" t="s">
        <v>233</v>
      </c>
    </row>
    <row r="3" spans="2:12">
      <c r="B3" s="46" t="s">
        <v>147</v>
      </c>
      <c r="C3" s="46" t="s">
        <v>234</v>
      </c>
    </row>
    <row r="4" spans="2:12">
      <c r="B4" s="46" t="s">
        <v>148</v>
      </c>
      <c r="C4" s="46">
        <v>9453</v>
      </c>
    </row>
    <row r="6" spans="2:12" ht="26.25" customHeight="1">
      <c r="B6" s="151" t="s">
        <v>173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2" s="3" customFormat="1" ht="63">
      <c r="B7" s="66" t="s">
        <v>115</v>
      </c>
      <c r="C7" s="49" t="s">
        <v>46</v>
      </c>
      <c r="D7" s="49" t="s">
        <v>117</v>
      </c>
      <c r="E7" s="49" t="s">
        <v>14</v>
      </c>
      <c r="F7" s="49" t="s">
        <v>68</v>
      </c>
      <c r="G7" s="49" t="s">
        <v>103</v>
      </c>
      <c r="H7" s="49" t="s">
        <v>16</v>
      </c>
      <c r="I7" s="49" t="s">
        <v>18</v>
      </c>
      <c r="J7" s="49" t="s">
        <v>63</v>
      </c>
      <c r="K7" s="49" t="s">
        <v>149</v>
      </c>
      <c r="L7" s="51" t="s">
        <v>150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211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45</v>
      </c>
      <c r="C10" s="74"/>
      <c r="D10" s="74"/>
      <c r="E10" s="74"/>
      <c r="F10" s="74"/>
      <c r="G10" s="75"/>
      <c r="H10" s="76"/>
      <c r="I10" s="76"/>
      <c r="J10" s="77">
        <f>J11+J56</f>
        <v>123884.77014700802</v>
      </c>
      <c r="K10" s="78">
        <f>IFERROR(J10/$J$10,0)</f>
        <v>1</v>
      </c>
      <c r="L10" s="78">
        <f>J10/'סכום נכסי הקרן'!$C$42</f>
        <v>0.16045806887973577</v>
      </c>
    </row>
    <row r="11" spans="2:12">
      <c r="B11" s="79" t="s">
        <v>200</v>
      </c>
      <c r="C11" s="80"/>
      <c r="D11" s="80"/>
      <c r="E11" s="80"/>
      <c r="F11" s="80"/>
      <c r="G11" s="81"/>
      <c r="H11" s="82"/>
      <c r="I11" s="82"/>
      <c r="J11" s="83">
        <f>J12+J21</f>
        <v>118771.03686236302</v>
      </c>
      <c r="K11" s="84">
        <f t="shared" ref="K11:K54" si="0">IFERROR(J11/$J$10,0)</f>
        <v>0.95872185678209854</v>
      </c>
      <c r="L11" s="84">
        <f>J11/'סכום נכסי הקרן'!$C$42</f>
        <v>0.15383465773205013</v>
      </c>
    </row>
    <row r="12" spans="2:12">
      <c r="B12" s="85" t="s">
        <v>43</v>
      </c>
      <c r="C12" s="80"/>
      <c r="D12" s="80"/>
      <c r="E12" s="80"/>
      <c r="F12" s="80"/>
      <c r="G12" s="81"/>
      <c r="H12" s="82"/>
      <c r="I12" s="82"/>
      <c r="J12" s="83">
        <f>SUM(J13:J19)</f>
        <v>76721.398498759023</v>
      </c>
      <c r="K12" s="84">
        <f t="shared" si="0"/>
        <v>0.61929645111112108</v>
      </c>
      <c r="L12" s="84">
        <f>J12/'סכום נכסי הקרן'!$C$42</f>
        <v>9.9371112609364182E-2</v>
      </c>
    </row>
    <row r="13" spans="2:12">
      <c r="B13" s="86" t="s">
        <v>2960</v>
      </c>
      <c r="C13" s="87" t="s">
        <v>2961</v>
      </c>
      <c r="D13" s="87">
        <v>11</v>
      </c>
      <c r="E13" s="87" t="s">
        <v>320</v>
      </c>
      <c r="F13" s="87" t="s">
        <v>321</v>
      </c>
      <c r="G13" s="88" t="s">
        <v>133</v>
      </c>
      <c r="H13" s="89"/>
      <c r="I13" s="89"/>
      <c r="J13" s="90">
        <v>12002.277551667999</v>
      </c>
      <c r="K13" s="91">
        <f t="shared" si="0"/>
        <v>9.6882591277567709E-2</v>
      </c>
      <c r="L13" s="91">
        <f>J13/'סכום נכסי הקרן'!$C$42</f>
        <v>1.5545593504463245E-2</v>
      </c>
    </row>
    <row r="14" spans="2:12">
      <c r="B14" s="86" t="s">
        <v>2962</v>
      </c>
      <c r="C14" s="87" t="s">
        <v>2963</v>
      </c>
      <c r="D14" s="87">
        <v>12</v>
      </c>
      <c r="E14" s="87" t="s">
        <v>320</v>
      </c>
      <c r="F14" s="87" t="s">
        <v>321</v>
      </c>
      <c r="G14" s="88" t="s">
        <v>133</v>
      </c>
      <c r="H14" s="89"/>
      <c r="I14" s="89"/>
      <c r="J14" s="90">
        <v>5172.1435190180009</v>
      </c>
      <c r="K14" s="91">
        <f t="shared" si="0"/>
        <v>4.1749631636564123E-2</v>
      </c>
      <c r="L14" s="91">
        <f>J14/'סכום נכסי הקרן'!$C$42</f>
        <v>6.6990652688434021E-3</v>
      </c>
    </row>
    <row r="15" spans="2:12">
      <c r="B15" s="86" t="s">
        <v>2962</v>
      </c>
      <c r="C15" s="87" t="s">
        <v>2964</v>
      </c>
      <c r="D15" s="87">
        <v>12</v>
      </c>
      <c r="E15" s="87" t="s">
        <v>320</v>
      </c>
      <c r="F15" s="87" t="s">
        <v>321</v>
      </c>
      <c r="G15" s="88" t="s">
        <v>133</v>
      </c>
      <c r="H15" s="89"/>
      <c r="I15" s="89"/>
      <c r="J15" s="90">
        <v>3782.2578300000005</v>
      </c>
      <c r="K15" s="91">
        <f t="shared" si="0"/>
        <v>3.0530450397670186E-2</v>
      </c>
      <c r="L15" s="91">
        <f>J15/'סכום נכסי הקרן'!$C$42</f>
        <v>4.8988571128387188E-3</v>
      </c>
    </row>
    <row r="16" spans="2:12">
      <c r="B16" s="86" t="s">
        <v>2965</v>
      </c>
      <c r="C16" s="87" t="s">
        <v>2966</v>
      </c>
      <c r="D16" s="87">
        <v>10</v>
      </c>
      <c r="E16" s="87" t="s">
        <v>320</v>
      </c>
      <c r="F16" s="87" t="s">
        <v>321</v>
      </c>
      <c r="G16" s="88" t="s">
        <v>133</v>
      </c>
      <c r="H16" s="89"/>
      <c r="I16" s="89"/>
      <c r="J16" s="90">
        <v>884.51261577600019</v>
      </c>
      <c r="K16" s="91">
        <f t="shared" si="0"/>
        <v>7.1398010806848341E-3</v>
      </c>
      <c r="L16" s="91">
        <f>J16/'סכום נכסי הקרן'!$C$42</f>
        <v>1.1456386935921391E-3</v>
      </c>
    </row>
    <row r="17" spans="2:12">
      <c r="B17" s="86" t="s">
        <v>2965</v>
      </c>
      <c r="C17" s="87" t="s">
        <v>2967</v>
      </c>
      <c r="D17" s="87">
        <v>10</v>
      </c>
      <c r="E17" s="87" t="s">
        <v>320</v>
      </c>
      <c r="F17" s="87" t="s">
        <v>321</v>
      </c>
      <c r="G17" s="88" t="s">
        <v>133</v>
      </c>
      <c r="H17" s="89"/>
      <c r="I17" s="89"/>
      <c r="J17" s="90">
        <v>10193.201946570003</v>
      </c>
      <c r="K17" s="91">
        <f t="shared" si="0"/>
        <v>8.2279701810595657E-2</v>
      </c>
      <c r="L17" s="91">
        <f>J17/'סכום נכסי הקרן'!$C$42</f>
        <v>1.3202442060528678E-2</v>
      </c>
    </row>
    <row r="18" spans="2:12">
      <c r="B18" s="86" t="s">
        <v>2965</v>
      </c>
      <c r="C18" s="87" t="s">
        <v>2968</v>
      </c>
      <c r="D18" s="87">
        <v>10</v>
      </c>
      <c r="E18" s="87" t="s">
        <v>320</v>
      </c>
      <c r="F18" s="87" t="s">
        <v>321</v>
      </c>
      <c r="G18" s="88" t="s">
        <v>133</v>
      </c>
      <c r="H18" s="89"/>
      <c r="I18" s="89"/>
      <c r="J18" s="90">
        <v>42858.442490000009</v>
      </c>
      <c r="K18" s="91">
        <f t="shared" si="0"/>
        <v>0.3459540865204172</v>
      </c>
      <c r="L18" s="91">
        <f>J18/'סכום נכסי הקרן'!$C$42</f>
        <v>5.5511124644119163E-2</v>
      </c>
    </row>
    <row r="19" spans="2:12">
      <c r="B19" s="86" t="s">
        <v>2969</v>
      </c>
      <c r="C19" s="87" t="s">
        <v>2970</v>
      </c>
      <c r="D19" s="87">
        <v>20</v>
      </c>
      <c r="E19" s="87" t="s">
        <v>320</v>
      </c>
      <c r="F19" s="87" t="s">
        <v>321</v>
      </c>
      <c r="G19" s="88" t="s">
        <v>133</v>
      </c>
      <c r="H19" s="89"/>
      <c r="I19" s="89"/>
      <c r="J19" s="90">
        <v>1828.5625457270003</v>
      </c>
      <c r="K19" s="91">
        <f t="shared" si="0"/>
        <v>1.4760188387621288E-2</v>
      </c>
      <c r="L19" s="91">
        <f>J19/'סכום נכסי הקרן'!$C$42</f>
        <v>2.3683913249788126E-3</v>
      </c>
    </row>
    <row r="20" spans="2:12">
      <c r="B20" s="92"/>
      <c r="C20" s="87"/>
      <c r="D20" s="87"/>
      <c r="E20" s="87"/>
      <c r="F20" s="87"/>
      <c r="G20" s="87"/>
      <c r="H20" s="87"/>
      <c r="I20" s="87"/>
      <c r="J20" s="87"/>
      <c r="K20" s="91"/>
      <c r="L20" s="87"/>
    </row>
    <row r="21" spans="2:12">
      <c r="B21" s="85" t="s">
        <v>44</v>
      </c>
      <c r="C21" s="80"/>
      <c r="D21" s="80"/>
      <c r="E21" s="80"/>
      <c r="F21" s="80"/>
      <c r="G21" s="81"/>
      <c r="H21" s="82"/>
      <c r="I21" s="82"/>
      <c r="J21" s="83">
        <f>SUM(J22:J54)</f>
        <v>42049.638363603997</v>
      </c>
      <c r="K21" s="84">
        <f t="shared" si="0"/>
        <v>0.33942540567097745</v>
      </c>
      <c r="L21" s="84">
        <f>J21/'סכום נכסי הקרן'!$C$42</f>
        <v>5.4463545122685961E-2</v>
      </c>
    </row>
    <row r="22" spans="2:12">
      <c r="B22" s="86" t="s">
        <v>2960</v>
      </c>
      <c r="C22" s="87" t="s">
        <v>2971</v>
      </c>
      <c r="D22" s="87">
        <v>11</v>
      </c>
      <c r="E22" s="87" t="s">
        <v>320</v>
      </c>
      <c r="F22" s="87" t="s">
        <v>321</v>
      </c>
      <c r="G22" s="88" t="s">
        <v>134</v>
      </c>
      <c r="H22" s="89"/>
      <c r="I22" s="89"/>
      <c r="J22" s="90">
        <v>1.4351672680000001</v>
      </c>
      <c r="K22" s="91">
        <f t="shared" si="0"/>
        <v>1.1584694924944826E-5</v>
      </c>
      <c r="L22" s="91">
        <f>J22/'סכום נכסי הקרן'!$C$42</f>
        <v>1.8588577762175221E-6</v>
      </c>
    </row>
    <row r="23" spans="2:12">
      <c r="B23" s="86" t="s">
        <v>2960</v>
      </c>
      <c r="C23" s="87" t="s">
        <v>2972</v>
      </c>
      <c r="D23" s="87">
        <v>11</v>
      </c>
      <c r="E23" s="87" t="s">
        <v>320</v>
      </c>
      <c r="F23" s="87" t="s">
        <v>321</v>
      </c>
      <c r="G23" s="88" t="s">
        <v>136</v>
      </c>
      <c r="H23" s="89"/>
      <c r="I23" s="89"/>
      <c r="J23" s="90">
        <v>2.5760300000000007E-4</v>
      </c>
      <c r="K23" s="91">
        <f t="shared" si="0"/>
        <v>2.0793758562437911E-9</v>
      </c>
      <c r="L23" s="91">
        <f>J23/'סכום נכסי הקרן'!$C$42</f>
        <v>3.3365263436802577E-10</v>
      </c>
    </row>
    <row r="24" spans="2:12">
      <c r="B24" s="86" t="s">
        <v>2960</v>
      </c>
      <c r="C24" s="87" t="s">
        <v>2973</v>
      </c>
      <c r="D24" s="87">
        <v>11</v>
      </c>
      <c r="E24" s="87" t="s">
        <v>320</v>
      </c>
      <c r="F24" s="87" t="s">
        <v>321</v>
      </c>
      <c r="G24" s="88" t="s">
        <v>135</v>
      </c>
      <c r="H24" s="89"/>
      <c r="I24" s="89"/>
      <c r="J24" s="90">
        <v>2.8045950000000004E-3</v>
      </c>
      <c r="K24" s="91">
        <f t="shared" si="0"/>
        <v>2.2638739182160359E-8</v>
      </c>
      <c r="L24" s="91">
        <f>J24/'סכום נכסי הקרן'!$C$42</f>
        <v>3.6325683710414597E-9</v>
      </c>
    </row>
    <row r="25" spans="2:12">
      <c r="B25" s="86" t="s">
        <v>2960</v>
      </c>
      <c r="C25" s="87" t="s">
        <v>2974</v>
      </c>
      <c r="D25" s="87">
        <v>11</v>
      </c>
      <c r="E25" s="87" t="s">
        <v>320</v>
      </c>
      <c r="F25" s="87" t="s">
        <v>321</v>
      </c>
      <c r="G25" s="88" t="s">
        <v>132</v>
      </c>
      <c r="H25" s="89"/>
      <c r="I25" s="89"/>
      <c r="J25" s="90">
        <v>3212.93558884</v>
      </c>
      <c r="K25" s="91">
        <f t="shared" si="0"/>
        <v>2.5934871453749852E-2</v>
      </c>
      <c r="L25" s="91">
        <f>J25/'סכום נכסי הקרן'!$C$42</f>
        <v>4.1614593901128866E-3</v>
      </c>
    </row>
    <row r="26" spans="2:12">
      <c r="B26" s="86" t="s">
        <v>2962</v>
      </c>
      <c r="C26" s="87" t="s">
        <v>2975</v>
      </c>
      <c r="D26" s="87">
        <v>12</v>
      </c>
      <c r="E26" s="87" t="s">
        <v>320</v>
      </c>
      <c r="F26" s="87" t="s">
        <v>321</v>
      </c>
      <c r="G26" s="88" t="s">
        <v>134</v>
      </c>
      <c r="H26" s="89"/>
      <c r="I26" s="89"/>
      <c r="J26" s="90">
        <v>76.111542843000024</v>
      </c>
      <c r="K26" s="91">
        <f t="shared" si="0"/>
        <v>6.1437368574589245E-4</v>
      </c>
      <c r="L26" s="91">
        <f>J26/'סכום נכסי הקרן'!$C$42</f>
        <v>9.8581215185311542E-5</v>
      </c>
    </row>
    <row r="27" spans="2:12">
      <c r="B27" s="86" t="s">
        <v>2962</v>
      </c>
      <c r="C27" s="87" t="s">
        <v>2976</v>
      </c>
      <c r="D27" s="87">
        <v>12</v>
      </c>
      <c r="E27" s="87" t="s">
        <v>320</v>
      </c>
      <c r="F27" s="87" t="s">
        <v>321</v>
      </c>
      <c r="G27" s="88" t="s">
        <v>136</v>
      </c>
      <c r="H27" s="89"/>
      <c r="I27" s="89"/>
      <c r="J27" s="90">
        <v>7.6177800000000016</v>
      </c>
      <c r="K27" s="91">
        <f t="shared" si="0"/>
        <v>6.1490851465925581E-5</v>
      </c>
      <c r="L27" s="91">
        <f>J27/'סכום נכסי הקרן'!$C$42</f>
        <v>9.8667032799930882E-6</v>
      </c>
    </row>
    <row r="28" spans="2:12">
      <c r="B28" s="86" t="s">
        <v>2962</v>
      </c>
      <c r="C28" s="87" t="s">
        <v>2977</v>
      </c>
      <c r="D28" s="87">
        <v>12</v>
      </c>
      <c r="E28" s="87" t="s">
        <v>320</v>
      </c>
      <c r="F28" s="87" t="s">
        <v>321</v>
      </c>
      <c r="G28" s="88" t="s">
        <v>135</v>
      </c>
      <c r="H28" s="89"/>
      <c r="I28" s="89"/>
      <c r="J28" s="90">
        <v>262.63008845000002</v>
      </c>
      <c r="K28" s="91">
        <f t="shared" si="0"/>
        <v>2.1199546008629608E-3</v>
      </c>
      <c r="L28" s="91">
        <f>J28/'סכום נכסי הקרן'!$C$42</f>
        <v>3.4016382136718167E-4</v>
      </c>
    </row>
    <row r="29" spans="2:12">
      <c r="B29" s="86" t="s">
        <v>2962</v>
      </c>
      <c r="C29" s="87" t="s">
        <v>2978</v>
      </c>
      <c r="D29" s="87">
        <v>12</v>
      </c>
      <c r="E29" s="87" t="s">
        <v>320</v>
      </c>
      <c r="F29" s="87" t="s">
        <v>321</v>
      </c>
      <c r="G29" s="88" t="s">
        <v>132</v>
      </c>
      <c r="H29" s="89"/>
      <c r="I29" s="89"/>
      <c r="J29" s="90">
        <v>7090.995913527001</v>
      </c>
      <c r="K29" s="91">
        <f t="shared" si="0"/>
        <v>5.7238641239859119E-2</v>
      </c>
      <c r="L29" s="91">
        <f>J29/'סכום נכסי הקרן'!$C$42</f>
        <v>9.1844018386477988E-3</v>
      </c>
    </row>
    <row r="30" spans="2:12">
      <c r="B30" s="86" t="s">
        <v>2962</v>
      </c>
      <c r="C30" s="87" t="s">
        <v>2979</v>
      </c>
      <c r="D30" s="87">
        <v>12</v>
      </c>
      <c r="E30" s="87" t="s">
        <v>320</v>
      </c>
      <c r="F30" s="87" t="s">
        <v>321</v>
      </c>
      <c r="G30" s="88" t="s">
        <v>141</v>
      </c>
      <c r="H30" s="89"/>
      <c r="I30" s="89"/>
      <c r="J30" s="90">
        <v>0.92579179700000014</v>
      </c>
      <c r="K30" s="91">
        <f t="shared" si="0"/>
        <v>7.4730073430447355E-6</v>
      </c>
      <c r="L30" s="91">
        <f>J30/'סכום נכסי הקרן'!$C$42</f>
        <v>1.1991043269890432E-6</v>
      </c>
    </row>
    <row r="31" spans="2:12">
      <c r="B31" s="86" t="s">
        <v>2962</v>
      </c>
      <c r="C31" s="87" t="s">
        <v>2980</v>
      </c>
      <c r="D31" s="87">
        <v>12</v>
      </c>
      <c r="E31" s="87" t="s">
        <v>320</v>
      </c>
      <c r="F31" s="87" t="s">
        <v>321</v>
      </c>
      <c r="G31" s="88" t="s">
        <v>140</v>
      </c>
      <c r="H31" s="89"/>
      <c r="I31" s="89"/>
      <c r="J31" s="90">
        <v>0.21627127200000004</v>
      </c>
      <c r="K31" s="91">
        <f t="shared" si="0"/>
        <v>1.7457454354022812E-6</v>
      </c>
      <c r="L31" s="91">
        <f>J31/'סכום נכסי הקרן'!$C$42</f>
        <v>2.8011894132026355E-7</v>
      </c>
    </row>
    <row r="32" spans="2:12">
      <c r="B32" s="86" t="s">
        <v>2965</v>
      </c>
      <c r="C32" s="87" t="s">
        <v>2981</v>
      </c>
      <c r="D32" s="87">
        <v>10</v>
      </c>
      <c r="E32" s="87" t="s">
        <v>320</v>
      </c>
      <c r="F32" s="87" t="s">
        <v>321</v>
      </c>
      <c r="G32" s="88" t="s">
        <v>137</v>
      </c>
      <c r="H32" s="89"/>
      <c r="I32" s="89"/>
      <c r="J32" s="90">
        <v>0.40778072800000009</v>
      </c>
      <c r="K32" s="91">
        <f t="shared" si="0"/>
        <v>3.2916130652388229E-6</v>
      </c>
      <c r="L32" s="91">
        <f>J32/'סכום נכסי הקרן'!$C$42</f>
        <v>5.2816587594752924E-7</v>
      </c>
    </row>
    <row r="33" spans="2:12">
      <c r="B33" s="86" t="s">
        <v>2965</v>
      </c>
      <c r="C33" s="87" t="s">
        <v>2982</v>
      </c>
      <c r="D33" s="87">
        <v>10</v>
      </c>
      <c r="E33" s="87" t="s">
        <v>320</v>
      </c>
      <c r="F33" s="87" t="s">
        <v>321</v>
      </c>
      <c r="G33" s="88" t="s">
        <v>134</v>
      </c>
      <c r="H33" s="89"/>
      <c r="I33" s="89"/>
      <c r="J33" s="90">
        <v>1419.798049624</v>
      </c>
      <c r="K33" s="91">
        <f t="shared" si="0"/>
        <v>1.1460634329298064E-2</v>
      </c>
      <c r="L33" s="91">
        <f>J33/'סכום נכסי הקרן'!$C$42</f>
        <v>1.838951252615973E-3</v>
      </c>
    </row>
    <row r="34" spans="2:12">
      <c r="B34" s="86" t="s">
        <v>2965</v>
      </c>
      <c r="C34" s="87" t="s">
        <v>2983</v>
      </c>
      <c r="D34" s="87">
        <v>10</v>
      </c>
      <c r="E34" s="87" t="s">
        <v>320</v>
      </c>
      <c r="F34" s="87" t="s">
        <v>321</v>
      </c>
      <c r="G34" s="88" t="s">
        <v>132</v>
      </c>
      <c r="H34" s="89"/>
      <c r="I34" s="89"/>
      <c r="J34" s="90">
        <v>130.77545000000001</v>
      </c>
      <c r="K34" s="91">
        <f t="shared" si="0"/>
        <v>1.0556216865464185E-3</v>
      </c>
      <c r="L34" s="91">
        <f>J34/'סכום נכסי הקרן'!$C$42</f>
        <v>1.6938301729080806E-4</v>
      </c>
    </row>
    <row r="35" spans="2:12">
      <c r="B35" s="86" t="s">
        <v>2965</v>
      </c>
      <c r="C35" s="87" t="s">
        <v>2984</v>
      </c>
      <c r="D35" s="87">
        <v>10</v>
      </c>
      <c r="E35" s="87" t="s">
        <v>320</v>
      </c>
      <c r="F35" s="87" t="s">
        <v>321</v>
      </c>
      <c r="G35" s="88" t="s">
        <v>134</v>
      </c>
      <c r="H35" s="89"/>
      <c r="I35" s="89"/>
      <c r="J35" s="90">
        <v>-28.131030000000006</v>
      </c>
      <c r="K35" s="91">
        <f t="shared" si="0"/>
        <v>-2.2707415904810803E-4</v>
      </c>
      <c r="L35" s="91">
        <f>J35/'סכום נכסי הקרן'!$C$42</f>
        <v>-3.6435881053349397E-5</v>
      </c>
    </row>
    <row r="36" spans="2:12">
      <c r="B36" s="86" t="s">
        <v>2965</v>
      </c>
      <c r="C36" s="87" t="s">
        <v>2985</v>
      </c>
      <c r="D36" s="87">
        <v>10</v>
      </c>
      <c r="E36" s="87" t="s">
        <v>320</v>
      </c>
      <c r="F36" s="87" t="s">
        <v>321</v>
      </c>
      <c r="G36" s="88" t="s">
        <v>135</v>
      </c>
      <c r="H36" s="89"/>
      <c r="I36" s="89"/>
      <c r="J36" s="90">
        <v>122.90222355500003</v>
      </c>
      <c r="K36" s="91">
        <f t="shared" si="0"/>
        <v>9.9206886697338135E-4</v>
      </c>
      <c r="L36" s="91">
        <f>J36/'סכום נכסי הקרן'!$C$42</f>
        <v>1.5918545459025625E-4</v>
      </c>
    </row>
    <row r="37" spans="2:12">
      <c r="B37" s="86" t="s">
        <v>2965</v>
      </c>
      <c r="C37" s="87" t="s">
        <v>2986</v>
      </c>
      <c r="D37" s="87">
        <v>10</v>
      </c>
      <c r="E37" s="87" t="s">
        <v>320</v>
      </c>
      <c r="F37" s="87" t="s">
        <v>321</v>
      </c>
      <c r="G37" s="88" t="s">
        <v>140</v>
      </c>
      <c r="H37" s="89"/>
      <c r="I37" s="89"/>
      <c r="J37" s="90">
        <v>0.51395000000000013</v>
      </c>
      <c r="K37" s="91">
        <f t="shared" si="0"/>
        <v>4.1486132588381984E-6</v>
      </c>
      <c r="L37" s="91">
        <f>J37/'סכום נכסי הקרן'!$C$42</f>
        <v>6.6567847204204468E-7</v>
      </c>
    </row>
    <row r="38" spans="2:12">
      <c r="B38" s="86" t="s">
        <v>2965</v>
      </c>
      <c r="C38" s="87" t="s">
        <v>2987</v>
      </c>
      <c r="D38" s="87">
        <v>10</v>
      </c>
      <c r="E38" s="87" t="s">
        <v>320</v>
      </c>
      <c r="F38" s="87" t="s">
        <v>321</v>
      </c>
      <c r="G38" s="88" t="s">
        <v>136</v>
      </c>
      <c r="H38" s="89"/>
      <c r="I38" s="89"/>
      <c r="J38" s="90">
        <v>0.51413361300000016</v>
      </c>
      <c r="K38" s="91">
        <f t="shared" si="0"/>
        <v>4.1500953861390941E-6</v>
      </c>
      <c r="L38" s="91">
        <f>J38/'סכום נכסי הקרן'!$C$42</f>
        <v>6.6591629132658029E-7</v>
      </c>
    </row>
    <row r="39" spans="2:12">
      <c r="B39" s="86" t="s">
        <v>2965</v>
      </c>
      <c r="C39" s="87" t="s">
        <v>2988</v>
      </c>
      <c r="D39" s="87">
        <v>10</v>
      </c>
      <c r="E39" s="87" t="s">
        <v>320</v>
      </c>
      <c r="F39" s="87" t="s">
        <v>321</v>
      </c>
      <c r="G39" s="88" t="s">
        <v>141</v>
      </c>
      <c r="H39" s="89"/>
      <c r="I39" s="89"/>
      <c r="J39" s="90">
        <v>92.354810884999992</v>
      </c>
      <c r="K39" s="91">
        <f t="shared" si="0"/>
        <v>7.4548962536239956E-4</v>
      </c>
      <c r="L39" s="91">
        <f>J39/'סכום נכסי הקרן'!$C$42</f>
        <v>1.1961982565552832E-4</v>
      </c>
    </row>
    <row r="40" spans="2:12">
      <c r="B40" s="86" t="s">
        <v>2965</v>
      </c>
      <c r="C40" s="87" t="s">
        <v>2989</v>
      </c>
      <c r="D40" s="87">
        <v>10</v>
      </c>
      <c r="E40" s="87" t="s">
        <v>320</v>
      </c>
      <c r="F40" s="87" t="s">
        <v>321</v>
      </c>
      <c r="G40" s="88" t="s">
        <v>1728</v>
      </c>
      <c r="H40" s="89"/>
      <c r="I40" s="89"/>
      <c r="J40" s="90">
        <v>4.6110107470000008</v>
      </c>
      <c r="K40" s="91">
        <f t="shared" si="0"/>
        <v>3.7220158228718017E-5</v>
      </c>
      <c r="L40" s="91">
        <f>J40/'סכום נכסי הקרן'!$C$42</f>
        <v>5.9722747127782998E-6</v>
      </c>
    </row>
    <row r="41" spans="2:12">
      <c r="B41" s="86" t="s">
        <v>2965</v>
      </c>
      <c r="C41" s="87" t="s">
        <v>2990</v>
      </c>
      <c r="D41" s="87">
        <v>10</v>
      </c>
      <c r="E41" s="87" t="s">
        <v>320</v>
      </c>
      <c r="F41" s="87" t="s">
        <v>321</v>
      </c>
      <c r="G41" s="88" t="s">
        <v>135</v>
      </c>
      <c r="H41" s="89"/>
      <c r="I41" s="89"/>
      <c r="J41" s="90">
        <v>1.2113000000000003</v>
      </c>
      <c r="K41" s="91">
        <f t="shared" si="0"/>
        <v>9.7776344789001065E-6</v>
      </c>
      <c r="L41" s="91">
        <f>J41/'סכום נכסי הקרן'!$C$42</f>
        <v>1.5689003466962326E-6</v>
      </c>
    </row>
    <row r="42" spans="2:12">
      <c r="B42" s="86" t="s">
        <v>2965</v>
      </c>
      <c r="C42" s="87" t="s">
        <v>2991</v>
      </c>
      <c r="D42" s="87">
        <v>10</v>
      </c>
      <c r="E42" s="87" t="s">
        <v>320</v>
      </c>
      <c r="F42" s="87" t="s">
        <v>321</v>
      </c>
      <c r="G42" s="88" t="s">
        <v>140</v>
      </c>
      <c r="H42" s="89"/>
      <c r="I42" s="89"/>
      <c r="J42" s="90">
        <v>10.373826742</v>
      </c>
      <c r="K42" s="91">
        <f t="shared" si="0"/>
        <v>8.3737708272694741E-5</v>
      </c>
      <c r="L42" s="91">
        <f>J42/'סכום נכסי הקרן'!$C$42</f>
        <v>1.3436390961851272E-5</v>
      </c>
    </row>
    <row r="43" spans="2:12">
      <c r="B43" s="86" t="s">
        <v>2965</v>
      </c>
      <c r="C43" s="87" t="s">
        <v>2992</v>
      </c>
      <c r="D43" s="87">
        <v>10</v>
      </c>
      <c r="E43" s="87" t="s">
        <v>320</v>
      </c>
      <c r="F43" s="87" t="s">
        <v>321</v>
      </c>
      <c r="G43" s="88" t="s">
        <v>132</v>
      </c>
      <c r="H43" s="89"/>
      <c r="I43" s="89"/>
      <c r="J43" s="90">
        <v>45.60894475100001</v>
      </c>
      <c r="K43" s="91">
        <f t="shared" si="0"/>
        <v>3.6815618818098541E-4</v>
      </c>
      <c r="L43" s="91">
        <f>J43/'סכום נכסי הקרן'!$C$42</f>
        <v>5.9073631001645522E-5</v>
      </c>
    </row>
    <row r="44" spans="2:12">
      <c r="B44" s="86" t="s">
        <v>2965</v>
      </c>
      <c r="C44" s="87" t="s">
        <v>2993</v>
      </c>
      <c r="D44" s="87">
        <v>10</v>
      </c>
      <c r="E44" s="87" t="s">
        <v>320</v>
      </c>
      <c r="F44" s="87" t="s">
        <v>321</v>
      </c>
      <c r="G44" s="88" t="s">
        <v>2957</v>
      </c>
      <c r="H44" s="89"/>
      <c r="I44" s="89"/>
      <c r="J44" s="90">
        <v>15.299508598000003</v>
      </c>
      <c r="K44" s="91">
        <f t="shared" si="0"/>
        <v>1.2349789711717447E-4</v>
      </c>
      <c r="L44" s="91">
        <f>J44/'סכום נכסי הקרן'!$C$42</f>
        <v>1.9816234082130102E-5</v>
      </c>
    </row>
    <row r="45" spans="2:12">
      <c r="B45" s="86" t="s">
        <v>2965</v>
      </c>
      <c r="C45" s="87" t="s">
        <v>2994</v>
      </c>
      <c r="D45" s="87">
        <v>10</v>
      </c>
      <c r="E45" s="87" t="s">
        <v>320</v>
      </c>
      <c r="F45" s="87" t="s">
        <v>321</v>
      </c>
      <c r="G45" s="88" t="s">
        <v>132</v>
      </c>
      <c r="H45" s="89"/>
      <c r="I45" s="89"/>
      <c r="J45" s="90">
        <v>21074.434652825999</v>
      </c>
      <c r="K45" s="91">
        <f t="shared" si="0"/>
        <v>0.17011319977280495</v>
      </c>
      <c r="L45" s="91">
        <f>J45/'סכום נכסי הקרן'!$C$42</f>
        <v>2.7296035526496988E-2</v>
      </c>
    </row>
    <row r="46" spans="2:12">
      <c r="B46" s="86" t="s">
        <v>2965</v>
      </c>
      <c r="C46" s="87" t="s">
        <v>2995</v>
      </c>
      <c r="D46" s="87">
        <v>10</v>
      </c>
      <c r="E46" s="87" t="s">
        <v>320</v>
      </c>
      <c r="F46" s="87" t="s">
        <v>321</v>
      </c>
      <c r="G46" s="88" t="s">
        <v>138</v>
      </c>
      <c r="H46" s="89"/>
      <c r="I46" s="89"/>
      <c r="J46" s="90">
        <v>0.58486971800000009</v>
      </c>
      <c r="K46" s="91">
        <f t="shared" si="0"/>
        <v>4.7210784449611009E-6</v>
      </c>
      <c r="L46" s="91">
        <f>J46/'סכום נכסי הקרן'!$C$42</f>
        <v>7.5753513030820417E-7</v>
      </c>
    </row>
    <row r="47" spans="2:12">
      <c r="B47" s="86" t="s">
        <v>2969</v>
      </c>
      <c r="C47" s="87" t="s">
        <v>2996</v>
      </c>
      <c r="D47" s="87">
        <v>20</v>
      </c>
      <c r="E47" s="87" t="s">
        <v>320</v>
      </c>
      <c r="F47" s="87" t="s">
        <v>321</v>
      </c>
      <c r="G47" s="88" t="s">
        <v>135</v>
      </c>
      <c r="H47" s="89"/>
      <c r="I47" s="89"/>
      <c r="J47" s="90">
        <v>1.4009440000000001E-2</v>
      </c>
      <c r="K47" s="91">
        <f t="shared" si="0"/>
        <v>1.130844411575021E-7</v>
      </c>
      <c r="L47" s="91">
        <f>J47/'סכום נכסי הקרן'!$C$42</f>
        <v>1.8145311048476898E-8</v>
      </c>
    </row>
    <row r="48" spans="2:12">
      <c r="B48" s="86" t="s">
        <v>2969</v>
      </c>
      <c r="C48" s="87" t="s">
        <v>2997</v>
      </c>
      <c r="D48" s="87">
        <v>20</v>
      </c>
      <c r="E48" s="87" t="s">
        <v>320</v>
      </c>
      <c r="F48" s="87" t="s">
        <v>321</v>
      </c>
      <c r="G48" s="88" t="s">
        <v>134</v>
      </c>
      <c r="H48" s="89"/>
      <c r="I48" s="89"/>
      <c r="J48" s="90">
        <v>4.3058406000000007E-2</v>
      </c>
      <c r="K48" s="91">
        <f t="shared" si="0"/>
        <v>3.4756819541986232E-7</v>
      </c>
      <c r="L48" s="91">
        <f>J48/'סכום נכסי הקרן'!$C$42</f>
        <v>5.5770121441085728E-8</v>
      </c>
    </row>
    <row r="49" spans="2:12">
      <c r="B49" s="86" t="s">
        <v>2969</v>
      </c>
      <c r="C49" s="87" t="s">
        <v>2998</v>
      </c>
      <c r="D49" s="87">
        <v>20</v>
      </c>
      <c r="E49" s="87" t="s">
        <v>320</v>
      </c>
      <c r="F49" s="87" t="s">
        <v>321</v>
      </c>
      <c r="G49" s="88" t="s">
        <v>141</v>
      </c>
      <c r="H49" s="89"/>
      <c r="I49" s="89"/>
      <c r="J49" s="90">
        <v>3.7716700000000003E-4</v>
      </c>
      <c r="K49" s="91">
        <f t="shared" si="0"/>
        <v>3.0444985251410189E-9</v>
      </c>
      <c r="L49" s="91">
        <f>J49/'סכום נכסי הקרן'!$C$42</f>
        <v>4.8851435405133154E-10</v>
      </c>
    </row>
    <row r="50" spans="2:12">
      <c r="B50" s="86" t="s">
        <v>2969</v>
      </c>
      <c r="C50" s="87" t="s">
        <v>2999</v>
      </c>
      <c r="D50" s="87">
        <v>20</v>
      </c>
      <c r="E50" s="87" t="s">
        <v>320</v>
      </c>
      <c r="F50" s="87" t="s">
        <v>321</v>
      </c>
      <c r="G50" s="88" t="s">
        <v>132</v>
      </c>
      <c r="H50" s="89"/>
      <c r="I50" s="89"/>
      <c r="J50" s="90">
        <v>8498.958269662</v>
      </c>
      <c r="K50" s="91">
        <f t="shared" si="0"/>
        <v>6.8603737647304833E-2</v>
      </c>
      <c r="L50" s="91">
        <f>J50/'סכום נכסי הקרן'!$C$42</f>
        <v>1.100802326081856E-2</v>
      </c>
    </row>
    <row r="51" spans="2:12">
      <c r="B51" s="86" t="s">
        <v>2969</v>
      </c>
      <c r="C51" s="87" t="s">
        <v>3000</v>
      </c>
      <c r="D51" s="87">
        <v>20</v>
      </c>
      <c r="E51" s="87" t="s">
        <v>320</v>
      </c>
      <c r="F51" s="87" t="s">
        <v>321</v>
      </c>
      <c r="G51" s="88" t="s">
        <v>138</v>
      </c>
      <c r="H51" s="89"/>
      <c r="I51" s="89"/>
      <c r="J51" s="90">
        <v>3.4670000000000004E-6</v>
      </c>
      <c r="K51" s="91">
        <f t="shared" si="0"/>
        <v>2.7985683759883322E-11</v>
      </c>
      <c r="L51" s="91">
        <f>J51/'סכום נכסי הקרן'!$C$42</f>
        <v>4.4905287723898602E-12</v>
      </c>
    </row>
    <row r="52" spans="2:12">
      <c r="B52" s="86" t="s">
        <v>2969</v>
      </c>
      <c r="C52" s="87" t="s">
        <v>3001</v>
      </c>
      <c r="D52" s="87">
        <v>20</v>
      </c>
      <c r="E52" s="87" t="s">
        <v>320</v>
      </c>
      <c r="F52" s="87" t="s">
        <v>321</v>
      </c>
      <c r="G52" s="88" t="s">
        <v>134</v>
      </c>
      <c r="H52" s="89"/>
      <c r="I52" s="89"/>
      <c r="J52" s="90">
        <v>3.2887150220000003</v>
      </c>
      <c r="K52" s="91">
        <f t="shared" si="0"/>
        <v>2.654656434441007E-5</v>
      </c>
      <c r="L52" s="91">
        <f>J52/'סכום נכסי הקרן'!$C$42</f>
        <v>4.2596104500956887E-6</v>
      </c>
    </row>
    <row r="53" spans="2:12">
      <c r="B53" s="86" t="s">
        <v>2969</v>
      </c>
      <c r="C53" s="87" t="s">
        <v>3002</v>
      </c>
      <c r="D53" s="87">
        <v>20</v>
      </c>
      <c r="E53" s="87" t="s">
        <v>320</v>
      </c>
      <c r="F53" s="87" t="s">
        <v>321</v>
      </c>
      <c r="G53" s="88" t="s">
        <v>140</v>
      </c>
      <c r="H53" s="89"/>
      <c r="I53" s="89"/>
      <c r="J53" s="90">
        <v>3.1575436429999999</v>
      </c>
      <c r="K53" s="91">
        <f t="shared" si="0"/>
        <v>2.5487746712151111E-5</v>
      </c>
      <c r="L53" s="91">
        <f>J53/'סכום נכסי הקרן'!$C$42</f>
        <v>4.0897146175276015E-6</v>
      </c>
    </row>
    <row r="54" spans="2:12">
      <c r="B54" s="86" t="s">
        <v>2969</v>
      </c>
      <c r="C54" s="87" t="s">
        <v>3003</v>
      </c>
      <c r="D54" s="87">
        <v>20</v>
      </c>
      <c r="E54" s="87" t="s">
        <v>320</v>
      </c>
      <c r="F54" s="87" t="s">
        <v>321</v>
      </c>
      <c r="G54" s="88" t="s">
        <v>136</v>
      </c>
      <c r="H54" s="89"/>
      <c r="I54" s="89"/>
      <c r="J54" s="90">
        <v>4.5698815000000011E-2</v>
      </c>
      <c r="K54" s="91">
        <f t="shared" si="0"/>
        <v>3.688816223799863E-7</v>
      </c>
      <c r="L54" s="91">
        <f>J54/'סכום נכסי הקרן'!$C$42</f>
        <v>5.9190032772316515E-8</v>
      </c>
    </row>
    <row r="55" spans="2:12">
      <c r="B55" s="92"/>
      <c r="C55" s="87"/>
      <c r="D55" s="87"/>
      <c r="E55" s="87"/>
      <c r="F55" s="87"/>
      <c r="G55" s="87"/>
      <c r="H55" s="87"/>
      <c r="I55" s="87"/>
      <c r="J55" s="87"/>
      <c r="K55" s="91"/>
      <c r="L55" s="87"/>
    </row>
    <row r="56" spans="2:12">
      <c r="B56" s="79" t="s">
        <v>199</v>
      </c>
      <c r="C56" s="80"/>
      <c r="D56" s="80"/>
      <c r="E56" s="80"/>
      <c r="F56" s="80"/>
      <c r="G56" s="81"/>
      <c r="H56" s="82"/>
      <c r="I56" s="82"/>
      <c r="J56" s="83">
        <f>J57</f>
        <v>5113.7332846450008</v>
      </c>
      <c r="K56" s="91">
        <f t="shared" ref="K56:K57" si="1">IFERROR(J56/$J$10,0)</f>
        <v>4.1278143217901464E-2</v>
      </c>
      <c r="L56" s="91">
        <f>J56/'סכום נכסי הקרן'!$C$42</f>
        <v>6.6234111476856303E-3</v>
      </c>
    </row>
    <row r="57" spans="2:12">
      <c r="B57" s="85" t="s">
        <v>44</v>
      </c>
      <c r="C57" s="87"/>
      <c r="D57" s="87"/>
      <c r="E57" s="87"/>
      <c r="F57" s="87"/>
      <c r="G57" s="88"/>
      <c r="H57" s="89"/>
      <c r="I57" s="89"/>
      <c r="J57" s="90">
        <f>SUM(J58:J60)</f>
        <v>5113.7332846450008</v>
      </c>
      <c r="K57" s="91">
        <f t="shared" si="1"/>
        <v>4.1278143217901464E-2</v>
      </c>
      <c r="L57" s="91">
        <f>J57/'סכום נכסי הקרן'!$C$42</f>
        <v>6.6234111476856303E-3</v>
      </c>
    </row>
    <row r="58" spans="2:12">
      <c r="B58" s="86" t="s">
        <v>3004</v>
      </c>
      <c r="C58" s="87" t="s">
        <v>3005</v>
      </c>
      <c r="D58" s="87">
        <v>85</v>
      </c>
      <c r="E58" s="87" t="s">
        <v>941</v>
      </c>
      <c r="F58" s="87" t="s">
        <v>897</v>
      </c>
      <c r="G58" s="88" t="s">
        <v>141</v>
      </c>
      <c r="H58" s="89"/>
      <c r="I58" s="89"/>
      <c r="J58" s="90">
        <v>201.15863595600004</v>
      </c>
      <c r="K58" s="91">
        <f t="shared" ref="K58:K60" si="2">IFERROR(J58/$J$10,0)</f>
        <v>1.6237559767620739E-3</v>
      </c>
      <c r="L58" s="91">
        <f>J58/'סכום נכסי הקרן'!$C$42</f>
        <v>2.6054474836317149E-4</v>
      </c>
    </row>
    <row r="59" spans="2:12">
      <c r="B59" s="86" t="s">
        <v>3004</v>
      </c>
      <c r="C59" s="87" t="s">
        <v>3006</v>
      </c>
      <c r="D59" s="87">
        <v>85</v>
      </c>
      <c r="E59" s="87" t="s">
        <v>941</v>
      </c>
      <c r="F59" s="87" t="s">
        <v>897</v>
      </c>
      <c r="G59" s="88" t="s">
        <v>134</v>
      </c>
      <c r="H59" s="89"/>
      <c r="I59" s="89"/>
      <c r="J59" s="90">
        <v>737.5545875900001</v>
      </c>
      <c r="K59" s="91">
        <f t="shared" si="2"/>
        <v>5.953553344085637E-3</v>
      </c>
      <c r="L59" s="91">
        <f>J59/'סכום נכסי הקרן'!$C$42</f>
        <v>9.5529567256447438E-4</v>
      </c>
    </row>
    <row r="60" spans="2:12">
      <c r="B60" s="86" t="s">
        <v>3004</v>
      </c>
      <c r="C60" s="87" t="s">
        <v>3007</v>
      </c>
      <c r="D60" s="87">
        <v>85</v>
      </c>
      <c r="E60" s="87" t="s">
        <v>941</v>
      </c>
      <c r="F60" s="87" t="s">
        <v>897</v>
      </c>
      <c r="G60" s="88" t="s">
        <v>132</v>
      </c>
      <c r="H60" s="89"/>
      <c r="I60" s="89"/>
      <c r="J60" s="90">
        <v>4175.0200610990005</v>
      </c>
      <c r="K60" s="91">
        <f t="shared" si="2"/>
        <v>3.370083389705375E-2</v>
      </c>
      <c r="L60" s="91">
        <f>J60/'סכום נכסי הקרן'!$C$42</f>
        <v>5.407570726757985E-3</v>
      </c>
    </row>
    <row r="61" spans="2:12">
      <c r="B61" s="86"/>
      <c r="C61" s="87"/>
      <c r="D61" s="87"/>
      <c r="E61" s="87"/>
      <c r="F61" s="87"/>
      <c r="G61" s="88"/>
      <c r="H61" s="89"/>
      <c r="I61" s="89"/>
      <c r="J61" s="90"/>
      <c r="K61" s="91"/>
      <c r="L61" s="91"/>
    </row>
    <row r="62" spans="2:12">
      <c r="B62" s="86"/>
      <c r="C62" s="87"/>
      <c r="D62" s="87"/>
      <c r="E62" s="87"/>
      <c r="F62" s="87"/>
      <c r="G62" s="88"/>
      <c r="H62" s="89"/>
      <c r="I62" s="89"/>
      <c r="J62" s="90"/>
      <c r="K62" s="91"/>
      <c r="L62" s="91"/>
    </row>
    <row r="63" spans="2:12">
      <c r="B63" s="86"/>
      <c r="C63" s="87"/>
      <c r="D63" s="87"/>
      <c r="E63" s="87"/>
      <c r="F63" s="87"/>
      <c r="G63" s="88"/>
      <c r="H63" s="89"/>
      <c r="I63" s="89"/>
      <c r="J63" s="90"/>
      <c r="K63" s="91"/>
      <c r="L63" s="91"/>
    </row>
    <row r="64" spans="2:12">
      <c r="B64" s="86"/>
      <c r="C64" s="87"/>
      <c r="D64" s="87"/>
      <c r="E64" s="87"/>
      <c r="F64" s="87"/>
      <c r="G64" s="88"/>
      <c r="H64" s="89"/>
      <c r="I64" s="89"/>
      <c r="J64" s="90"/>
      <c r="K64" s="91"/>
      <c r="L64" s="91"/>
    </row>
    <row r="65" spans="2:12">
      <c r="B65" s="86"/>
      <c r="C65" s="87"/>
      <c r="D65" s="87"/>
      <c r="E65" s="87"/>
      <c r="F65" s="87"/>
      <c r="G65" s="88"/>
      <c r="H65" s="89"/>
      <c r="I65" s="89"/>
      <c r="J65" s="90"/>
      <c r="K65" s="91"/>
      <c r="L65" s="91"/>
    </row>
    <row r="66" spans="2:12">
      <c r="B66" s="86"/>
      <c r="C66" s="87"/>
      <c r="D66" s="87"/>
      <c r="E66" s="87"/>
      <c r="F66" s="87"/>
      <c r="G66" s="88"/>
      <c r="H66" s="89"/>
      <c r="I66" s="89"/>
      <c r="J66" s="90"/>
      <c r="K66" s="91"/>
      <c r="L66" s="91"/>
    </row>
    <row r="67" spans="2:12">
      <c r="B67" s="86"/>
      <c r="C67" s="87"/>
      <c r="D67" s="87"/>
      <c r="E67" s="87"/>
      <c r="F67" s="87"/>
      <c r="G67" s="88"/>
      <c r="H67" s="89"/>
      <c r="I67" s="89"/>
      <c r="J67" s="90"/>
      <c r="K67" s="91"/>
      <c r="L67" s="91"/>
    </row>
    <row r="68" spans="2:12">
      <c r="B68" s="93"/>
      <c r="C68" s="93"/>
      <c r="D68" s="94"/>
      <c r="E68" s="94"/>
      <c r="F68" s="94"/>
      <c r="G68" s="94"/>
      <c r="H68" s="94"/>
      <c r="I68" s="94"/>
      <c r="J68" s="94"/>
      <c r="K68" s="94"/>
      <c r="L68" s="94"/>
    </row>
    <row r="69" spans="2:12">
      <c r="B69" s="93"/>
      <c r="C69" s="93"/>
      <c r="D69" s="94"/>
      <c r="E69" s="94"/>
      <c r="F69" s="94"/>
      <c r="G69" s="94"/>
      <c r="H69" s="94"/>
      <c r="I69" s="94"/>
      <c r="J69" s="94"/>
      <c r="K69" s="94"/>
      <c r="L69" s="94"/>
    </row>
    <row r="70" spans="2:12">
      <c r="B70" s="93"/>
      <c r="C70" s="93"/>
      <c r="D70" s="94"/>
      <c r="E70" s="94"/>
      <c r="F70" s="94"/>
      <c r="G70" s="94"/>
      <c r="H70" s="94"/>
      <c r="I70" s="94"/>
      <c r="J70" s="94"/>
      <c r="K70" s="94"/>
      <c r="L70" s="94"/>
    </row>
    <row r="71" spans="2:12">
      <c r="B71" s="95" t="s">
        <v>223</v>
      </c>
      <c r="C71" s="93"/>
      <c r="D71" s="94"/>
      <c r="E71" s="94"/>
      <c r="F71" s="94"/>
      <c r="G71" s="94"/>
      <c r="H71" s="94"/>
      <c r="I71" s="94"/>
      <c r="J71" s="94"/>
      <c r="K71" s="94"/>
      <c r="L71" s="94"/>
    </row>
    <row r="72" spans="2:12">
      <c r="B72" s="96"/>
      <c r="C72" s="93"/>
      <c r="D72" s="94"/>
      <c r="E72" s="94"/>
      <c r="F72" s="94"/>
      <c r="G72" s="94"/>
      <c r="H72" s="94"/>
      <c r="I72" s="94"/>
      <c r="J72" s="94"/>
      <c r="K72" s="94"/>
      <c r="L72" s="94"/>
    </row>
    <row r="73" spans="2:12">
      <c r="B73" s="93"/>
      <c r="C73" s="93"/>
      <c r="D73" s="94"/>
      <c r="E73" s="94"/>
      <c r="F73" s="94"/>
      <c r="G73" s="94"/>
      <c r="H73" s="94"/>
      <c r="I73" s="94"/>
      <c r="J73" s="94"/>
      <c r="K73" s="94"/>
      <c r="L73" s="94"/>
    </row>
    <row r="74" spans="2:12">
      <c r="B74" s="93"/>
      <c r="C74" s="93"/>
      <c r="D74" s="94"/>
      <c r="E74" s="94"/>
      <c r="F74" s="94"/>
      <c r="G74" s="94"/>
      <c r="H74" s="94"/>
      <c r="I74" s="94"/>
      <c r="J74" s="94"/>
      <c r="K74" s="94"/>
      <c r="L74" s="94"/>
    </row>
    <row r="75" spans="2:12">
      <c r="B75" s="93"/>
      <c r="C75" s="93"/>
      <c r="D75" s="94"/>
      <c r="E75" s="94"/>
      <c r="F75" s="94"/>
      <c r="G75" s="94"/>
      <c r="H75" s="94"/>
      <c r="I75" s="94"/>
      <c r="J75" s="94"/>
      <c r="K75" s="94"/>
      <c r="L75" s="94"/>
    </row>
    <row r="76" spans="2:12">
      <c r="B76" s="93"/>
      <c r="C76" s="93"/>
      <c r="D76" s="94"/>
      <c r="E76" s="94"/>
      <c r="F76" s="94"/>
      <c r="G76" s="94"/>
      <c r="H76" s="94"/>
      <c r="I76" s="94"/>
      <c r="J76" s="94"/>
      <c r="K76" s="94"/>
      <c r="L76" s="94"/>
    </row>
    <row r="77" spans="2:12">
      <c r="B77" s="93"/>
      <c r="C77" s="93"/>
      <c r="D77" s="94"/>
      <c r="E77" s="94"/>
      <c r="F77" s="94"/>
      <c r="G77" s="94"/>
      <c r="H77" s="94"/>
      <c r="I77" s="94"/>
      <c r="J77" s="94"/>
      <c r="K77" s="94"/>
      <c r="L77" s="94"/>
    </row>
    <row r="78" spans="2:12">
      <c r="B78" s="93"/>
      <c r="C78" s="93"/>
      <c r="D78" s="94"/>
      <c r="E78" s="94"/>
      <c r="F78" s="94"/>
      <c r="G78" s="94"/>
      <c r="H78" s="94"/>
      <c r="I78" s="94"/>
      <c r="J78" s="94"/>
      <c r="K78" s="94"/>
      <c r="L78" s="94"/>
    </row>
    <row r="79" spans="2:12">
      <c r="B79" s="93"/>
      <c r="C79" s="93"/>
      <c r="D79" s="94"/>
      <c r="E79" s="94"/>
      <c r="F79" s="94"/>
      <c r="G79" s="94"/>
      <c r="H79" s="94"/>
      <c r="I79" s="94"/>
      <c r="J79" s="94"/>
      <c r="K79" s="94"/>
      <c r="L79" s="94"/>
    </row>
    <row r="80" spans="2:12">
      <c r="B80" s="93"/>
      <c r="C80" s="93"/>
      <c r="D80" s="94"/>
      <c r="E80" s="94"/>
      <c r="F80" s="94"/>
      <c r="G80" s="94"/>
      <c r="H80" s="94"/>
      <c r="I80" s="94"/>
      <c r="J80" s="94"/>
      <c r="K80" s="94"/>
      <c r="L80" s="94"/>
    </row>
    <row r="81" spans="2:12">
      <c r="B81" s="93"/>
      <c r="C81" s="93"/>
      <c r="D81" s="94"/>
      <c r="E81" s="94"/>
      <c r="F81" s="94"/>
      <c r="G81" s="94"/>
      <c r="H81" s="94"/>
      <c r="I81" s="94"/>
      <c r="J81" s="94"/>
      <c r="K81" s="94"/>
      <c r="L81" s="94"/>
    </row>
    <row r="82" spans="2:12">
      <c r="B82" s="93"/>
      <c r="C82" s="93"/>
      <c r="D82" s="94"/>
      <c r="E82" s="94"/>
      <c r="F82" s="94"/>
      <c r="G82" s="94"/>
      <c r="H82" s="94"/>
      <c r="I82" s="94"/>
      <c r="J82" s="94"/>
      <c r="K82" s="94"/>
      <c r="L82" s="94"/>
    </row>
    <row r="83" spans="2:12">
      <c r="B83" s="93"/>
      <c r="C83" s="93"/>
      <c r="D83" s="94"/>
      <c r="E83" s="94"/>
      <c r="F83" s="94"/>
      <c r="G83" s="94"/>
      <c r="H83" s="94"/>
      <c r="I83" s="94"/>
      <c r="J83" s="94"/>
      <c r="K83" s="94"/>
      <c r="L83" s="94"/>
    </row>
    <row r="84" spans="2:12">
      <c r="B84" s="93"/>
      <c r="C84" s="93"/>
      <c r="D84" s="94"/>
      <c r="E84" s="94"/>
      <c r="F84" s="94"/>
      <c r="G84" s="94"/>
      <c r="H84" s="94"/>
      <c r="I84" s="94"/>
      <c r="J84" s="94"/>
      <c r="K84" s="94"/>
      <c r="L84" s="94"/>
    </row>
    <row r="85" spans="2:12">
      <c r="B85" s="93"/>
      <c r="C85" s="93"/>
      <c r="D85" s="94"/>
      <c r="E85" s="94"/>
      <c r="F85" s="94"/>
      <c r="G85" s="94"/>
      <c r="H85" s="94"/>
      <c r="I85" s="94"/>
      <c r="J85" s="94"/>
      <c r="K85" s="94"/>
      <c r="L85" s="94"/>
    </row>
    <row r="86" spans="2:12">
      <c r="B86" s="93"/>
      <c r="C86" s="93"/>
      <c r="D86" s="94"/>
      <c r="E86" s="94"/>
      <c r="F86" s="94"/>
      <c r="G86" s="94"/>
      <c r="H86" s="94"/>
      <c r="I86" s="94"/>
      <c r="J86" s="94"/>
      <c r="K86" s="94"/>
      <c r="L86" s="94"/>
    </row>
    <row r="87" spans="2:12">
      <c r="B87" s="93"/>
      <c r="C87" s="93"/>
      <c r="D87" s="94"/>
      <c r="E87" s="94"/>
      <c r="F87" s="94"/>
      <c r="G87" s="94"/>
      <c r="H87" s="94"/>
      <c r="I87" s="94"/>
      <c r="J87" s="94"/>
      <c r="K87" s="94"/>
      <c r="L87" s="94"/>
    </row>
    <row r="88" spans="2:12">
      <c r="B88" s="93"/>
      <c r="C88" s="93"/>
      <c r="D88" s="94"/>
      <c r="E88" s="94"/>
      <c r="F88" s="94"/>
      <c r="G88" s="94"/>
      <c r="H88" s="94"/>
      <c r="I88" s="94"/>
      <c r="J88" s="94"/>
      <c r="K88" s="94"/>
      <c r="L88" s="94"/>
    </row>
    <row r="89" spans="2:12">
      <c r="B89" s="93"/>
      <c r="C89" s="93"/>
      <c r="D89" s="94"/>
      <c r="E89" s="94"/>
      <c r="F89" s="94"/>
      <c r="G89" s="94"/>
      <c r="H89" s="94"/>
      <c r="I89" s="94"/>
      <c r="J89" s="94"/>
      <c r="K89" s="94"/>
      <c r="L89" s="94"/>
    </row>
    <row r="90" spans="2:12">
      <c r="B90" s="93"/>
      <c r="C90" s="93"/>
      <c r="D90" s="94"/>
      <c r="E90" s="94"/>
      <c r="F90" s="94"/>
      <c r="G90" s="94"/>
      <c r="H90" s="94"/>
      <c r="I90" s="94"/>
      <c r="J90" s="94"/>
      <c r="K90" s="94"/>
      <c r="L90" s="94"/>
    </row>
    <row r="91" spans="2:12">
      <c r="B91" s="93"/>
      <c r="C91" s="93"/>
      <c r="D91" s="94"/>
      <c r="E91" s="94"/>
      <c r="F91" s="94"/>
      <c r="G91" s="94"/>
      <c r="H91" s="94"/>
      <c r="I91" s="94"/>
      <c r="J91" s="94"/>
      <c r="K91" s="94"/>
      <c r="L91" s="94"/>
    </row>
    <row r="92" spans="2:12">
      <c r="B92" s="93"/>
      <c r="C92" s="93"/>
      <c r="D92" s="94"/>
      <c r="E92" s="94"/>
      <c r="F92" s="94"/>
      <c r="G92" s="94"/>
      <c r="H92" s="94"/>
      <c r="I92" s="94"/>
      <c r="J92" s="94"/>
      <c r="K92" s="94"/>
      <c r="L92" s="94"/>
    </row>
    <row r="93" spans="2:12">
      <c r="B93" s="93"/>
      <c r="C93" s="93"/>
      <c r="D93" s="94"/>
      <c r="E93" s="94"/>
      <c r="F93" s="94"/>
      <c r="G93" s="94"/>
      <c r="H93" s="94"/>
      <c r="I93" s="94"/>
      <c r="J93" s="94"/>
      <c r="K93" s="94"/>
      <c r="L93" s="94"/>
    </row>
    <row r="94" spans="2:12">
      <c r="B94" s="93"/>
      <c r="C94" s="93"/>
      <c r="D94" s="94"/>
      <c r="E94" s="94"/>
      <c r="F94" s="94"/>
      <c r="G94" s="94"/>
      <c r="H94" s="94"/>
      <c r="I94" s="94"/>
      <c r="J94" s="94"/>
      <c r="K94" s="94"/>
      <c r="L94" s="94"/>
    </row>
    <row r="95" spans="2:12">
      <c r="B95" s="93"/>
      <c r="C95" s="93"/>
      <c r="D95" s="94"/>
      <c r="E95" s="94"/>
      <c r="F95" s="94"/>
      <c r="G95" s="94"/>
      <c r="H95" s="94"/>
      <c r="I95" s="94"/>
      <c r="J95" s="94"/>
      <c r="K95" s="94"/>
      <c r="L95" s="94"/>
    </row>
    <row r="96" spans="2:12">
      <c r="B96" s="93"/>
      <c r="C96" s="93"/>
      <c r="D96" s="94"/>
      <c r="E96" s="94"/>
      <c r="F96" s="94"/>
      <c r="G96" s="94"/>
      <c r="H96" s="94"/>
      <c r="I96" s="94"/>
      <c r="J96" s="94"/>
      <c r="K96" s="94"/>
      <c r="L96" s="94"/>
    </row>
    <row r="97" spans="2:12">
      <c r="B97" s="93"/>
      <c r="C97" s="93"/>
      <c r="D97" s="94"/>
      <c r="E97" s="94"/>
      <c r="F97" s="94"/>
      <c r="G97" s="94"/>
      <c r="H97" s="94"/>
      <c r="I97" s="94"/>
      <c r="J97" s="94"/>
      <c r="K97" s="94"/>
      <c r="L97" s="94"/>
    </row>
    <row r="98" spans="2:12">
      <c r="B98" s="93"/>
      <c r="C98" s="93"/>
      <c r="D98" s="94"/>
      <c r="E98" s="94"/>
      <c r="F98" s="94"/>
      <c r="G98" s="94"/>
      <c r="H98" s="94"/>
      <c r="I98" s="94"/>
      <c r="J98" s="94"/>
      <c r="K98" s="94"/>
      <c r="L98" s="94"/>
    </row>
    <row r="99" spans="2:12">
      <c r="B99" s="93"/>
      <c r="C99" s="93"/>
      <c r="D99" s="94"/>
      <c r="E99" s="94"/>
      <c r="F99" s="94"/>
      <c r="G99" s="94"/>
      <c r="H99" s="94"/>
      <c r="I99" s="94"/>
      <c r="J99" s="94"/>
      <c r="K99" s="94"/>
      <c r="L99" s="94"/>
    </row>
    <row r="100" spans="2:12">
      <c r="B100" s="93"/>
      <c r="C100" s="93"/>
      <c r="D100" s="94"/>
      <c r="E100" s="94"/>
      <c r="F100" s="94"/>
      <c r="G100" s="94"/>
      <c r="H100" s="94"/>
      <c r="I100" s="94"/>
      <c r="J100" s="94"/>
      <c r="K100" s="94"/>
      <c r="L100" s="94"/>
    </row>
    <row r="101" spans="2:12">
      <c r="B101" s="93"/>
      <c r="C101" s="93"/>
      <c r="D101" s="94"/>
      <c r="E101" s="94"/>
      <c r="F101" s="94"/>
      <c r="G101" s="94"/>
      <c r="H101" s="94"/>
      <c r="I101" s="94"/>
      <c r="J101" s="94"/>
      <c r="K101" s="94"/>
      <c r="L101" s="94"/>
    </row>
    <row r="102" spans="2:12">
      <c r="B102" s="93"/>
      <c r="C102" s="93"/>
      <c r="D102" s="94"/>
      <c r="E102" s="94"/>
      <c r="F102" s="94"/>
      <c r="G102" s="94"/>
      <c r="H102" s="94"/>
      <c r="I102" s="94"/>
      <c r="J102" s="94"/>
      <c r="K102" s="94"/>
      <c r="L102" s="94"/>
    </row>
    <row r="103" spans="2:12">
      <c r="B103" s="93"/>
      <c r="C103" s="93"/>
      <c r="D103" s="94"/>
      <c r="E103" s="94"/>
      <c r="F103" s="94"/>
      <c r="G103" s="94"/>
      <c r="H103" s="94"/>
      <c r="I103" s="94"/>
      <c r="J103" s="94"/>
      <c r="K103" s="94"/>
      <c r="L103" s="94"/>
    </row>
    <row r="104" spans="2:12">
      <c r="B104" s="93"/>
      <c r="C104" s="93"/>
      <c r="D104" s="94"/>
      <c r="E104" s="94"/>
      <c r="F104" s="94"/>
      <c r="G104" s="94"/>
      <c r="H104" s="94"/>
      <c r="I104" s="94"/>
      <c r="J104" s="94"/>
      <c r="K104" s="94"/>
      <c r="L104" s="94"/>
    </row>
    <row r="105" spans="2:12">
      <c r="B105" s="93"/>
      <c r="C105" s="93"/>
      <c r="D105" s="94"/>
      <c r="E105" s="94"/>
      <c r="F105" s="94"/>
      <c r="G105" s="94"/>
      <c r="H105" s="94"/>
      <c r="I105" s="94"/>
      <c r="J105" s="94"/>
      <c r="K105" s="94"/>
      <c r="L105" s="94"/>
    </row>
    <row r="106" spans="2:12">
      <c r="B106" s="93"/>
      <c r="C106" s="93"/>
      <c r="D106" s="94"/>
      <c r="E106" s="94"/>
      <c r="F106" s="94"/>
      <c r="G106" s="94"/>
      <c r="H106" s="94"/>
      <c r="I106" s="94"/>
      <c r="J106" s="94"/>
      <c r="K106" s="94"/>
      <c r="L106" s="94"/>
    </row>
    <row r="107" spans="2:12">
      <c r="B107" s="93"/>
      <c r="C107" s="93"/>
      <c r="D107" s="94"/>
      <c r="E107" s="94"/>
      <c r="F107" s="94"/>
      <c r="G107" s="94"/>
      <c r="H107" s="94"/>
      <c r="I107" s="94"/>
      <c r="J107" s="94"/>
      <c r="K107" s="94"/>
      <c r="L107" s="94"/>
    </row>
    <row r="108" spans="2:12">
      <c r="B108" s="93"/>
      <c r="C108" s="93"/>
      <c r="D108" s="94"/>
      <c r="E108" s="94"/>
      <c r="F108" s="94"/>
      <c r="G108" s="94"/>
      <c r="H108" s="94"/>
      <c r="I108" s="94"/>
      <c r="J108" s="94"/>
      <c r="K108" s="94"/>
      <c r="L108" s="94"/>
    </row>
    <row r="109" spans="2:12">
      <c r="B109" s="93"/>
      <c r="C109" s="93"/>
      <c r="D109" s="94"/>
      <c r="E109" s="94"/>
      <c r="F109" s="94"/>
      <c r="G109" s="94"/>
      <c r="H109" s="94"/>
      <c r="I109" s="94"/>
      <c r="J109" s="94"/>
      <c r="K109" s="94"/>
      <c r="L109" s="94"/>
    </row>
    <row r="110" spans="2:12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</row>
    <row r="111" spans="2:12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3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3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3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3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3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3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3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3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3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3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3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3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3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3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3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3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3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3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3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3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3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3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3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3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3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3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3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3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3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3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3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3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3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3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3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3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3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3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3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3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3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3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3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3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3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3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3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3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3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3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3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3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3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E514" s="2"/>
    </row>
  </sheetData>
  <sheetProtection sheet="1" objects="1" scenarios="1"/>
  <mergeCells count="1">
    <mergeCell ref="B6:L6"/>
  </mergeCells>
  <phoneticPr fontId="4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59.285156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42578125" style="1" bestFit="1" customWidth="1"/>
    <col min="9" max="9" width="9.71093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146</v>
      </c>
      <c r="C1" s="46" t="s" vm="1">
        <v>232</v>
      </c>
    </row>
    <row r="2" spans="2:11">
      <c r="B2" s="46" t="s">
        <v>145</v>
      </c>
      <c r="C2" s="46" t="s">
        <v>233</v>
      </c>
    </row>
    <row r="3" spans="2:11">
      <c r="B3" s="46" t="s">
        <v>147</v>
      </c>
      <c r="C3" s="46" t="s">
        <v>234</v>
      </c>
    </row>
    <row r="4" spans="2:11">
      <c r="B4" s="46" t="s">
        <v>148</v>
      </c>
      <c r="C4" s="46">
        <v>9453</v>
      </c>
    </row>
    <row r="6" spans="2:11" ht="26.25" customHeight="1">
      <c r="B6" s="151" t="s">
        <v>175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2:11" ht="26.25" customHeight="1">
      <c r="B7" s="151" t="s">
        <v>101</v>
      </c>
      <c r="C7" s="152"/>
      <c r="D7" s="152"/>
      <c r="E7" s="152"/>
      <c r="F7" s="152"/>
      <c r="G7" s="152"/>
      <c r="H7" s="152"/>
      <c r="I7" s="152"/>
      <c r="J7" s="152"/>
      <c r="K7" s="153"/>
    </row>
    <row r="8" spans="2:11" s="3" customFormat="1" ht="63">
      <c r="B8" s="21" t="s">
        <v>116</v>
      </c>
      <c r="C8" s="29" t="s">
        <v>46</v>
      </c>
      <c r="D8" s="29" t="s">
        <v>67</v>
      </c>
      <c r="E8" s="29" t="s">
        <v>103</v>
      </c>
      <c r="F8" s="29" t="s">
        <v>104</v>
      </c>
      <c r="G8" s="29" t="s">
        <v>208</v>
      </c>
      <c r="H8" s="29" t="s">
        <v>207</v>
      </c>
      <c r="I8" s="29" t="s">
        <v>111</v>
      </c>
      <c r="J8" s="29" t="s">
        <v>149</v>
      </c>
      <c r="K8" s="30" t="s">
        <v>151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215</v>
      </c>
      <c r="H9" s="15"/>
      <c r="I9" s="15" t="s">
        <v>211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4" t="s">
        <v>51</v>
      </c>
      <c r="C11" s="74"/>
      <c r="D11" s="75"/>
      <c r="E11" s="75"/>
      <c r="F11" s="97"/>
      <c r="G11" s="77"/>
      <c r="H11" s="98"/>
      <c r="I11" s="77">
        <v>-5685.2780851590005</v>
      </c>
      <c r="J11" s="78">
        <f>IFERROR(I11/$I$11,0)</f>
        <v>1</v>
      </c>
      <c r="K11" s="78">
        <f>I11/'סכום נכסי הקרן'!$C$42</f>
        <v>-7.363687574399775E-3</v>
      </c>
    </row>
    <row r="12" spans="2:11" ht="19.5" customHeight="1">
      <c r="B12" s="79" t="s">
        <v>34</v>
      </c>
      <c r="C12" s="80"/>
      <c r="D12" s="81"/>
      <c r="E12" s="81"/>
      <c r="F12" s="99"/>
      <c r="G12" s="83"/>
      <c r="H12" s="100"/>
      <c r="I12" s="83">
        <v>-6240.2559534299999</v>
      </c>
      <c r="J12" s="84">
        <f t="shared" ref="J12:J75" si="0">IFERROR(I12/$I$11,0)</f>
        <v>1.0976166618339618</v>
      </c>
      <c r="K12" s="84">
        <f>I12/'סכום נכסי הקרן'!$C$42</f>
        <v>-8.0825061742009034E-3</v>
      </c>
    </row>
    <row r="13" spans="2:11">
      <c r="B13" s="85" t="s">
        <v>192</v>
      </c>
      <c r="C13" s="80"/>
      <c r="D13" s="81"/>
      <c r="E13" s="81"/>
      <c r="F13" s="99"/>
      <c r="G13" s="83"/>
      <c r="H13" s="100"/>
      <c r="I13" s="83">
        <v>110.90923824400004</v>
      </c>
      <c r="J13" s="84">
        <f t="shared" si="0"/>
        <v>-1.9508146581874407E-2</v>
      </c>
      <c r="K13" s="84">
        <f>I13/'סכום נכסי הקרן'!$C$42</f>
        <v>1.4365189658451801E-4</v>
      </c>
    </row>
    <row r="14" spans="2:11">
      <c r="B14" s="86" t="s">
        <v>2278</v>
      </c>
      <c r="C14" s="87" t="s">
        <v>2279</v>
      </c>
      <c r="D14" s="88" t="s">
        <v>675</v>
      </c>
      <c r="E14" s="88" t="s">
        <v>133</v>
      </c>
      <c r="F14" s="101">
        <v>44952</v>
      </c>
      <c r="G14" s="90">
        <v>317833.17146500008</v>
      </c>
      <c r="H14" s="102">
        <v>-35.132581999999999</v>
      </c>
      <c r="I14" s="90">
        <v>-111.662999541</v>
      </c>
      <c r="J14" s="91">
        <f t="shared" si="0"/>
        <v>1.9640727835721534E-2</v>
      </c>
      <c r="K14" s="91">
        <f>I14/'סכום נכסי הקרן'!$C$42</f>
        <v>-1.4462818351607045E-4</v>
      </c>
    </row>
    <row r="15" spans="2:11">
      <c r="B15" s="86" t="s">
        <v>1163</v>
      </c>
      <c r="C15" s="87" t="s">
        <v>2280</v>
      </c>
      <c r="D15" s="88" t="s">
        <v>675</v>
      </c>
      <c r="E15" s="88" t="s">
        <v>133</v>
      </c>
      <c r="F15" s="101">
        <v>44952</v>
      </c>
      <c r="G15" s="90">
        <v>528994.56055200007</v>
      </c>
      <c r="H15" s="102">
        <v>-6.1673660000000003</v>
      </c>
      <c r="I15" s="90">
        <v>-32.625032020000006</v>
      </c>
      <c r="J15" s="91">
        <f t="shared" si="0"/>
        <v>5.7385112093575946E-3</v>
      </c>
      <c r="K15" s="91">
        <f>I15/'סכום נכסי הקרן'!$C$42</f>
        <v>-4.2256603687900345E-5</v>
      </c>
    </row>
    <row r="16" spans="2:11" s="6" customFormat="1">
      <c r="B16" s="86" t="s">
        <v>1176</v>
      </c>
      <c r="C16" s="87" t="s">
        <v>2281</v>
      </c>
      <c r="D16" s="88" t="s">
        <v>675</v>
      </c>
      <c r="E16" s="88" t="s">
        <v>133</v>
      </c>
      <c r="F16" s="101">
        <v>44882</v>
      </c>
      <c r="G16" s="90">
        <v>142991.74225600003</v>
      </c>
      <c r="H16" s="102">
        <v>1.585175</v>
      </c>
      <c r="I16" s="90">
        <v>2.2666696670000004</v>
      </c>
      <c r="J16" s="91">
        <f t="shared" si="0"/>
        <v>-3.9869108125369882E-4</v>
      </c>
      <c r="K16" s="91">
        <f>I16/'סכום נכסי הקרן'!$C$42</f>
        <v>2.935836561051873E-6</v>
      </c>
    </row>
    <row r="17" spans="2:11" s="6" customFormat="1">
      <c r="B17" s="86" t="s">
        <v>1176</v>
      </c>
      <c r="C17" s="87" t="s">
        <v>2282</v>
      </c>
      <c r="D17" s="88" t="s">
        <v>675</v>
      </c>
      <c r="E17" s="88" t="s">
        <v>133</v>
      </c>
      <c r="F17" s="101">
        <v>44965</v>
      </c>
      <c r="G17" s="90">
        <v>148657.31654400003</v>
      </c>
      <c r="H17" s="102">
        <v>2.1349860000000001</v>
      </c>
      <c r="I17" s="90">
        <v>3.1738133240000006</v>
      </c>
      <c r="J17" s="91">
        <f t="shared" si="0"/>
        <v>-5.5825120186908824E-4</v>
      </c>
      <c r="K17" s="91">
        <f>I17/'סכום נכסי הקרן'!$C$42</f>
        <v>4.1107874385971456E-6</v>
      </c>
    </row>
    <row r="18" spans="2:11" s="6" customFormat="1">
      <c r="B18" s="86" t="s">
        <v>1291</v>
      </c>
      <c r="C18" s="87" t="s">
        <v>2283</v>
      </c>
      <c r="D18" s="88" t="s">
        <v>675</v>
      </c>
      <c r="E18" s="88" t="s">
        <v>133</v>
      </c>
      <c r="F18" s="101">
        <v>44965</v>
      </c>
      <c r="G18" s="90">
        <v>127130.76024000002</v>
      </c>
      <c r="H18" s="102">
        <v>19.151985</v>
      </c>
      <c r="I18" s="90">
        <v>24.348064196000003</v>
      </c>
      <c r="J18" s="91">
        <f t="shared" si="0"/>
        <v>-4.2826514079511487E-3</v>
      </c>
      <c r="K18" s="91">
        <f>I18/'סכום נכסי הקרן'!$C$42</f>
        <v>3.153610695821557E-5</v>
      </c>
    </row>
    <row r="19" spans="2:11">
      <c r="B19" s="86" t="s">
        <v>1291</v>
      </c>
      <c r="C19" s="87" t="s">
        <v>2284</v>
      </c>
      <c r="D19" s="88" t="s">
        <v>675</v>
      </c>
      <c r="E19" s="88" t="s">
        <v>133</v>
      </c>
      <c r="F19" s="101">
        <v>44952</v>
      </c>
      <c r="G19" s="90">
        <v>366020.70355000003</v>
      </c>
      <c r="H19" s="102">
        <v>31.591823000000002</v>
      </c>
      <c r="I19" s="90">
        <v>115.63261269100002</v>
      </c>
      <c r="J19" s="91">
        <f t="shared" si="0"/>
        <v>-2.0338954569847769E-2</v>
      </c>
      <c r="K19" s="91">
        <f>I19/'סכום נכסי הקרן'!$C$42</f>
        <v>1.4976970704226952E-4</v>
      </c>
    </row>
    <row r="20" spans="2:11">
      <c r="B20" s="86" t="s">
        <v>1189</v>
      </c>
      <c r="C20" s="87" t="s">
        <v>2285</v>
      </c>
      <c r="D20" s="88" t="s">
        <v>675</v>
      </c>
      <c r="E20" s="88" t="s">
        <v>133</v>
      </c>
      <c r="F20" s="101">
        <v>45091</v>
      </c>
      <c r="G20" s="90">
        <v>311458.87388000009</v>
      </c>
      <c r="H20" s="102">
        <v>14.614584000000001</v>
      </c>
      <c r="I20" s="90">
        <v>45.518419771000005</v>
      </c>
      <c r="J20" s="91">
        <f t="shared" si="0"/>
        <v>-8.0063664589815724E-3</v>
      </c>
      <c r="K20" s="91">
        <f>I20/'סכום נכסי הקרן'!$C$42</f>
        <v>5.8956381210093734E-5</v>
      </c>
    </row>
    <row r="21" spans="2:11">
      <c r="B21" s="86" t="s">
        <v>1208</v>
      </c>
      <c r="C21" s="87" t="s">
        <v>2286</v>
      </c>
      <c r="D21" s="88" t="s">
        <v>675</v>
      </c>
      <c r="E21" s="88" t="s">
        <v>133</v>
      </c>
      <c r="F21" s="101">
        <v>44917</v>
      </c>
      <c r="G21" s="90">
        <v>503527.29248600005</v>
      </c>
      <c r="H21" s="102">
        <v>4.195055</v>
      </c>
      <c r="I21" s="90">
        <v>21.123244947000003</v>
      </c>
      <c r="J21" s="91">
        <f t="shared" si="0"/>
        <v>-3.7154286264625609E-3</v>
      </c>
      <c r="K21" s="91">
        <f>I21/'סכום נכסי הקרן'!$C$42</f>
        <v>2.7359255610251583E-5</v>
      </c>
    </row>
    <row r="22" spans="2:11">
      <c r="B22" s="86" t="s">
        <v>1208</v>
      </c>
      <c r="C22" s="87" t="s">
        <v>2287</v>
      </c>
      <c r="D22" s="88" t="s">
        <v>675</v>
      </c>
      <c r="E22" s="88" t="s">
        <v>133</v>
      </c>
      <c r="F22" s="101">
        <v>45043</v>
      </c>
      <c r="G22" s="90">
        <v>414972.13296000013</v>
      </c>
      <c r="H22" s="102">
        <v>10.394539999999999</v>
      </c>
      <c r="I22" s="90">
        <v>43.134445209000006</v>
      </c>
      <c r="J22" s="91">
        <f t="shared" si="0"/>
        <v>-7.5870422805876985E-3</v>
      </c>
      <c r="K22" s="91">
        <f>I22/'סכום נכסי הקרן'!$C$42</f>
        <v>5.5868608968009368E-5</v>
      </c>
    </row>
    <row r="23" spans="2:11">
      <c r="B23" s="92"/>
      <c r="C23" s="87"/>
      <c r="D23" s="87"/>
      <c r="E23" s="87"/>
      <c r="F23" s="87"/>
      <c r="G23" s="90"/>
      <c r="H23" s="102"/>
      <c r="I23" s="87"/>
      <c r="J23" s="91"/>
      <c r="K23" s="87"/>
    </row>
    <row r="24" spans="2:11">
      <c r="B24" s="85" t="s">
        <v>2267</v>
      </c>
      <c r="C24" s="80"/>
      <c r="D24" s="81"/>
      <c r="E24" s="81"/>
      <c r="F24" s="99"/>
      <c r="G24" s="83"/>
      <c r="H24" s="100"/>
      <c r="I24" s="83">
        <v>-7621.6824753909996</v>
      </c>
      <c r="J24" s="84">
        <f t="shared" si="0"/>
        <v>1.3405997668411049</v>
      </c>
      <c r="K24" s="84">
        <f>I24/'סכום נכסי הקרן'!$C$42</f>
        <v>-9.8717578453310795E-3</v>
      </c>
    </row>
    <row r="25" spans="2:11">
      <c r="B25" s="86" t="s">
        <v>2288</v>
      </c>
      <c r="C25" s="87" t="s">
        <v>2289</v>
      </c>
      <c r="D25" s="88" t="s">
        <v>675</v>
      </c>
      <c r="E25" s="88" t="s">
        <v>132</v>
      </c>
      <c r="F25" s="101">
        <v>44951</v>
      </c>
      <c r="G25" s="90">
        <v>441361.62280000007</v>
      </c>
      <c r="H25" s="102">
        <v>-15.460433999999999</v>
      </c>
      <c r="I25" s="90">
        <v>-68.236421254999996</v>
      </c>
      <c r="J25" s="91">
        <f t="shared" si="0"/>
        <v>1.2002301423588433E-2</v>
      </c>
      <c r="K25" s="91">
        <f>I25/'סכום נכסי הקרן'!$C$42</f>
        <v>-8.8381197857078885E-5</v>
      </c>
    </row>
    <row r="26" spans="2:11">
      <c r="B26" s="86" t="s">
        <v>2288</v>
      </c>
      <c r="C26" s="87" t="s">
        <v>2290</v>
      </c>
      <c r="D26" s="88" t="s">
        <v>675</v>
      </c>
      <c r="E26" s="88" t="s">
        <v>132</v>
      </c>
      <c r="F26" s="101">
        <v>44951</v>
      </c>
      <c r="G26" s="90">
        <v>162975.52920000002</v>
      </c>
      <c r="H26" s="102">
        <v>-15.460433999999999</v>
      </c>
      <c r="I26" s="90">
        <v>-25.196723698000007</v>
      </c>
      <c r="J26" s="91">
        <f t="shared" si="0"/>
        <v>4.4319245814508522E-3</v>
      </c>
      <c r="K26" s="91">
        <f>I26/'סכום נכסי הקרן'!$C$42</f>
        <v>-3.2635307971106565E-5</v>
      </c>
    </row>
    <row r="27" spans="2:11">
      <c r="B27" s="86" t="s">
        <v>2291</v>
      </c>
      <c r="C27" s="87" t="s">
        <v>2292</v>
      </c>
      <c r="D27" s="88" t="s">
        <v>675</v>
      </c>
      <c r="E27" s="88" t="s">
        <v>132</v>
      </c>
      <c r="F27" s="101">
        <v>44951</v>
      </c>
      <c r="G27" s="90">
        <v>504413.28320000006</v>
      </c>
      <c r="H27" s="102">
        <v>-15.460433999999999</v>
      </c>
      <c r="I27" s="90">
        <v>-77.984481456000012</v>
      </c>
      <c r="J27" s="91">
        <f t="shared" si="0"/>
        <v>1.3716915916491887E-2</v>
      </c>
      <c r="K27" s="91">
        <f>I27/'סכום נכסי הקרן'!$C$42</f>
        <v>-1.0100708329335781E-4</v>
      </c>
    </row>
    <row r="28" spans="2:11">
      <c r="B28" s="86" t="s">
        <v>2293</v>
      </c>
      <c r="C28" s="87" t="s">
        <v>2294</v>
      </c>
      <c r="D28" s="88" t="s">
        <v>675</v>
      </c>
      <c r="E28" s="88" t="s">
        <v>132</v>
      </c>
      <c r="F28" s="101">
        <v>44951</v>
      </c>
      <c r="G28" s="90">
        <v>856413.19240800012</v>
      </c>
      <c r="H28" s="102">
        <v>-15.408134</v>
      </c>
      <c r="I28" s="90">
        <v>-131.95729213700005</v>
      </c>
      <c r="J28" s="91">
        <f t="shared" si="0"/>
        <v>2.3210349636452233E-2</v>
      </c>
      <c r="K28" s="91">
        <f>I28/'סכום נכסי הקרן'!$C$42</f>
        <v>-1.7091376321541764E-4</v>
      </c>
    </row>
    <row r="29" spans="2:11">
      <c r="B29" s="86" t="s">
        <v>2293</v>
      </c>
      <c r="C29" s="87" t="s">
        <v>2295</v>
      </c>
      <c r="D29" s="88" t="s">
        <v>675</v>
      </c>
      <c r="E29" s="88" t="s">
        <v>132</v>
      </c>
      <c r="F29" s="101">
        <v>44951</v>
      </c>
      <c r="G29" s="90">
        <v>946203.50490000029</v>
      </c>
      <c r="H29" s="102">
        <v>-15.408134</v>
      </c>
      <c r="I29" s="90">
        <v>-145.79230381100001</v>
      </c>
      <c r="J29" s="91">
        <f t="shared" si="0"/>
        <v>2.5643829840369652E-2</v>
      </c>
      <c r="K29" s="91">
        <f>I29/'סכום נכסי הקרן'!$C$42</f>
        <v>-1.8883315115555217E-4</v>
      </c>
    </row>
    <row r="30" spans="2:11">
      <c r="B30" s="86" t="s">
        <v>2296</v>
      </c>
      <c r="C30" s="87" t="s">
        <v>2297</v>
      </c>
      <c r="D30" s="88" t="s">
        <v>675</v>
      </c>
      <c r="E30" s="88" t="s">
        <v>132</v>
      </c>
      <c r="F30" s="101">
        <v>44950</v>
      </c>
      <c r="G30" s="90">
        <v>492176.25072000013</v>
      </c>
      <c r="H30" s="102">
        <v>-14.7034</v>
      </c>
      <c r="I30" s="90">
        <v>-72.366642553000005</v>
      </c>
      <c r="J30" s="91">
        <f t="shared" si="0"/>
        <v>1.2728777989225856E-2</v>
      </c>
      <c r="K30" s="91">
        <f>I30/'סכום נכסי הקרן'!$C$42</f>
        <v>-9.373074431655579E-5</v>
      </c>
    </row>
    <row r="31" spans="2:11">
      <c r="B31" s="86" t="s">
        <v>2298</v>
      </c>
      <c r="C31" s="87" t="s">
        <v>2299</v>
      </c>
      <c r="D31" s="88" t="s">
        <v>675</v>
      </c>
      <c r="E31" s="88" t="s">
        <v>132</v>
      </c>
      <c r="F31" s="101">
        <v>44950</v>
      </c>
      <c r="G31" s="90">
        <v>762517.44566400012</v>
      </c>
      <c r="H31" s="102">
        <v>-14.572735</v>
      </c>
      <c r="I31" s="90">
        <v>-111.11964482700002</v>
      </c>
      <c r="J31" s="91">
        <f t="shared" si="0"/>
        <v>1.9545155604097829E-2</v>
      </c>
      <c r="K31" s="91">
        <f>I31/'סכום נכסי הקרן'!$C$42</f>
        <v>-1.4392441946160532E-4</v>
      </c>
    </row>
    <row r="32" spans="2:11">
      <c r="B32" s="86" t="s">
        <v>2300</v>
      </c>
      <c r="C32" s="87" t="s">
        <v>2301</v>
      </c>
      <c r="D32" s="88" t="s">
        <v>675</v>
      </c>
      <c r="E32" s="88" t="s">
        <v>132</v>
      </c>
      <c r="F32" s="101">
        <v>44950</v>
      </c>
      <c r="G32" s="90">
        <v>444828.51168000005</v>
      </c>
      <c r="H32" s="102">
        <v>-14.565866</v>
      </c>
      <c r="I32" s="90">
        <v>-64.793124440000014</v>
      </c>
      <c r="J32" s="91">
        <f t="shared" si="0"/>
        <v>1.1396649991341266E-2</v>
      </c>
      <c r="K32" s="91">
        <f>I32/'סכום נכסי הקרן'!$C$42</f>
        <v>-8.3921369931022987E-5</v>
      </c>
    </row>
    <row r="33" spans="2:11">
      <c r="B33" s="86" t="s">
        <v>2302</v>
      </c>
      <c r="C33" s="87" t="s">
        <v>2303</v>
      </c>
      <c r="D33" s="88" t="s">
        <v>675</v>
      </c>
      <c r="E33" s="88" t="s">
        <v>132</v>
      </c>
      <c r="F33" s="101">
        <v>44952</v>
      </c>
      <c r="G33" s="90">
        <v>597914.13336300012</v>
      </c>
      <c r="H33" s="102">
        <v>-14.445479000000001</v>
      </c>
      <c r="I33" s="90">
        <v>-86.371559529000024</v>
      </c>
      <c r="J33" s="91">
        <f t="shared" si="0"/>
        <v>1.5192143327951999E-2</v>
      </c>
      <c r="K33" s="91">
        <f>I33/'סכום נכסי הקרן'!$C$42</f>
        <v>-1.1187019705254058E-4</v>
      </c>
    </row>
    <row r="34" spans="2:11">
      <c r="B34" s="86" t="s">
        <v>2304</v>
      </c>
      <c r="C34" s="87" t="s">
        <v>2305</v>
      </c>
      <c r="D34" s="88" t="s">
        <v>675</v>
      </c>
      <c r="E34" s="88" t="s">
        <v>132</v>
      </c>
      <c r="F34" s="101">
        <v>44952</v>
      </c>
      <c r="G34" s="90">
        <v>1208839.3864000002</v>
      </c>
      <c r="H34" s="102">
        <v>-14.418067000000001</v>
      </c>
      <c r="I34" s="90">
        <v>-174.29126944999999</v>
      </c>
      <c r="J34" s="91">
        <f t="shared" si="0"/>
        <v>3.0656595304453884E-2</v>
      </c>
      <c r="K34" s="91">
        <f>I34/'סכום נכסי הקרן'!$C$42</f>
        <v>-2.2574558991680956E-4</v>
      </c>
    </row>
    <row r="35" spans="2:11">
      <c r="B35" s="86" t="s">
        <v>2306</v>
      </c>
      <c r="C35" s="87" t="s">
        <v>2307</v>
      </c>
      <c r="D35" s="88" t="s">
        <v>675</v>
      </c>
      <c r="E35" s="88" t="s">
        <v>132</v>
      </c>
      <c r="F35" s="101">
        <v>44952</v>
      </c>
      <c r="G35" s="90">
        <v>611019.73528300005</v>
      </c>
      <c r="H35" s="102">
        <v>-14.37355</v>
      </c>
      <c r="I35" s="90">
        <v>-87.825227674000004</v>
      </c>
      <c r="J35" s="91">
        <f t="shared" si="0"/>
        <v>1.5447833220904584E-2</v>
      </c>
      <c r="K35" s="91">
        <f>I35/'סכום נכסי הקרן'!$C$42</f>
        <v>-1.1375301754017513E-4</v>
      </c>
    </row>
    <row r="36" spans="2:11">
      <c r="B36" s="86" t="s">
        <v>2308</v>
      </c>
      <c r="C36" s="87" t="s">
        <v>2309</v>
      </c>
      <c r="D36" s="88" t="s">
        <v>675</v>
      </c>
      <c r="E36" s="88" t="s">
        <v>132</v>
      </c>
      <c r="F36" s="101">
        <v>44959</v>
      </c>
      <c r="G36" s="90">
        <v>796863.26613800006</v>
      </c>
      <c r="H36" s="102">
        <v>-13.245649</v>
      </c>
      <c r="I36" s="90">
        <v>-105.54971109300001</v>
      </c>
      <c r="J36" s="91">
        <f t="shared" si="0"/>
        <v>1.8565443855513376E-2</v>
      </c>
      <c r="K36" s="91">
        <f>I36/'סכום נכסי הקרן'!$C$42</f>
        <v>-1.3671012823206048E-4</v>
      </c>
    </row>
    <row r="37" spans="2:11">
      <c r="B37" s="86" t="s">
        <v>2310</v>
      </c>
      <c r="C37" s="87" t="s">
        <v>2311</v>
      </c>
      <c r="D37" s="88" t="s">
        <v>675</v>
      </c>
      <c r="E37" s="88" t="s">
        <v>132</v>
      </c>
      <c r="F37" s="101">
        <v>44959</v>
      </c>
      <c r="G37" s="90">
        <v>99322.86728000002</v>
      </c>
      <c r="H37" s="102">
        <v>-13.232222999999999</v>
      </c>
      <c r="I37" s="90">
        <v>-13.142623582000002</v>
      </c>
      <c r="J37" s="91">
        <f t="shared" si="0"/>
        <v>2.3116940605434678E-3</v>
      </c>
      <c r="K37" s="91">
        <f>I37/'סכום נכסי הקרן'!$C$42</f>
        <v>-1.7022592829437698E-5</v>
      </c>
    </row>
    <row r="38" spans="2:11">
      <c r="B38" s="86" t="s">
        <v>2312</v>
      </c>
      <c r="C38" s="87" t="s">
        <v>2313</v>
      </c>
      <c r="D38" s="88" t="s">
        <v>675</v>
      </c>
      <c r="E38" s="88" t="s">
        <v>132</v>
      </c>
      <c r="F38" s="101">
        <v>44959</v>
      </c>
      <c r="G38" s="90">
        <v>643222.18028000009</v>
      </c>
      <c r="H38" s="102">
        <v>-13.141683</v>
      </c>
      <c r="I38" s="90">
        <v>-84.530220707000012</v>
      </c>
      <c r="J38" s="91">
        <f t="shared" si="0"/>
        <v>1.4868264918766229E-2</v>
      </c>
      <c r="K38" s="91">
        <f>I38/'סכום נכסי הקרן'!$C$42</f>
        <v>-1.0948525763520297E-4</v>
      </c>
    </row>
    <row r="39" spans="2:11">
      <c r="B39" s="86" t="s">
        <v>2312</v>
      </c>
      <c r="C39" s="87" t="s">
        <v>2314</v>
      </c>
      <c r="D39" s="88" t="s">
        <v>675</v>
      </c>
      <c r="E39" s="88" t="s">
        <v>132</v>
      </c>
      <c r="F39" s="101">
        <v>44959</v>
      </c>
      <c r="G39" s="90">
        <v>443359.08918400004</v>
      </c>
      <c r="H39" s="102">
        <v>-13.141683</v>
      </c>
      <c r="I39" s="90">
        <v>-58.264846596000012</v>
      </c>
      <c r="J39" s="91">
        <f t="shared" si="0"/>
        <v>1.0248372326429573E-2</v>
      </c>
      <c r="K39" s="91">
        <f>I39/'סכום נכסי הקרן'!$C$42</f>
        <v>-7.5465811957951961E-5</v>
      </c>
    </row>
    <row r="40" spans="2:11">
      <c r="B40" s="86" t="s">
        <v>2315</v>
      </c>
      <c r="C40" s="87" t="s">
        <v>2316</v>
      </c>
      <c r="D40" s="88" t="s">
        <v>675</v>
      </c>
      <c r="E40" s="88" t="s">
        <v>132</v>
      </c>
      <c r="F40" s="101">
        <v>44958</v>
      </c>
      <c r="G40" s="90">
        <v>333976.74156000005</v>
      </c>
      <c r="H40" s="102">
        <v>-12.652526</v>
      </c>
      <c r="I40" s="90">
        <v>-42.256495016000009</v>
      </c>
      <c r="J40" s="91">
        <f t="shared" si="0"/>
        <v>7.4326170827610834E-3</v>
      </c>
      <c r="K40" s="91">
        <f>I40/'סכום נכסי הקרן'!$C$42</f>
        <v>-5.4731470057599298E-5</v>
      </c>
    </row>
    <row r="41" spans="2:11">
      <c r="B41" s="86" t="s">
        <v>2315</v>
      </c>
      <c r="C41" s="87" t="s">
        <v>2317</v>
      </c>
      <c r="D41" s="88" t="s">
        <v>675</v>
      </c>
      <c r="E41" s="88" t="s">
        <v>132</v>
      </c>
      <c r="F41" s="101">
        <v>44958</v>
      </c>
      <c r="G41" s="90">
        <v>930299.62838400016</v>
      </c>
      <c r="H41" s="102">
        <v>-12.652526</v>
      </c>
      <c r="I41" s="90">
        <v>-117.70640503000001</v>
      </c>
      <c r="J41" s="91">
        <f t="shared" si="0"/>
        <v>2.0703719900221577E-2</v>
      </c>
      <c r="K41" s="91">
        <f>I41/'סכום נכסי הקרן'!$C$42</f>
        <v>-1.5245572497311498E-4</v>
      </c>
    </row>
    <row r="42" spans="2:11">
      <c r="B42" s="86" t="s">
        <v>2318</v>
      </c>
      <c r="C42" s="87" t="s">
        <v>2319</v>
      </c>
      <c r="D42" s="88" t="s">
        <v>675</v>
      </c>
      <c r="E42" s="88" t="s">
        <v>132</v>
      </c>
      <c r="F42" s="101">
        <v>44958</v>
      </c>
      <c r="G42" s="90">
        <v>419505.17263200006</v>
      </c>
      <c r="H42" s="102">
        <v>-12.602724</v>
      </c>
      <c r="I42" s="90">
        <v>-52.869079533000004</v>
      </c>
      <c r="J42" s="91">
        <f t="shared" si="0"/>
        <v>9.2992952571679544E-3</v>
      </c>
      <c r="K42" s="91">
        <f>I42/'סכום נכסי הקרן'!$C$42</f>
        <v>-6.8477104935882427E-5</v>
      </c>
    </row>
    <row r="43" spans="2:11">
      <c r="B43" s="86" t="s">
        <v>2318</v>
      </c>
      <c r="C43" s="87" t="s">
        <v>2320</v>
      </c>
      <c r="D43" s="88" t="s">
        <v>675</v>
      </c>
      <c r="E43" s="88" t="s">
        <v>132</v>
      </c>
      <c r="F43" s="101">
        <v>44958</v>
      </c>
      <c r="G43" s="90">
        <v>581694.42708000017</v>
      </c>
      <c r="H43" s="102">
        <v>-12.602724</v>
      </c>
      <c r="I43" s="90">
        <v>-73.309343780000006</v>
      </c>
      <c r="J43" s="91">
        <f t="shared" si="0"/>
        <v>1.2894592433634626E-2</v>
      </c>
      <c r="K43" s="91">
        <f>I43/'סכום נכסי הקרן'!$C$42</f>
        <v>-9.4951750080504659E-5</v>
      </c>
    </row>
    <row r="44" spans="2:11">
      <c r="B44" s="86" t="s">
        <v>2321</v>
      </c>
      <c r="C44" s="87" t="s">
        <v>2322</v>
      </c>
      <c r="D44" s="88" t="s">
        <v>675</v>
      </c>
      <c r="E44" s="88" t="s">
        <v>132</v>
      </c>
      <c r="F44" s="101">
        <v>44958</v>
      </c>
      <c r="G44" s="90">
        <v>478324.37291300006</v>
      </c>
      <c r="H44" s="102">
        <v>-12.592769000000001</v>
      </c>
      <c r="I44" s="90">
        <v>-60.234283132000002</v>
      </c>
      <c r="J44" s="91">
        <f t="shared" si="0"/>
        <v>1.0594782212894239E-2</v>
      </c>
      <c r="K44" s="91">
        <f>I44/'סכום נכסי הקרן'!$C$42</f>
        <v>-7.8016666134561065E-5</v>
      </c>
    </row>
    <row r="45" spans="2:11">
      <c r="B45" s="86" t="s">
        <v>2321</v>
      </c>
      <c r="C45" s="87" t="s">
        <v>2323</v>
      </c>
      <c r="D45" s="88" t="s">
        <v>675</v>
      </c>
      <c r="E45" s="88" t="s">
        <v>132</v>
      </c>
      <c r="F45" s="101">
        <v>44958</v>
      </c>
      <c r="G45" s="90">
        <v>499455.07638000004</v>
      </c>
      <c r="H45" s="102">
        <v>-12.592769000000001</v>
      </c>
      <c r="I45" s="90">
        <v>-62.895223810000012</v>
      </c>
      <c r="J45" s="91">
        <f t="shared" si="0"/>
        <v>1.1062822762211643E-2</v>
      </c>
      <c r="K45" s="91">
        <f>I45/'סכום נכסי הקרן'!$C$42</f>
        <v>-8.1463170511884874E-5</v>
      </c>
    </row>
    <row r="46" spans="2:11">
      <c r="B46" s="86" t="s">
        <v>2324</v>
      </c>
      <c r="C46" s="87" t="s">
        <v>2325</v>
      </c>
      <c r="D46" s="88" t="s">
        <v>675</v>
      </c>
      <c r="E46" s="88" t="s">
        <v>132</v>
      </c>
      <c r="F46" s="101">
        <v>44963</v>
      </c>
      <c r="G46" s="90">
        <v>581951.58642000007</v>
      </c>
      <c r="H46" s="102">
        <v>-12.527127</v>
      </c>
      <c r="I46" s="90">
        <v>-72.901815487999997</v>
      </c>
      <c r="J46" s="91">
        <f t="shared" si="0"/>
        <v>1.2822911104085623E-2</v>
      </c>
      <c r="K46" s="91">
        <f>I46/'סכום נכסי הקרן'!$C$42</f>
        <v>-9.4423911164788206E-5</v>
      </c>
    </row>
    <row r="47" spans="2:11">
      <c r="B47" s="86" t="s">
        <v>2326</v>
      </c>
      <c r="C47" s="87" t="s">
        <v>2327</v>
      </c>
      <c r="D47" s="88" t="s">
        <v>675</v>
      </c>
      <c r="E47" s="88" t="s">
        <v>132</v>
      </c>
      <c r="F47" s="101">
        <v>44963</v>
      </c>
      <c r="G47" s="90">
        <v>999528.34488000022</v>
      </c>
      <c r="H47" s="102">
        <v>-12.518561</v>
      </c>
      <c r="I47" s="90">
        <v>-125.12656374300003</v>
      </c>
      <c r="J47" s="91">
        <f t="shared" si="0"/>
        <v>2.2008873069838696E-2</v>
      </c>
      <c r="K47" s="91">
        <f>I47/'סכום נכסי הקרן'!$C$42</f>
        <v>-1.6206646515091303E-4</v>
      </c>
    </row>
    <row r="48" spans="2:11">
      <c r="B48" s="86" t="s">
        <v>2328</v>
      </c>
      <c r="C48" s="87" t="s">
        <v>2329</v>
      </c>
      <c r="D48" s="88" t="s">
        <v>675</v>
      </c>
      <c r="E48" s="88" t="s">
        <v>132</v>
      </c>
      <c r="F48" s="101">
        <v>44963</v>
      </c>
      <c r="G48" s="90">
        <v>517671.27584000007</v>
      </c>
      <c r="H48" s="102">
        <v>-12.444314</v>
      </c>
      <c r="I48" s="90">
        <v>-64.420636984000012</v>
      </c>
      <c r="J48" s="91">
        <f t="shared" si="0"/>
        <v>1.1331132095748375E-2</v>
      </c>
      <c r="K48" s="91">
        <f>I48/'סכום נכסי הקרן'!$C$42</f>
        <v>-8.3438916617344794E-5</v>
      </c>
    </row>
    <row r="49" spans="2:11">
      <c r="B49" s="86" t="s">
        <v>2330</v>
      </c>
      <c r="C49" s="87" t="s">
        <v>2331</v>
      </c>
      <c r="D49" s="88" t="s">
        <v>675</v>
      </c>
      <c r="E49" s="88" t="s">
        <v>132</v>
      </c>
      <c r="F49" s="101">
        <v>44963</v>
      </c>
      <c r="G49" s="90">
        <v>803099.09440000018</v>
      </c>
      <c r="H49" s="102">
        <v>-12.345098</v>
      </c>
      <c r="I49" s="90">
        <v>-99.143370492000017</v>
      </c>
      <c r="J49" s="91">
        <f t="shared" si="0"/>
        <v>1.7438614084824888E-2</v>
      </c>
      <c r="K49" s="91">
        <f>I49/'סכום נכסי הקרן'!$C$42</f>
        <v>-1.2841250585117792E-4</v>
      </c>
    </row>
    <row r="50" spans="2:11">
      <c r="B50" s="86" t="s">
        <v>2332</v>
      </c>
      <c r="C50" s="87" t="s">
        <v>2333</v>
      </c>
      <c r="D50" s="88" t="s">
        <v>675</v>
      </c>
      <c r="E50" s="88" t="s">
        <v>132</v>
      </c>
      <c r="F50" s="101">
        <v>44964</v>
      </c>
      <c r="G50" s="90">
        <v>759028.77300900011</v>
      </c>
      <c r="H50" s="102">
        <v>-11.543341</v>
      </c>
      <c r="I50" s="90">
        <v>-87.617283285000013</v>
      </c>
      <c r="J50" s="91">
        <f t="shared" si="0"/>
        <v>1.5411257281102656E-2</v>
      </c>
      <c r="K50" s="91">
        <f>I50/'סכום נכסי הקרן'!$C$42</f>
        <v>-1.1348368374673369E-4</v>
      </c>
    </row>
    <row r="51" spans="2:11">
      <c r="B51" s="86" t="s">
        <v>2334</v>
      </c>
      <c r="C51" s="87" t="s">
        <v>2335</v>
      </c>
      <c r="D51" s="88" t="s">
        <v>675</v>
      </c>
      <c r="E51" s="88" t="s">
        <v>132</v>
      </c>
      <c r="F51" s="101">
        <v>44964</v>
      </c>
      <c r="G51" s="90">
        <v>784221.73452500021</v>
      </c>
      <c r="H51" s="102">
        <v>-11.540084</v>
      </c>
      <c r="I51" s="90">
        <v>-90.499846814000009</v>
      </c>
      <c r="J51" s="91">
        <f t="shared" si="0"/>
        <v>1.5918279714451117E-2</v>
      </c>
      <c r="K51" s="91">
        <f>I51/'סכום נכסי הקרן'!$C$42</f>
        <v>-1.1721723853912369E-4</v>
      </c>
    </row>
    <row r="52" spans="2:11">
      <c r="B52" s="86" t="s">
        <v>2334</v>
      </c>
      <c r="C52" s="87" t="s">
        <v>2336</v>
      </c>
      <c r="D52" s="88" t="s">
        <v>675</v>
      </c>
      <c r="E52" s="88" t="s">
        <v>132</v>
      </c>
      <c r="F52" s="101">
        <v>44964</v>
      </c>
      <c r="G52" s="90">
        <v>201601.28164800003</v>
      </c>
      <c r="H52" s="102">
        <v>-11.540084</v>
      </c>
      <c r="I52" s="90">
        <v>-23.264957228</v>
      </c>
      <c r="J52" s="91">
        <f t="shared" si="0"/>
        <v>4.0921405918087732E-3</v>
      </c>
      <c r="K52" s="91">
        <f>I52/'סכום נכסי הקרן'!$C$42</f>
        <v>-3.0133244828599205E-5</v>
      </c>
    </row>
    <row r="53" spans="2:11">
      <c r="B53" s="86" t="s">
        <v>2337</v>
      </c>
      <c r="C53" s="87" t="s">
        <v>2338</v>
      </c>
      <c r="D53" s="88" t="s">
        <v>675</v>
      </c>
      <c r="E53" s="88" t="s">
        <v>132</v>
      </c>
      <c r="F53" s="101">
        <v>44964</v>
      </c>
      <c r="G53" s="90">
        <v>260991.96660800002</v>
      </c>
      <c r="H53" s="102">
        <v>-11.504263999999999</v>
      </c>
      <c r="I53" s="90">
        <v>-30.025204949000003</v>
      </c>
      <c r="J53" s="91">
        <f t="shared" si="0"/>
        <v>5.2812201090705812E-3</v>
      </c>
      <c r="K53" s="91">
        <f>I53/'סכום נכסי הקרן'!$C$42</f>
        <v>-3.8889254894833268E-5</v>
      </c>
    </row>
    <row r="54" spans="2:11">
      <c r="B54" s="86" t="s">
        <v>2337</v>
      </c>
      <c r="C54" s="87" t="s">
        <v>2339</v>
      </c>
      <c r="D54" s="88" t="s">
        <v>675</v>
      </c>
      <c r="E54" s="88" t="s">
        <v>132</v>
      </c>
      <c r="F54" s="101">
        <v>44964</v>
      </c>
      <c r="G54" s="90">
        <v>201666.04463200003</v>
      </c>
      <c r="H54" s="102">
        <v>-11.504263999999999</v>
      </c>
      <c r="I54" s="90">
        <v>-23.200194244000002</v>
      </c>
      <c r="J54" s="91">
        <f t="shared" si="0"/>
        <v>4.0807492433065674E-3</v>
      </c>
      <c r="K54" s="91">
        <f>I54/'סכום נכסי הקרן'!$C$42</f>
        <v>-3.0049362497177854E-5</v>
      </c>
    </row>
    <row r="55" spans="2:11">
      <c r="B55" s="86" t="s">
        <v>2337</v>
      </c>
      <c r="C55" s="87" t="s">
        <v>2340</v>
      </c>
      <c r="D55" s="88" t="s">
        <v>675</v>
      </c>
      <c r="E55" s="88" t="s">
        <v>132</v>
      </c>
      <c r="F55" s="101">
        <v>44964</v>
      </c>
      <c r="G55" s="90">
        <v>224870.12292800003</v>
      </c>
      <c r="H55" s="102">
        <v>-11.504263999999999</v>
      </c>
      <c r="I55" s="90">
        <v>-25.869652677999998</v>
      </c>
      <c r="J55" s="91">
        <f t="shared" si="0"/>
        <v>4.5502880053538315E-3</v>
      </c>
      <c r="K55" s="91">
        <f>I55/'סכום נכסי הקרן'!$C$42</f>
        <v>-3.3506899244964347E-5</v>
      </c>
    </row>
    <row r="56" spans="2:11">
      <c r="B56" s="86" t="s">
        <v>2341</v>
      </c>
      <c r="C56" s="87" t="s">
        <v>2342</v>
      </c>
      <c r="D56" s="88" t="s">
        <v>675</v>
      </c>
      <c r="E56" s="88" t="s">
        <v>132</v>
      </c>
      <c r="F56" s="101">
        <v>44964</v>
      </c>
      <c r="G56" s="90">
        <v>605157.09758400009</v>
      </c>
      <c r="H56" s="102">
        <v>-11.474974</v>
      </c>
      <c r="I56" s="90">
        <v>-69.441619044000007</v>
      </c>
      <c r="J56" s="91">
        <f t="shared" si="0"/>
        <v>1.221428714723247E-2</v>
      </c>
      <c r="K56" s="91">
        <f>I56/'סכום נכסי הקרן'!$C$42</f>
        <v>-8.9942194496226606E-5</v>
      </c>
    </row>
    <row r="57" spans="2:11">
      <c r="B57" s="86" t="s">
        <v>2343</v>
      </c>
      <c r="C57" s="87" t="s">
        <v>2344</v>
      </c>
      <c r="D57" s="88" t="s">
        <v>675</v>
      </c>
      <c r="E57" s="88" t="s">
        <v>132</v>
      </c>
      <c r="F57" s="101">
        <v>44964</v>
      </c>
      <c r="G57" s="90">
        <v>457215.97233200003</v>
      </c>
      <c r="H57" s="102">
        <v>-11.392704</v>
      </c>
      <c r="I57" s="90">
        <v>-52.089264575000009</v>
      </c>
      <c r="J57" s="91">
        <f t="shared" si="0"/>
        <v>9.1621313495596976E-3</v>
      </c>
      <c r="K57" s="91">
        <f>I57/'סכום נכסי הקרן'!$C$42</f>
        <v>-6.7467072773771394E-5</v>
      </c>
    </row>
    <row r="58" spans="2:11">
      <c r="B58" s="86" t="s">
        <v>2345</v>
      </c>
      <c r="C58" s="87" t="s">
        <v>2346</v>
      </c>
      <c r="D58" s="88" t="s">
        <v>675</v>
      </c>
      <c r="E58" s="88" t="s">
        <v>132</v>
      </c>
      <c r="F58" s="101">
        <v>44956</v>
      </c>
      <c r="G58" s="90">
        <v>588037.6908000001</v>
      </c>
      <c r="H58" s="102">
        <v>-11.39711</v>
      </c>
      <c r="I58" s="90">
        <v>-67.019299700000019</v>
      </c>
      <c r="J58" s="91">
        <f t="shared" si="0"/>
        <v>1.1788218394267989E-2</v>
      </c>
      <c r="K58" s="91">
        <f>I58/'סכום נכסי הקרן'!$C$42</f>
        <v>-8.6804757314182059E-5</v>
      </c>
    </row>
    <row r="59" spans="2:11">
      <c r="B59" s="86" t="s">
        <v>2347</v>
      </c>
      <c r="C59" s="87" t="s">
        <v>2348</v>
      </c>
      <c r="D59" s="88" t="s">
        <v>675</v>
      </c>
      <c r="E59" s="88" t="s">
        <v>132</v>
      </c>
      <c r="F59" s="101">
        <v>44956</v>
      </c>
      <c r="G59" s="90">
        <v>261350.08480000004</v>
      </c>
      <c r="H59" s="102">
        <v>-11.39711</v>
      </c>
      <c r="I59" s="90">
        <v>-29.786355431000004</v>
      </c>
      <c r="J59" s="91">
        <f t="shared" si="0"/>
        <v>5.2392081767741652E-3</v>
      </c>
      <c r="K59" s="91">
        <f>I59/'סכום נכסי הקרן'!$C$42</f>
        <v>-3.8579892151005623E-5</v>
      </c>
    </row>
    <row r="60" spans="2:11">
      <c r="B60" s="86" t="s">
        <v>2349</v>
      </c>
      <c r="C60" s="87" t="s">
        <v>2350</v>
      </c>
      <c r="D60" s="88" t="s">
        <v>675</v>
      </c>
      <c r="E60" s="88" t="s">
        <v>132</v>
      </c>
      <c r="F60" s="101">
        <v>44957</v>
      </c>
      <c r="G60" s="90">
        <v>2026644.1852800003</v>
      </c>
      <c r="H60" s="102">
        <v>-11.327669999999999</v>
      </c>
      <c r="I60" s="90">
        <v>-229.57157044200002</v>
      </c>
      <c r="J60" s="91">
        <f t="shared" si="0"/>
        <v>4.0380007275506835E-2</v>
      </c>
      <c r="K60" s="91">
        <f>I60/'סכום נכסי הקרן'!$C$42</f>
        <v>-2.9734575782882223E-4</v>
      </c>
    </row>
    <row r="61" spans="2:11">
      <c r="B61" s="86" t="s">
        <v>2351</v>
      </c>
      <c r="C61" s="87" t="s">
        <v>2352</v>
      </c>
      <c r="D61" s="88" t="s">
        <v>675</v>
      </c>
      <c r="E61" s="88" t="s">
        <v>132</v>
      </c>
      <c r="F61" s="101">
        <v>44964</v>
      </c>
      <c r="G61" s="90">
        <v>893191.04160000011</v>
      </c>
      <c r="H61" s="102">
        <v>-11.292088</v>
      </c>
      <c r="I61" s="90">
        <v>-100.85991422000002</v>
      </c>
      <c r="J61" s="91">
        <f t="shared" si="0"/>
        <v>1.7740541924112278E-2</v>
      </c>
      <c r="K61" s="91">
        <f>I61/'סכום נכסי הקרן'!$C$42</f>
        <v>-1.3063580812970385E-4</v>
      </c>
    </row>
    <row r="62" spans="2:11">
      <c r="B62" s="86" t="s">
        <v>2351</v>
      </c>
      <c r="C62" s="87" t="s">
        <v>2353</v>
      </c>
      <c r="D62" s="88" t="s">
        <v>675</v>
      </c>
      <c r="E62" s="88" t="s">
        <v>132</v>
      </c>
      <c r="F62" s="101">
        <v>44964</v>
      </c>
      <c r="G62" s="90">
        <v>863925.87568800012</v>
      </c>
      <c r="H62" s="102">
        <v>-11.292088</v>
      </c>
      <c r="I62" s="90">
        <v>-97.555266077000013</v>
      </c>
      <c r="J62" s="91">
        <f t="shared" si="0"/>
        <v>1.7159277807652161E-2</v>
      </c>
      <c r="K62" s="91">
        <f>I62/'סכום נכסי הקרן'!$C$42</f>
        <v>-1.2635556077788204E-4</v>
      </c>
    </row>
    <row r="63" spans="2:11">
      <c r="B63" s="86" t="s">
        <v>2354</v>
      </c>
      <c r="C63" s="87" t="s">
        <v>2355</v>
      </c>
      <c r="D63" s="88" t="s">
        <v>675</v>
      </c>
      <c r="E63" s="88" t="s">
        <v>132</v>
      </c>
      <c r="F63" s="101">
        <v>44956</v>
      </c>
      <c r="G63" s="90">
        <v>601718.56768800016</v>
      </c>
      <c r="H63" s="102">
        <v>-11.283555</v>
      </c>
      <c r="I63" s="90">
        <v>-67.895244835</v>
      </c>
      <c r="J63" s="91">
        <f t="shared" si="0"/>
        <v>1.1942290916645842E-2</v>
      </c>
      <c r="K63" s="91">
        <f>I63/'סכום נכסי הקרן'!$C$42</f>
        <v>-8.7939299232772295E-5</v>
      </c>
    </row>
    <row r="64" spans="2:11">
      <c r="B64" s="86" t="s">
        <v>2356</v>
      </c>
      <c r="C64" s="87" t="s">
        <v>2357</v>
      </c>
      <c r="D64" s="88" t="s">
        <v>675</v>
      </c>
      <c r="E64" s="88" t="s">
        <v>132</v>
      </c>
      <c r="F64" s="101">
        <v>44956</v>
      </c>
      <c r="G64" s="90">
        <v>470923.89857300004</v>
      </c>
      <c r="H64" s="102">
        <v>-11.280314000000001</v>
      </c>
      <c r="I64" s="90">
        <v>-53.121693835000002</v>
      </c>
      <c r="J64" s="91">
        <f t="shared" si="0"/>
        <v>9.3437283171196612E-3</v>
      </c>
      <c r="K64" s="91">
        <f>I64/'סכום נכסי הקרן'!$C$42</f>
        <v>-6.8804296107341379E-5</v>
      </c>
    </row>
    <row r="65" spans="2:11">
      <c r="B65" s="86" t="s">
        <v>2358</v>
      </c>
      <c r="C65" s="87" t="s">
        <v>2359</v>
      </c>
      <c r="D65" s="88" t="s">
        <v>675</v>
      </c>
      <c r="E65" s="88" t="s">
        <v>132</v>
      </c>
      <c r="F65" s="101">
        <v>44972</v>
      </c>
      <c r="G65" s="90">
        <v>359375.68576000002</v>
      </c>
      <c r="H65" s="102">
        <v>-9.4944570000000006</v>
      </c>
      <c r="I65" s="90">
        <v>-34.120770672000006</v>
      </c>
      <c r="J65" s="91">
        <f t="shared" si="0"/>
        <v>6.0016010054230705E-3</v>
      </c>
      <c r="K65" s="91">
        <f>I65/'סכום נכסי הקרן'!$C$42</f>
        <v>-4.4193914750139062E-5</v>
      </c>
    </row>
    <row r="66" spans="2:11">
      <c r="B66" s="86" t="s">
        <v>2360</v>
      </c>
      <c r="C66" s="87" t="s">
        <v>2361</v>
      </c>
      <c r="D66" s="88" t="s">
        <v>675</v>
      </c>
      <c r="E66" s="88" t="s">
        <v>132</v>
      </c>
      <c r="F66" s="101">
        <v>44972</v>
      </c>
      <c r="G66" s="90">
        <v>205475.28560000003</v>
      </c>
      <c r="H66" s="102">
        <v>-9.4317100000000007</v>
      </c>
      <c r="I66" s="90">
        <v>-19.379832353000005</v>
      </c>
      <c r="J66" s="91">
        <f t="shared" si="0"/>
        <v>3.4087747446496291E-3</v>
      </c>
      <c r="K66" s="91">
        <f>I66/'סכום נכסי הקרן'!$C$42</f>
        <v>-2.510115223110424E-5</v>
      </c>
    </row>
    <row r="67" spans="2:11">
      <c r="B67" s="86" t="s">
        <v>2362</v>
      </c>
      <c r="C67" s="87" t="s">
        <v>2363</v>
      </c>
      <c r="D67" s="88" t="s">
        <v>675</v>
      </c>
      <c r="E67" s="88" t="s">
        <v>132</v>
      </c>
      <c r="F67" s="101">
        <v>44972</v>
      </c>
      <c r="G67" s="90">
        <v>664995.00440000009</v>
      </c>
      <c r="H67" s="102">
        <v>-9.4003630000000005</v>
      </c>
      <c r="I67" s="90">
        <v>-62.511943330000015</v>
      </c>
      <c r="J67" s="91">
        <f t="shared" si="0"/>
        <v>1.0995406450421984E-2</v>
      </c>
      <c r="K67" s="91">
        <f>I67/'סכום נכסי הקרן'!$C$42</f>
        <v>-8.0966737854447487E-5</v>
      </c>
    </row>
    <row r="68" spans="2:11">
      <c r="B68" s="86" t="s">
        <v>2362</v>
      </c>
      <c r="C68" s="87" t="s">
        <v>2364</v>
      </c>
      <c r="D68" s="88" t="s">
        <v>675</v>
      </c>
      <c r="E68" s="88" t="s">
        <v>132</v>
      </c>
      <c r="F68" s="101">
        <v>44972</v>
      </c>
      <c r="G68" s="90">
        <v>458366.62432000006</v>
      </c>
      <c r="H68" s="102">
        <v>-9.4003630000000005</v>
      </c>
      <c r="I68" s="90">
        <v>-43.088125857000009</v>
      </c>
      <c r="J68" s="91">
        <f t="shared" si="0"/>
        <v>7.5788950358432576E-3</v>
      </c>
      <c r="K68" s="91">
        <f>I68/'סכום נכסי הקרן'!$C$42</f>
        <v>-5.5808615203119132E-5</v>
      </c>
    </row>
    <row r="69" spans="2:11">
      <c r="B69" s="86" t="s">
        <v>2365</v>
      </c>
      <c r="C69" s="87" t="s">
        <v>2366</v>
      </c>
      <c r="D69" s="88" t="s">
        <v>675</v>
      </c>
      <c r="E69" s="88" t="s">
        <v>132</v>
      </c>
      <c r="F69" s="101">
        <v>44972</v>
      </c>
      <c r="G69" s="90">
        <v>133021.85948800002</v>
      </c>
      <c r="H69" s="102">
        <v>-9.3815629999999999</v>
      </c>
      <c r="I69" s="90">
        <v>-12.479530058000002</v>
      </c>
      <c r="J69" s="91">
        <f t="shared" si="0"/>
        <v>2.1950606234331605E-3</v>
      </c>
      <c r="K69" s="91">
        <f>I69/'סכום נכסי הקרן'!$C$42</f>
        <v>-1.6163740637828988E-5</v>
      </c>
    </row>
    <row r="70" spans="2:11">
      <c r="B70" s="86" t="s">
        <v>2367</v>
      </c>
      <c r="C70" s="87" t="s">
        <v>2368</v>
      </c>
      <c r="D70" s="88" t="s">
        <v>675</v>
      </c>
      <c r="E70" s="88" t="s">
        <v>132</v>
      </c>
      <c r="F70" s="101">
        <v>44973</v>
      </c>
      <c r="G70" s="90">
        <v>667090.37680000009</v>
      </c>
      <c r="H70" s="102">
        <v>-9.0248799999999996</v>
      </c>
      <c r="I70" s="90">
        <v>-60.204106455000009</v>
      </c>
      <c r="J70" s="91">
        <f t="shared" si="0"/>
        <v>1.0589474349928175E-2</v>
      </c>
      <c r="K70" s="91">
        <f>I70/'סכום נכסי הקרן'!$C$42</f>
        <v>-7.7977580689991239E-5</v>
      </c>
    </row>
    <row r="71" spans="2:11">
      <c r="B71" s="86" t="s">
        <v>2369</v>
      </c>
      <c r="C71" s="87" t="s">
        <v>2370</v>
      </c>
      <c r="D71" s="88" t="s">
        <v>675</v>
      </c>
      <c r="E71" s="88" t="s">
        <v>132</v>
      </c>
      <c r="F71" s="101">
        <v>44973</v>
      </c>
      <c r="G71" s="90">
        <v>1654573.0989570003</v>
      </c>
      <c r="H71" s="102">
        <v>-9.0124289999999991</v>
      </c>
      <c r="I71" s="90">
        <v>-149.11721951500004</v>
      </c>
      <c r="J71" s="91">
        <f t="shared" si="0"/>
        <v>2.6228658876732796E-2</v>
      </c>
      <c r="K71" s="91">
        <f>I71/'סכום נכסי הקרן'!$C$42</f>
        <v>-1.9313964946376765E-4</v>
      </c>
    </row>
    <row r="72" spans="2:11">
      <c r="B72" s="86" t="s">
        <v>2371</v>
      </c>
      <c r="C72" s="87" t="s">
        <v>2372</v>
      </c>
      <c r="D72" s="88" t="s">
        <v>675</v>
      </c>
      <c r="E72" s="88" t="s">
        <v>132</v>
      </c>
      <c r="F72" s="101">
        <v>44977</v>
      </c>
      <c r="G72" s="90">
        <v>1164416.3485900003</v>
      </c>
      <c r="H72" s="102">
        <v>-8.6751989999999992</v>
      </c>
      <c r="I72" s="90">
        <v>-101.015430103</v>
      </c>
      <c r="J72" s="91">
        <f t="shared" si="0"/>
        <v>1.7767896062409565E-2</v>
      </c>
      <c r="K72" s="91">
        <f>I72/'סכום נכסי הקרן'!$C$42</f>
        <v>-1.3083723545799202E-4</v>
      </c>
    </row>
    <row r="73" spans="2:11">
      <c r="B73" s="86" t="s">
        <v>2373</v>
      </c>
      <c r="C73" s="87" t="s">
        <v>2374</v>
      </c>
      <c r="D73" s="88" t="s">
        <v>675</v>
      </c>
      <c r="E73" s="88" t="s">
        <v>132</v>
      </c>
      <c r="F73" s="101">
        <v>44977</v>
      </c>
      <c r="G73" s="90">
        <v>1084350.8723700002</v>
      </c>
      <c r="H73" s="102">
        <v>-8.63809</v>
      </c>
      <c r="I73" s="90">
        <v>-93.667205237000005</v>
      </c>
      <c r="J73" s="91">
        <f t="shared" si="0"/>
        <v>1.6475395545120536E-2</v>
      </c>
      <c r="K73" s="91">
        <f>I73/'סכום נכסי הקרן'!$C$42</f>
        <v>-1.2131966545892549E-4</v>
      </c>
    </row>
    <row r="74" spans="2:11">
      <c r="B74" s="86" t="s">
        <v>2375</v>
      </c>
      <c r="C74" s="87" t="s">
        <v>2376</v>
      </c>
      <c r="D74" s="88" t="s">
        <v>675</v>
      </c>
      <c r="E74" s="88" t="s">
        <v>132</v>
      </c>
      <c r="F74" s="101">
        <v>45013</v>
      </c>
      <c r="G74" s="90">
        <v>669947.70280000009</v>
      </c>
      <c r="H74" s="102">
        <v>-8.4818820000000006</v>
      </c>
      <c r="I74" s="90">
        <v>-56.824175530000012</v>
      </c>
      <c r="J74" s="91">
        <f t="shared" si="0"/>
        <v>9.9949685272801934E-3</v>
      </c>
      <c r="K74" s="91">
        <f>I74/'סכום נכסי הקרן'!$C$42</f>
        <v>-7.3599825550849983E-5</v>
      </c>
    </row>
    <row r="75" spans="2:11">
      <c r="B75" s="86" t="s">
        <v>2375</v>
      </c>
      <c r="C75" s="87" t="s">
        <v>2377</v>
      </c>
      <c r="D75" s="88" t="s">
        <v>675</v>
      </c>
      <c r="E75" s="88" t="s">
        <v>132</v>
      </c>
      <c r="F75" s="101">
        <v>45013</v>
      </c>
      <c r="G75" s="90">
        <v>173167.65444000001</v>
      </c>
      <c r="H75" s="102">
        <v>-8.4818820000000006</v>
      </c>
      <c r="I75" s="90">
        <v>-14.687876607000002</v>
      </c>
      <c r="J75" s="91">
        <f t="shared" si="0"/>
        <v>2.5834930828347027E-3</v>
      </c>
      <c r="K75" s="91">
        <f>I75/'סכום נכסי הקרן'!$C$42</f>
        <v>-1.902403591261767E-5</v>
      </c>
    </row>
    <row r="76" spans="2:11">
      <c r="B76" s="86" t="s">
        <v>2378</v>
      </c>
      <c r="C76" s="87" t="s">
        <v>2379</v>
      </c>
      <c r="D76" s="88" t="s">
        <v>675</v>
      </c>
      <c r="E76" s="88" t="s">
        <v>132</v>
      </c>
      <c r="F76" s="101">
        <v>45013</v>
      </c>
      <c r="G76" s="90">
        <v>227976.51712000006</v>
      </c>
      <c r="H76" s="102">
        <v>-8.3894260000000003</v>
      </c>
      <c r="I76" s="90">
        <v>-19.125921512000005</v>
      </c>
      <c r="J76" s="91">
        <f t="shared" ref="J76:J139" si="1">IFERROR(I76/$I$11,0)</f>
        <v>3.3641136327045838E-3</v>
      </c>
      <c r="K76" s="91">
        <f>I76/'סכום נכסי הקרן'!$C$42</f>
        <v>-2.4772281756015633E-5</v>
      </c>
    </row>
    <row r="77" spans="2:11">
      <c r="B77" s="86" t="s">
        <v>2380</v>
      </c>
      <c r="C77" s="87" t="s">
        <v>2381</v>
      </c>
      <c r="D77" s="88" t="s">
        <v>675</v>
      </c>
      <c r="E77" s="88" t="s">
        <v>132</v>
      </c>
      <c r="F77" s="101">
        <v>45013</v>
      </c>
      <c r="G77" s="90">
        <v>268512.44864000002</v>
      </c>
      <c r="H77" s="102">
        <v>-8.2663960000000003</v>
      </c>
      <c r="I77" s="90">
        <v>-22.196302692000003</v>
      </c>
      <c r="J77" s="91">
        <f t="shared" si="1"/>
        <v>3.9041718557165771E-3</v>
      </c>
      <c r="K77" s="91">
        <f>I77/'סכום נכסי הקרן'!$C$42</f>
        <v>-2.8749101782261471E-5</v>
      </c>
    </row>
    <row r="78" spans="2:11">
      <c r="B78" s="86" t="s">
        <v>2382</v>
      </c>
      <c r="C78" s="87" t="s">
        <v>2383</v>
      </c>
      <c r="D78" s="88" t="s">
        <v>675</v>
      </c>
      <c r="E78" s="88" t="s">
        <v>132</v>
      </c>
      <c r="F78" s="101">
        <v>45014</v>
      </c>
      <c r="G78" s="90">
        <v>228365.11345600002</v>
      </c>
      <c r="H78" s="102">
        <v>-8.1790500000000002</v>
      </c>
      <c r="I78" s="90">
        <v>-18.678096617999998</v>
      </c>
      <c r="J78" s="91">
        <f t="shared" si="1"/>
        <v>3.2853444173219586E-3</v>
      </c>
      <c r="K78" s="91">
        <f>I78/'סכום נכסי הקרן'!$C$42</f>
        <v>-2.4192249863457376E-5</v>
      </c>
    </row>
    <row r="79" spans="2:11">
      <c r="B79" s="86" t="s">
        <v>2382</v>
      </c>
      <c r="C79" s="87" t="s">
        <v>2384</v>
      </c>
      <c r="D79" s="88" t="s">
        <v>675</v>
      </c>
      <c r="E79" s="88" t="s">
        <v>132</v>
      </c>
      <c r="F79" s="101">
        <v>45014</v>
      </c>
      <c r="G79" s="90">
        <v>289351.31720000005</v>
      </c>
      <c r="H79" s="102">
        <v>-8.1790500000000002</v>
      </c>
      <c r="I79" s="90">
        <v>-23.666188663000003</v>
      </c>
      <c r="J79" s="91">
        <f t="shared" si="1"/>
        <v>4.162714348974212E-3</v>
      </c>
      <c r="K79" s="91">
        <f>I79/'סכום נכסי הקרן'!$C$42</f>
        <v>-3.0652927927317054E-5</v>
      </c>
    </row>
    <row r="80" spans="2:11">
      <c r="B80" s="86" t="s">
        <v>2385</v>
      </c>
      <c r="C80" s="87" t="s">
        <v>2386</v>
      </c>
      <c r="D80" s="88" t="s">
        <v>675</v>
      </c>
      <c r="E80" s="88" t="s">
        <v>132</v>
      </c>
      <c r="F80" s="101">
        <v>45012</v>
      </c>
      <c r="G80" s="90">
        <v>940726.96340000024</v>
      </c>
      <c r="H80" s="102">
        <v>-8.1382340000000006</v>
      </c>
      <c r="I80" s="90">
        <v>-76.558560423000017</v>
      </c>
      <c r="J80" s="91">
        <f t="shared" si="1"/>
        <v>1.3466106543293018E-2</v>
      </c>
      <c r="K80" s="91">
        <f>I80/'סכום נכסי הקרן'!$C$42</f>
        <v>-9.9160201428390304E-5</v>
      </c>
    </row>
    <row r="81" spans="2:11">
      <c r="B81" s="86" t="s">
        <v>2387</v>
      </c>
      <c r="C81" s="87" t="s">
        <v>2388</v>
      </c>
      <c r="D81" s="88" t="s">
        <v>675</v>
      </c>
      <c r="E81" s="88" t="s">
        <v>132</v>
      </c>
      <c r="F81" s="101">
        <v>45014</v>
      </c>
      <c r="G81" s="90">
        <v>1142473.2278400003</v>
      </c>
      <c r="H81" s="102">
        <v>-8.1177240000000008</v>
      </c>
      <c r="I81" s="90">
        <v>-92.742822529000009</v>
      </c>
      <c r="J81" s="91">
        <f t="shared" si="1"/>
        <v>1.6312803197982225E-2</v>
      </c>
      <c r="K81" s="91">
        <f>I81/'סכום נכסי הקרן'!$C$42</f>
        <v>-1.2012238621261063E-4</v>
      </c>
    </row>
    <row r="82" spans="2:11">
      <c r="B82" s="86" t="s">
        <v>2389</v>
      </c>
      <c r="C82" s="87" t="s">
        <v>2390</v>
      </c>
      <c r="D82" s="88" t="s">
        <v>675</v>
      </c>
      <c r="E82" s="88" t="s">
        <v>132</v>
      </c>
      <c r="F82" s="101">
        <v>45012</v>
      </c>
      <c r="G82" s="90">
        <v>403454.43120000005</v>
      </c>
      <c r="H82" s="102">
        <v>-8.0616489999999992</v>
      </c>
      <c r="I82" s="90">
        <v>-32.525079010000006</v>
      </c>
      <c r="J82" s="91">
        <f t="shared" si="1"/>
        <v>5.7209301854388318E-3</v>
      </c>
      <c r="K82" s="91">
        <f>I82/'סכום נכסי הקרן'!$C$42</f>
        <v>-4.2127142520524521E-5</v>
      </c>
    </row>
    <row r="83" spans="2:11">
      <c r="B83" s="86" t="s">
        <v>2391</v>
      </c>
      <c r="C83" s="87" t="s">
        <v>2392</v>
      </c>
      <c r="D83" s="88" t="s">
        <v>675</v>
      </c>
      <c r="E83" s="88" t="s">
        <v>132</v>
      </c>
      <c r="F83" s="101">
        <v>45090</v>
      </c>
      <c r="G83" s="90">
        <v>1145387.7003600001</v>
      </c>
      <c r="H83" s="102">
        <v>-7.7926339999999996</v>
      </c>
      <c r="I83" s="90">
        <v>-89.255872135000018</v>
      </c>
      <c r="J83" s="91">
        <f t="shared" si="1"/>
        <v>1.5699473411511022E-2</v>
      </c>
      <c r="K83" s="91">
        <f>I83/'סכום נכסי הקרן'!$C$42</f>
        <v>-1.1560601728496335E-4</v>
      </c>
    </row>
    <row r="84" spans="2:11">
      <c r="B84" s="86" t="s">
        <v>2393</v>
      </c>
      <c r="C84" s="87" t="s">
        <v>2394</v>
      </c>
      <c r="D84" s="88" t="s">
        <v>675</v>
      </c>
      <c r="E84" s="88" t="s">
        <v>132</v>
      </c>
      <c r="F84" s="101">
        <v>45090</v>
      </c>
      <c r="G84" s="90">
        <v>472296.93896000006</v>
      </c>
      <c r="H84" s="102">
        <v>-7.6404709999999998</v>
      </c>
      <c r="I84" s="90">
        <v>-36.085708527000008</v>
      </c>
      <c r="J84" s="91">
        <f t="shared" si="1"/>
        <v>6.3472196058798058E-3</v>
      </c>
      <c r="K84" s="91">
        <f>I84/'סכום נכסי הקרן'!$C$42</f>
        <v>-4.6738942143803761E-5</v>
      </c>
    </row>
    <row r="85" spans="2:11">
      <c r="B85" s="86" t="s">
        <v>2395</v>
      </c>
      <c r="C85" s="87" t="s">
        <v>2396</v>
      </c>
      <c r="D85" s="88" t="s">
        <v>675</v>
      </c>
      <c r="E85" s="88" t="s">
        <v>132</v>
      </c>
      <c r="F85" s="101">
        <v>45090</v>
      </c>
      <c r="G85" s="90">
        <v>498484.92344400013</v>
      </c>
      <c r="H85" s="102">
        <v>-7.4887360000000003</v>
      </c>
      <c r="I85" s="90">
        <v>-37.330220074000003</v>
      </c>
      <c r="J85" s="91">
        <f t="shared" si="1"/>
        <v>6.5661203400846462E-3</v>
      </c>
      <c r="K85" s="91">
        <f>I85/'סכום נכסי הקרן'!$C$42</f>
        <v>-4.8350858760294934E-5</v>
      </c>
    </row>
    <row r="86" spans="2:11">
      <c r="B86" s="86" t="s">
        <v>2395</v>
      </c>
      <c r="C86" s="87" t="s">
        <v>2397</v>
      </c>
      <c r="D86" s="88" t="s">
        <v>675</v>
      </c>
      <c r="E86" s="88" t="s">
        <v>132</v>
      </c>
      <c r="F86" s="101">
        <v>45090</v>
      </c>
      <c r="G86" s="90">
        <v>232859.69872000001</v>
      </c>
      <c r="H86" s="102">
        <v>-7.4887360000000003</v>
      </c>
      <c r="I86" s="90">
        <v>-17.438248158</v>
      </c>
      <c r="J86" s="91">
        <f t="shared" si="1"/>
        <v>3.0672638869717319E-3</v>
      </c>
      <c r="K86" s="91">
        <f>I86/'סכום נכסי הקרן'!$C$42</f>
        <v>-2.2586372971898897E-5</v>
      </c>
    </row>
    <row r="87" spans="2:11">
      <c r="B87" s="86" t="s">
        <v>2398</v>
      </c>
      <c r="C87" s="87" t="s">
        <v>2399</v>
      </c>
      <c r="D87" s="88" t="s">
        <v>675</v>
      </c>
      <c r="E87" s="88" t="s">
        <v>132</v>
      </c>
      <c r="F87" s="101">
        <v>44993</v>
      </c>
      <c r="G87" s="90">
        <v>365763.67100000003</v>
      </c>
      <c r="H87" s="102">
        <v>-7.4786109999999999</v>
      </c>
      <c r="I87" s="90">
        <v>-27.354043112000003</v>
      </c>
      <c r="J87" s="91">
        <f t="shared" si="1"/>
        <v>4.8113817305446708E-3</v>
      </c>
      <c r="K87" s="91">
        <f>I87/'סכום נכסי הקרן'!$C$42</f>
        <v>-3.5429511864905878E-5</v>
      </c>
    </row>
    <row r="88" spans="2:11">
      <c r="B88" s="86" t="s">
        <v>2400</v>
      </c>
      <c r="C88" s="87" t="s">
        <v>2401</v>
      </c>
      <c r="D88" s="88" t="s">
        <v>675</v>
      </c>
      <c r="E88" s="88" t="s">
        <v>132</v>
      </c>
      <c r="F88" s="101">
        <v>45019</v>
      </c>
      <c r="G88" s="90">
        <v>1151216.6454000003</v>
      </c>
      <c r="H88" s="102">
        <v>-7.2914320000000004</v>
      </c>
      <c r="I88" s="90">
        <v>-83.94017641100001</v>
      </c>
      <c r="J88" s="91">
        <f t="shared" si="1"/>
        <v>1.4764480321572951E-2</v>
      </c>
      <c r="K88" s="91">
        <f>I88/'סכום נכסי הקרן'!$C$42</f>
        <v>-1.0872102028643673E-4</v>
      </c>
    </row>
    <row r="89" spans="2:11">
      <c r="B89" s="86" t="s">
        <v>2400</v>
      </c>
      <c r="C89" s="87" t="s">
        <v>2402</v>
      </c>
      <c r="D89" s="88" t="s">
        <v>675</v>
      </c>
      <c r="E89" s="88" t="s">
        <v>132</v>
      </c>
      <c r="F89" s="101">
        <v>45019</v>
      </c>
      <c r="G89" s="90">
        <v>408423.56940000004</v>
      </c>
      <c r="H89" s="102">
        <v>-7.2914320000000004</v>
      </c>
      <c r="I89" s="90">
        <v>-29.779925962000004</v>
      </c>
      <c r="J89" s="91">
        <f t="shared" si="1"/>
        <v>5.2380772788825063E-3</v>
      </c>
      <c r="K89" s="91">
        <f>I89/'סכום נכסי הקרן'!$C$42</f>
        <v>-3.8571564572252894E-5</v>
      </c>
    </row>
    <row r="90" spans="2:11">
      <c r="B90" s="86" t="s">
        <v>2403</v>
      </c>
      <c r="C90" s="87" t="s">
        <v>2404</v>
      </c>
      <c r="D90" s="88" t="s">
        <v>675</v>
      </c>
      <c r="E90" s="88" t="s">
        <v>132</v>
      </c>
      <c r="F90" s="101">
        <v>45019</v>
      </c>
      <c r="G90" s="90">
        <v>175127.299776</v>
      </c>
      <c r="H90" s="102">
        <v>-7.2371350000000003</v>
      </c>
      <c r="I90" s="90">
        <v>-12.674198236000002</v>
      </c>
      <c r="J90" s="91">
        <f t="shared" si="1"/>
        <v>2.2293013720973585E-3</v>
      </c>
      <c r="K90" s="91">
        <f>I90/'סכום נכסי הקרן'!$C$42</f>
        <v>-1.6415878813305687E-5</v>
      </c>
    </row>
    <row r="91" spans="2:11">
      <c r="B91" s="86" t="s">
        <v>2403</v>
      </c>
      <c r="C91" s="87" t="s">
        <v>2405</v>
      </c>
      <c r="D91" s="88" t="s">
        <v>675</v>
      </c>
      <c r="E91" s="88" t="s">
        <v>132</v>
      </c>
      <c r="F91" s="101">
        <v>45019</v>
      </c>
      <c r="G91" s="90">
        <v>462835.35792000004</v>
      </c>
      <c r="H91" s="102">
        <v>-7.2371350000000003</v>
      </c>
      <c r="I91" s="90">
        <v>-33.496017380000005</v>
      </c>
      <c r="J91" s="91">
        <f t="shared" si="1"/>
        <v>5.8917113425707157E-3</v>
      </c>
      <c r="K91" s="91">
        <f>I91/'סכום נכסי הקרן'!$C$42</f>
        <v>-4.3384721605238199E-5</v>
      </c>
    </row>
    <row r="92" spans="2:11">
      <c r="B92" s="86" t="s">
        <v>2403</v>
      </c>
      <c r="C92" s="87" t="s">
        <v>2406</v>
      </c>
      <c r="D92" s="88" t="s">
        <v>675</v>
      </c>
      <c r="E92" s="88" t="s">
        <v>132</v>
      </c>
      <c r="F92" s="101">
        <v>45019</v>
      </c>
      <c r="G92" s="90">
        <v>271011.65644800005</v>
      </c>
      <c r="H92" s="102">
        <v>-7.2371350000000003</v>
      </c>
      <c r="I92" s="90">
        <v>-19.613478096000001</v>
      </c>
      <c r="J92" s="91">
        <f t="shared" si="1"/>
        <v>3.4498713699158429E-3</v>
      </c>
      <c r="K92" s="91">
        <f>I92/'סכום נכסי הקרן'!$C$42</f>
        <v>-2.5403774939926821E-5</v>
      </c>
    </row>
    <row r="93" spans="2:11">
      <c r="B93" s="86" t="s">
        <v>2407</v>
      </c>
      <c r="C93" s="87" t="s">
        <v>2408</v>
      </c>
      <c r="D93" s="88" t="s">
        <v>675</v>
      </c>
      <c r="E93" s="88" t="s">
        <v>132</v>
      </c>
      <c r="F93" s="101">
        <v>45091</v>
      </c>
      <c r="G93" s="90">
        <v>630670.98441600008</v>
      </c>
      <c r="H93" s="102">
        <v>-7.3895689999999998</v>
      </c>
      <c r="I93" s="90">
        <v>-46.603866141000005</v>
      </c>
      <c r="J93" s="91">
        <f t="shared" si="1"/>
        <v>8.1972887593055408E-3</v>
      </c>
      <c r="K93" s="91">
        <f>I93/'סכום נכסי הקרן'!$C$42</f>
        <v>-6.0362273380665161E-5</v>
      </c>
    </row>
    <row r="94" spans="2:11">
      <c r="B94" s="86" t="s">
        <v>2409</v>
      </c>
      <c r="C94" s="87" t="s">
        <v>2410</v>
      </c>
      <c r="D94" s="88" t="s">
        <v>675</v>
      </c>
      <c r="E94" s="88" t="s">
        <v>132</v>
      </c>
      <c r="F94" s="101">
        <v>45019</v>
      </c>
      <c r="G94" s="90">
        <v>135551.54543999999</v>
      </c>
      <c r="H94" s="102">
        <v>-7.2009670000000003</v>
      </c>
      <c r="I94" s="90">
        <v>-9.7610218320000026</v>
      </c>
      <c r="J94" s="91">
        <f t="shared" si="1"/>
        <v>1.7168943516554505E-3</v>
      </c>
      <c r="K94" s="91">
        <f>I94/'סכום נכסי הקרן'!$C$42</f>
        <v>-1.2642673603842398E-5</v>
      </c>
    </row>
    <row r="95" spans="2:11">
      <c r="B95" s="86" t="s">
        <v>2411</v>
      </c>
      <c r="C95" s="87" t="s">
        <v>2412</v>
      </c>
      <c r="D95" s="88" t="s">
        <v>675</v>
      </c>
      <c r="E95" s="88" t="s">
        <v>132</v>
      </c>
      <c r="F95" s="101">
        <v>45091</v>
      </c>
      <c r="G95" s="90">
        <v>525854.57760000008</v>
      </c>
      <c r="H95" s="102">
        <v>-7.3292380000000001</v>
      </c>
      <c r="I95" s="90">
        <v>-38.541131176000007</v>
      </c>
      <c r="J95" s="91">
        <f t="shared" si="1"/>
        <v>6.7791109948709093E-3</v>
      </c>
      <c r="K95" s="91">
        <f>I95/'סכום נכסי הקרן'!$C$42</f>
        <v>-4.9919255398407807E-5</v>
      </c>
    </row>
    <row r="96" spans="2:11">
      <c r="B96" s="86" t="s">
        <v>2411</v>
      </c>
      <c r="C96" s="87" t="s">
        <v>2413</v>
      </c>
      <c r="D96" s="88" t="s">
        <v>675</v>
      </c>
      <c r="E96" s="88" t="s">
        <v>132</v>
      </c>
      <c r="F96" s="101">
        <v>45091</v>
      </c>
      <c r="G96" s="90">
        <v>503031.75936000014</v>
      </c>
      <c r="H96" s="102">
        <v>-7.3292380000000001</v>
      </c>
      <c r="I96" s="90">
        <v>-36.868392638000003</v>
      </c>
      <c r="J96" s="91">
        <f t="shared" si="1"/>
        <v>6.4848881771046914E-3</v>
      </c>
      <c r="K96" s="91">
        <f>I96/'סכום נכסי הקרן'!$C$42</f>
        <v>-4.7752690491117828E-5</v>
      </c>
    </row>
    <row r="97" spans="2:11">
      <c r="B97" s="86" t="s">
        <v>2414</v>
      </c>
      <c r="C97" s="87" t="s">
        <v>2415</v>
      </c>
      <c r="D97" s="88" t="s">
        <v>675</v>
      </c>
      <c r="E97" s="88" t="s">
        <v>132</v>
      </c>
      <c r="F97" s="101">
        <v>45131</v>
      </c>
      <c r="G97" s="90">
        <v>419193.13280000008</v>
      </c>
      <c r="H97" s="102">
        <v>-6.7494379999999996</v>
      </c>
      <c r="I97" s="90">
        <v>-28.293181446000002</v>
      </c>
      <c r="J97" s="91">
        <f t="shared" si="1"/>
        <v>4.976569487402431E-3</v>
      </c>
      <c r="K97" s="91">
        <f>I97/'סכום נכסי הקרן'!$C$42</f>
        <v>-3.6645902897522338E-5</v>
      </c>
    </row>
    <row r="98" spans="2:11">
      <c r="B98" s="86" t="s">
        <v>2414</v>
      </c>
      <c r="C98" s="87" t="s">
        <v>2416</v>
      </c>
      <c r="D98" s="88" t="s">
        <v>675</v>
      </c>
      <c r="E98" s="88" t="s">
        <v>132</v>
      </c>
      <c r="F98" s="101">
        <v>45131</v>
      </c>
      <c r="G98" s="90">
        <v>488259.8668800001</v>
      </c>
      <c r="H98" s="102">
        <v>-6.7494379999999996</v>
      </c>
      <c r="I98" s="90">
        <v>-32.954797981000013</v>
      </c>
      <c r="J98" s="91">
        <f t="shared" si="1"/>
        <v>5.7965146976761053E-3</v>
      </c>
      <c r="K98" s="91">
        <f>I98/'סכום נכסי הקרן'!$C$42</f>
        <v>-4.2683723254103205E-5</v>
      </c>
    </row>
    <row r="99" spans="2:11">
      <c r="B99" s="86" t="s">
        <v>2417</v>
      </c>
      <c r="C99" s="87" t="s">
        <v>2418</v>
      </c>
      <c r="D99" s="88" t="s">
        <v>675</v>
      </c>
      <c r="E99" s="88" t="s">
        <v>132</v>
      </c>
      <c r="F99" s="101">
        <v>45019</v>
      </c>
      <c r="G99" s="90">
        <v>429709.16951600008</v>
      </c>
      <c r="H99" s="102">
        <v>-7.1317139999999997</v>
      </c>
      <c r="I99" s="90">
        <v>-30.645627367000007</v>
      </c>
      <c r="J99" s="91">
        <f t="shared" si="1"/>
        <v>5.3903480019734055E-3</v>
      </c>
      <c r="K99" s="91">
        <f>I99/'סכום נכסי הקרן'!$C$42</f>
        <v>-3.969283860382222E-5</v>
      </c>
    </row>
    <row r="100" spans="2:11">
      <c r="B100" s="86" t="s">
        <v>2419</v>
      </c>
      <c r="C100" s="87" t="s">
        <v>2420</v>
      </c>
      <c r="D100" s="88" t="s">
        <v>675</v>
      </c>
      <c r="E100" s="88" t="s">
        <v>132</v>
      </c>
      <c r="F100" s="101">
        <v>44993</v>
      </c>
      <c r="G100" s="90">
        <v>380035.02535000001</v>
      </c>
      <c r="H100" s="102">
        <v>-7.1036210000000004</v>
      </c>
      <c r="I100" s="90">
        <v>-26.996247682</v>
      </c>
      <c r="J100" s="91">
        <f t="shared" si="1"/>
        <v>4.7484480578833454E-3</v>
      </c>
      <c r="K100" s="91">
        <f>I100/'סכום נכסי הקרן'!$C$42</f>
        <v>-3.4966087961518335E-5</v>
      </c>
    </row>
    <row r="101" spans="2:11">
      <c r="B101" s="86" t="s">
        <v>2421</v>
      </c>
      <c r="C101" s="87" t="s">
        <v>2422</v>
      </c>
      <c r="D101" s="88" t="s">
        <v>675</v>
      </c>
      <c r="E101" s="88" t="s">
        <v>132</v>
      </c>
      <c r="F101" s="101">
        <v>45131</v>
      </c>
      <c r="G101" s="90">
        <v>555898.96070800012</v>
      </c>
      <c r="H101" s="102">
        <v>-6.6595570000000004</v>
      </c>
      <c r="I101" s="90">
        <v>-37.020405668000009</v>
      </c>
      <c r="J101" s="91">
        <f t="shared" si="1"/>
        <v>6.5116261884601654E-3</v>
      </c>
      <c r="K101" s="91">
        <f>I101/'סכום נכסי הקרן'!$C$42</f>
        <v>-4.7949580853100289E-5</v>
      </c>
    </row>
    <row r="102" spans="2:11">
      <c r="B102" s="86" t="s">
        <v>2423</v>
      </c>
      <c r="C102" s="87" t="s">
        <v>2424</v>
      </c>
      <c r="D102" s="88" t="s">
        <v>675</v>
      </c>
      <c r="E102" s="88" t="s">
        <v>132</v>
      </c>
      <c r="F102" s="101">
        <v>45131</v>
      </c>
      <c r="G102" s="90">
        <v>489529.46597000008</v>
      </c>
      <c r="H102" s="102">
        <v>-6.6296299999999997</v>
      </c>
      <c r="I102" s="90">
        <v>-32.453990529000009</v>
      </c>
      <c r="J102" s="91">
        <f t="shared" si="1"/>
        <v>5.7084262269806573E-3</v>
      </c>
      <c r="K102" s="91">
        <f>I102/'סכום נכסי הקרן'!$C$42</f>
        <v>-4.2035067276995254E-5</v>
      </c>
    </row>
    <row r="103" spans="2:11">
      <c r="B103" s="86" t="s">
        <v>2425</v>
      </c>
      <c r="C103" s="87" t="s">
        <v>2426</v>
      </c>
      <c r="D103" s="88" t="s">
        <v>675</v>
      </c>
      <c r="E103" s="88" t="s">
        <v>132</v>
      </c>
      <c r="F103" s="101">
        <v>44993</v>
      </c>
      <c r="G103" s="90">
        <v>475443.80732800008</v>
      </c>
      <c r="H103" s="102">
        <v>-7.0135069999999997</v>
      </c>
      <c r="I103" s="90">
        <v>-33.345283962000011</v>
      </c>
      <c r="J103" s="91">
        <f t="shared" si="1"/>
        <v>5.8651984058696125E-3</v>
      </c>
      <c r="K103" s="91">
        <f>I103/'סכום נכסי הקרן'!$C$42</f>
        <v>-4.318948862269143E-5</v>
      </c>
    </row>
    <row r="104" spans="2:11">
      <c r="B104" s="86" t="s">
        <v>2427</v>
      </c>
      <c r="C104" s="87" t="s">
        <v>2428</v>
      </c>
      <c r="D104" s="88" t="s">
        <v>675</v>
      </c>
      <c r="E104" s="88" t="s">
        <v>132</v>
      </c>
      <c r="F104" s="101">
        <v>44993</v>
      </c>
      <c r="G104" s="90">
        <v>890867.49567400012</v>
      </c>
      <c r="H104" s="102">
        <v>-7.0105060000000003</v>
      </c>
      <c r="I104" s="90">
        <v>-62.454316128000016</v>
      </c>
      <c r="J104" s="91">
        <f t="shared" si="1"/>
        <v>1.098527023524714E-2</v>
      </c>
      <c r="K104" s="91">
        <f>I104/'סכום נכסי הקרן'!$C$42</f>
        <v>-8.0892097932713043E-5</v>
      </c>
    </row>
    <row r="105" spans="2:11">
      <c r="B105" s="86" t="s">
        <v>2427</v>
      </c>
      <c r="C105" s="87" t="s">
        <v>2429</v>
      </c>
      <c r="D105" s="88" t="s">
        <v>675</v>
      </c>
      <c r="E105" s="88" t="s">
        <v>132</v>
      </c>
      <c r="F105" s="101">
        <v>44993</v>
      </c>
      <c r="G105" s="90">
        <v>1120668.4443380001</v>
      </c>
      <c r="H105" s="102">
        <v>-7.0105060000000003</v>
      </c>
      <c r="I105" s="90">
        <v>-78.564524616000014</v>
      </c>
      <c r="J105" s="91">
        <f t="shared" si="1"/>
        <v>1.381894138495827E-2</v>
      </c>
      <c r="K105" s="91">
        <f>I105/'סכום נכסי הקרן'!$C$42</f>
        <v>-1.0175836696777603E-4</v>
      </c>
    </row>
    <row r="106" spans="2:11">
      <c r="B106" s="86" t="s">
        <v>2430</v>
      </c>
      <c r="C106" s="87" t="s">
        <v>2431</v>
      </c>
      <c r="D106" s="88" t="s">
        <v>675</v>
      </c>
      <c r="E106" s="88" t="s">
        <v>132</v>
      </c>
      <c r="F106" s="101">
        <v>44986</v>
      </c>
      <c r="G106" s="90">
        <v>751774.85226399999</v>
      </c>
      <c r="H106" s="102">
        <v>-7.0262739999999999</v>
      </c>
      <c r="I106" s="90">
        <v>-52.82176448500001</v>
      </c>
      <c r="J106" s="91">
        <f t="shared" si="1"/>
        <v>9.2909728765752601E-3</v>
      </c>
      <c r="K106" s="91">
        <f>I106/'סכום נכסי הקרן'!$C$42</f>
        <v>-6.8415821525322584E-5</v>
      </c>
    </row>
    <row r="107" spans="2:11">
      <c r="B107" s="86" t="s">
        <v>2430</v>
      </c>
      <c r="C107" s="87" t="s">
        <v>2432</v>
      </c>
      <c r="D107" s="88" t="s">
        <v>675</v>
      </c>
      <c r="E107" s="88" t="s">
        <v>132</v>
      </c>
      <c r="F107" s="101">
        <v>44986</v>
      </c>
      <c r="G107" s="90">
        <v>692906.12672200007</v>
      </c>
      <c r="H107" s="102">
        <v>-7.0262739999999999</v>
      </c>
      <c r="I107" s="90">
        <v>-48.685486254000011</v>
      </c>
      <c r="J107" s="91">
        <f t="shared" si="1"/>
        <v>8.5634309394803203E-3</v>
      </c>
      <c r="K107" s="91">
        <f>I107/'סכום נכסי הקרן'!$C$42</f>
        <v>-6.305843000328182E-5</v>
      </c>
    </row>
    <row r="108" spans="2:11">
      <c r="B108" s="86" t="s">
        <v>2433</v>
      </c>
      <c r="C108" s="87" t="s">
        <v>2434</v>
      </c>
      <c r="D108" s="88" t="s">
        <v>675</v>
      </c>
      <c r="E108" s="88" t="s">
        <v>132</v>
      </c>
      <c r="F108" s="101">
        <v>44986</v>
      </c>
      <c r="G108" s="90">
        <v>625149.40284200013</v>
      </c>
      <c r="H108" s="102">
        <v>-6.9962720000000003</v>
      </c>
      <c r="I108" s="90">
        <v>-43.73715003800001</v>
      </c>
      <c r="J108" s="91">
        <f t="shared" si="1"/>
        <v>7.6930537755352047E-3</v>
      </c>
      <c r="K108" s="91">
        <f>I108/'סכום נכסי הקרן'!$C$42</f>
        <v>-5.6649244496097866E-5</v>
      </c>
    </row>
    <row r="109" spans="2:11">
      <c r="B109" s="86" t="s">
        <v>2435</v>
      </c>
      <c r="C109" s="87" t="s">
        <v>2436</v>
      </c>
      <c r="D109" s="88" t="s">
        <v>675</v>
      </c>
      <c r="E109" s="88" t="s">
        <v>132</v>
      </c>
      <c r="F109" s="101">
        <v>44993</v>
      </c>
      <c r="G109" s="90">
        <v>816052.30560000008</v>
      </c>
      <c r="H109" s="102">
        <v>-6.8816129999999998</v>
      </c>
      <c r="I109" s="90">
        <v>-56.157565183000003</v>
      </c>
      <c r="J109" s="91">
        <f t="shared" si="1"/>
        <v>9.8777165060043737E-3</v>
      </c>
      <c r="K109" s="91">
        <f>I109/'סכום נכסי הקרן'!$C$42</f>
        <v>-7.2736418298707971E-5</v>
      </c>
    </row>
    <row r="110" spans="2:11">
      <c r="B110" s="86" t="s">
        <v>2435</v>
      </c>
      <c r="C110" s="87" t="s">
        <v>2437</v>
      </c>
      <c r="D110" s="88" t="s">
        <v>675</v>
      </c>
      <c r="E110" s="88" t="s">
        <v>132</v>
      </c>
      <c r="F110" s="101">
        <v>44993</v>
      </c>
      <c r="G110" s="90">
        <v>117184.82160000002</v>
      </c>
      <c r="H110" s="102">
        <v>-6.8816129999999998</v>
      </c>
      <c r="I110" s="90">
        <v>-8.0642064390000012</v>
      </c>
      <c r="J110" s="91">
        <f t="shared" si="1"/>
        <v>1.4184365862509026E-3</v>
      </c>
      <c r="K110" s="91">
        <f>I110/'סכום נכסי הקרן'!$C$42</f>
        <v>-1.0444923865249807E-5</v>
      </c>
    </row>
    <row r="111" spans="2:11">
      <c r="B111" s="86" t="s">
        <v>2438</v>
      </c>
      <c r="C111" s="87" t="s">
        <v>2439</v>
      </c>
      <c r="D111" s="88" t="s">
        <v>675</v>
      </c>
      <c r="E111" s="88" t="s">
        <v>132</v>
      </c>
      <c r="F111" s="101">
        <v>44980</v>
      </c>
      <c r="G111" s="90">
        <v>527582.80753200012</v>
      </c>
      <c r="H111" s="102">
        <v>-6.8717079999999999</v>
      </c>
      <c r="I111" s="90">
        <v>-36.253950784000011</v>
      </c>
      <c r="J111" s="91">
        <f t="shared" si="1"/>
        <v>6.3768122228951788E-3</v>
      </c>
      <c r="K111" s="91">
        <f>I111/'סכום נכסי הקרן'!$C$42</f>
        <v>-4.6956852930013837E-5</v>
      </c>
    </row>
    <row r="112" spans="2:11">
      <c r="B112" s="86" t="s">
        <v>2438</v>
      </c>
      <c r="C112" s="87" t="s">
        <v>2440</v>
      </c>
      <c r="D112" s="88" t="s">
        <v>675</v>
      </c>
      <c r="E112" s="88" t="s">
        <v>132</v>
      </c>
      <c r="F112" s="101">
        <v>44980</v>
      </c>
      <c r="G112" s="90">
        <v>315428.11357200006</v>
      </c>
      <c r="H112" s="102">
        <v>-6.8717079999999999</v>
      </c>
      <c r="I112" s="90">
        <v>-21.675299387999999</v>
      </c>
      <c r="J112" s="91">
        <f t="shared" si="1"/>
        <v>3.8125310782214455E-3</v>
      </c>
      <c r="K112" s="91">
        <f>I112/'סכום נכסי הקרן'!$C$42</f>
        <v>-2.8074287727712234E-5</v>
      </c>
    </row>
    <row r="113" spans="2:11">
      <c r="B113" s="86" t="s">
        <v>2438</v>
      </c>
      <c r="C113" s="87" t="s">
        <v>2441</v>
      </c>
      <c r="D113" s="88" t="s">
        <v>675</v>
      </c>
      <c r="E113" s="88" t="s">
        <v>132</v>
      </c>
      <c r="F113" s="101">
        <v>44980</v>
      </c>
      <c r="G113" s="90">
        <v>544293.93462399999</v>
      </c>
      <c r="H113" s="102">
        <v>-6.8717079999999999</v>
      </c>
      <c r="I113" s="90">
        <v>-37.402290666000006</v>
      </c>
      <c r="J113" s="91">
        <f t="shared" si="1"/>
        <v>6.5787970448861468E-3</v>
      </c>
      <c r="K113" s="91">
        <f>I113/'סכום נכסי הקרן'!$C$42</f>
        <v>-4.8444206053926084E-5</v>
      </c>
    </row>
    <row r="114" spans="2:11">
      <c r="B114" s="86" t="s">
        <v>2442</v>
      </c>
      <c r="C114" s="87" t="s">
        <v>2443</v>
      </c>
      <c r="D114" s="88" t="s">
        <v>675</v>
      </c>
      <c r="E114" s="88" t="s">
        <v>132</v>
      </c>
      <c r="F114" s="101">
        <v>44998</v>
      </c>
      <c r="G114" s="90">
        <v>408254.73888000002</v>
      </c>
      <c r="H114" s="102">
        <v>-6.6408940000000003</v>
      </c>
      <c r="I114" s="90">
        <v>-27.111764381000004</v>
      </c>
      <c r="J114" s="91">
        <f t="shared" si="1"/>
        <v>4.7687666240589476E-3</v>
      </c>
      <c r="K114" s="91">
        <f>I114/'סכום נכסי הקרן'!$C$42</f>
        <v>-3.5115707534795236E-5</v>
      </c>
    </row>
    <row r="115" spans="2:11">
      <c r="B115" s="86" t="s">
        <v>2444</v>
      </c>
      <c r="C115" s="87" t="s">
        <v>2445</v>
      </c>
      <c r="D115" s="88" t="s">
        <v>675</v>
      </c>
      <c r="E115" s="88" t="s">
        <v>132</v>
      </c>
      <c r="F115" s="101">
        <v>45126</v>
      </c>
      <c r="G115" s="90">
        <v>855928.44092800026</v>
      </c>
      <c r="H115" s="102">
        <v>-6.7910469999999998</v>
      </c>
      <c r="I115" s="90">
        <v>-58.126502988000006</v>
      </c>
      <c r="J115" s="91">
        <f t="shared" si="1"/>
        <v>1.0224038669231494E-2</v>
      </c>
      <c r="K115" s="91">
        <f>I115/'סכום נכסי הקרן'!$C$42</f>
        <v>-7.528662650880276E-5</v>
      </c>
    </row>
    <row r="116" spans="2:11">
      <c r="B116" s="86" t="s">
        <v>2446</v>
      </c>
      <c r="C116" s="87" t="s">
        <v>2447</v>
      </c>
      <c r="D116" s="88" t="s">
        <v>675</v>
      </c>
      <c r="E116" s="88" t="s">
        <v>132</v>
      </c>
      <c r="F116" s="101">
        <v>44991</v>
      </c>
      <c r="G116" s="90">
        <v>421065.37179200008</v>
      </c>
      <c r="H116" s="102">
        <v>-6.7052659999999999</v>
      </c>
      <c r="I116" s="90">
        <v>-28.233552401000004</v>
      </c>
      <c r="J116" s="91">
        <f t="shared" si="1"/>
        <v>4.966081162274474E-3</v>
      </c>
      <c r="K116" s="91">
        <f>I116/'סכום נכסי הקרן'!$C$42</f>
        <v>-3.6568670148101338E-5</v>
      </c>
    </row>
    <row r="117" spans="2:11">
      <c r="B117" s="86" t="s">
        <v>2448</v>
      </c>
      <c r="C117" s="87" t="s">
        <v>2449</v>
      </c>
      <c r="D117" s="88" t="s">
        <v>675</v>
      </c>
      <c r="E117" s="88" t="s">
        <v>132</v>
      </c>
      <c r="F117" s="101">
        <v>45097</v>
      </c>
      <c r="G117" s="90">
        <v>107400.00000000001</v>
      </c>
      <c r="H117" s="102">
        <v>-6.4706799999999998</v>
      </c>
      <c r="I117" s="90">
        <v>-6.949510000000001</v>
      </c>
      <c r="J117" s="91">
        <f t="shared" si="1"/>
        <v>1.2223694067210512E-3</v>
      </c>
      <c r="K117" s="91">
        <f>I117/'סכום נכסי הקרן'!$C$42</f>
        <v>-9.0011464115982289E-6</v>
      </c>
    </row>
    <row r="118" spans="2:11">
      <c r="B118" s="86" t="s">
        <v>2450</v>
      </c>
      <c r="C118" s="87" t="s">
        <v>2451</v>
      </c>
      <c r="D118" s="88" t="s">
        <v>675</v>
      </c>
      <c r="E118" s="88" t="s">
        <v>132</v>
      </c>
      <c r="F118" s="101">
        <v>44991</v>
      </c>
      <c r="G118" s="90">
        <v>368854.63160000002</v>
      </c>
      <c r="H118" s="102">
        <v>-6.757466</v>
      </c>
      <c r="I118" s="90">
        <v>-24.925226649000003</v>
      </c>
      <c r="J118" s="91">
        <f t="shared" si="1"/>
        <v>4.3841701805344352E-3</v>
      </c>
      <c r="K118" s="91">
        <f>I118/'סכום נכסי הקרן'!$C$42</f>
        <v>-3.2283659482455437E-5</v>
      </c>
    </row>
    <row r="119" spans="2:11">
      <c r="B119" s="86" t="s">
        <v>2452</v>
      </c>
      <c r="C119" s="87" t="s">
        <v>2453</v>
      </c>
      <c r="D119" s="88" t="s">
        <v>675</v>
      </c>
      <c r="E119" s="88" t="s">
        <v>132</v>
      </c>
      <c r="F119" s="101">
        <v>45092</v>
      </c>
      <c r="G119" s="90">
        <v>705472.32096000016</v>
      </c>
      <c r="H119" s="102">
        <v>-6.6657080000000004</v>
      </c>
      <c r="I119" s="90">
        <v>-47.024721478000004</v>
      </c>
      <c r="J119" s="91">
        <f t="shared" si="1"/>
        <v>8.271314221331507E-3</v>
      </c>
      <c r="K119" s="91">
        <f>I119/'סכום נכסי הקרן'!$C$42</f>
        <v>-6.0907373755574977E-5</v>
      </c>
    </row>
    <row r="120" spans="2:11">
      <c r="B120" s="86" t="s">
        <v>2454</v>
      </c>
      <c r="C120" s="87" t="s">
        <v>2455</v>
      </c>
      <c r="D120" s="88" t="s">
        <v>675</v>
      </c>
      <c r="E120" s="88" t="s">
        <v>132</v>
      </c>
      <c r="F120" s="101">
        <v>44998</v>
      </c>
      <c r="G120" s="90">
        <v>683510.47688000009</v>
      </c>
      <c r="H120" s="102">
        <v>-6.1594319999999998</v>
      </c>
      <c r="I120" s="90">
        <v>-42.100361889000006</v>
      </c>
      <c r="J120" s="91">
        <f t="shared" si="1"/>
        <v>7.40515437563202E-3</v>
      </c>
      <c r="K120" s="91">
        <f>I120/'סכום נכסי הקרן'!$C$42</f>
        <v>-5.4529243262353633E-5</v>
      </c>
    </row>
    <row r="121" spans="2:11">
      <c r="B121" s="86" t="s">
        <v>2454</v>
      </c>
      <c r="C121" s="87" t="s">
        <v>2456</v>
      </c>
      <c r="D121" s="88" t="s">
        <v>675</v>
      </c>
      <c r="E121" s="88" t="s">
        <v>132</v>
      </c>
      <c r="F121" s="101">
        <v>44998</v>
      </c>
      <c r="G121" s="90">
        <v>588911.17208000016</v>
      </c>
      <c r="H121" s="102">
        <v>-6.1594319999999998</v>
      </c>
      <c r="I121" s="90">
        <v>-36.273582196000014</v>
      </c>
      <c r="J121" s="91">
        <f t="shared" si="1"/>
        <v>6.3802652487113211E-3</v>
      </c>
      <c r="K121" s="91">
        <f>I121/'סכום נכסי הקרן'!$C$42</f>
        <v>-4.6982279933310248E-5</v>
      </c>
    </row>
    <row r="122" spans="2:11">
      <c r="B122" s="86" t="s">
        <v>2457</v>
      </c>
      <c r="C122" s="87" t="s">
        <v>2458</v>
      </c>
      <c r="D122" s="88" t="s">
        <v>675</v>
      </c>
      <c r="E122" s="88" t="s">
        <v>132</v>
      </c>
      <c r="F122" s="101">
        <v>44987</v>
      </c>
      <c r="G122" s="90">
        <v>52914.301700000011</v>
      </c>
      <c r="H122" s="102">
        <v>-6.2355119999999999</v>
      </c>
      <c r="I122" s="90">
        <v>-3.2994778030000003</v>
      </c>
      <c r="J122" s="91">
        <f t="shared" si="1"/>
        <v>5.8035469040873197E-4</v>
      </c>
      <c r="K122" s="91">
        <f>I122/'סכום נכסי הקרן'!$C$42</f>
        <v>-4.2735506225074082E-6</v>
      </c>
    </row>
    <row r="123" spans="2:11">
      <c r="B123" s="86" t="s">
        <v>2457</v>
      </c>
      <c r="C123" s="87" t="s">
        <v>2459</v>
      </c>
      <c r="D123" s="88" t="s">
        <v>675</v>
      </c>
      <c r="E123" s="88" t="s">
        <v>132</v>
      </c>
      <c r="F123" s="101">
        <v>44987</v>
      </c>
      <c r="G123" s="90">
        <v>413019.05260000005</v>
      </c>
      <c r="H123" s="102">
        <v>-6.2355119999999999</v>
      </c>
      <c r="I123" s="90">
        <v>-25.753853821000003</v>
      </c>
      <c r="J123" s="91">
        <f t="shared" si="1"/>
        <v>4.5299198095918192E-3</v>
      </c>
      <c r="K123" s="91">
        <f>I123/'סכום נכסי הקרן'!$C$42</f>
        <v>-3.3356914214918677E-5</v>
      </c>
    </row>
    <row r="124" spans="2:11">
      <c r="B124" s="86" t="s">
        <v>2460</v>
      </c>
      <c r="C124" s="87" t="s">
        <v>2461</v>
      </c>
      <c r="D124" s="88" t="s">
        <v>675</v>
      </c>
      <c r="E124" s="88" t="s">
        <v>132</v>
      </c>
      <c r="F124" s="101">
        <v>45097</v>
      </c>
      <c r="G124" s="90">
        <v>410997.77184000006</v>
      </c>
      <c r="H124" s="102">
        <v>-6.216475</v>
      </c>
      <c r="I124" s="90">
        <v>-25.549574080000003</v>
      </c>
      <c r="J124" s="91">
        <f t="shared" si="1"/>
        <v>4.4939884553220509E-3</v>
      </c>
      <c r="K124" s="91">
        <f>I124/'סכום נכסי הקרן'!$C$42</f>
        <v>-3.309232694795102E-5</v>
      </c>
    </row>
    <row r="125" spans="2:11">
      <c r="B125" s="86" t="s">
        <v>2462</v>
      </c>
      <c r="C125" s="87" t="s">
        <v>2463</v>
      </c>
      <c r="D125" s="88" t="s">
        <v>675</v>
      </c>
      <c r="E125" s="88" t="s">
        <v>132</v>
      </c>
      <c r="F125" s="101">
        <v>44987</v>
      </c>
      <c r="G125" s="90">
        <v>317574.12336000009</v>
      </c>
      <c r="H125" s="102">
        <v>-6.2059699999999998</v>
      </c>
      <c r="I125" s="90">
        <v>-19.708553569000003</v>
      </c>
      <c r="J125" s="91">
        <f t="shared" si="1"/>
        <v>3.4665944697494623E-3</v>
      </c>
      <c r="K125" s="91">
        <f>I125/'סכום נכסי הקרן'!$C$42</f>
        <v>-2.5526918622377093E-5</v>
      </c>
    </row>
    <row r="126" spans="2:11">
      <c r="B126" s="86" t="s">
        <v>2464</v>
      </c>
      <c r="C126" s="87" t="s">
        <v>2465</v>
      </c>
      <c r="D126" s="88" t="s">
        <v>675</v>
      </c>
      <c r="E126" s="88" t="s">
        <v>132</v>
      </c>
      <c r="F126" s="101">
        <v>44987</v>
      </c>
      <c r="G126" s="90">
        <v>603802.51078400016</v>
      </c>
      <c r="H126" s="102">
        <v>-5.957471</v>
      </c>
      <c r="I126" s="90">
        <v>-35.97135856900001</v>
      </c>
      <c r="J126" s="91">
        <f t="shared" si="1"/>
        <v>6.3271062611520434E-3</v>
      </c>
      <c r="K126" s="91">
        <f>I126/'סכום נכסי הקרן'!$C$42</f>
        <v>-4.6590833757152314E-5</v>
      </c>
    </row>
    <row r="127" spans="2:11">
      <c r="B127" s="86" t="s">
        <v>2466</v>
      </c>
      <c r="C127" s="87" t="s">
        <v>2467</v>
      </c>
      <c r="D127" s="88" t="s">
        <v>675</v>
      </c>
      <c r="E127" s="88" t="s">
        <v>132</v>
      </c>
      <c r="F127" s="101">
        <v>44987</v>
      </c>
      <c r="G127" s="90">
        <v>823367.06016000023</v>
      </c>
      <c r="H127" s="102">
        <v>-5.957471</v>
      </c>
      <c r="I127" s="90">
        <v>-49.05185259400001</v>
      </c>
      <c r="J127" s="91">
        <f t="shared" si="1"/>
        <v>8.6278721742822501E-3</v>
      </c>
      <c r="K127" s="91">
        <f>I127/'סכום נכסי הקרן'!$C$42</f>
        <v>-6.3532955123271774E-5</v>
      </c>
    </row>
    <row r="128" spans="2:11">
      <c r="B128" s="86" t="s">
        <v>2468</v>
      </c>
      <c r="C128" s="87" t="s">
        <v>2469</v>
      </c>
      <c r="D128" s="88" t="s">
        <v>675</v>
      </c>
      <c r="E128" s="88" t="s">
        <v>132</v>
      </c>
      <c r="F128" s="101">
        <v>44987</v>
      </c>
      <c r="G128" s="90">
        <v>93769.444140000021</v>
      </c>
      <c r="H128" s="102">
        <v>-5.9331389999999997</v>
      </c>
      <c r="I128" s="90">
        <v>-5.5634715080000001</v>
      </c>
      <c r="J128" s="91">
        <f t="shared" si="1"/>
        <v>9.7857508896935616E-4</v>
      </c>
      <c r="K128" s="91">
        <f>I128/'סכום נכסי הקרן'!$C$42</f>
        <v>-7.2059212232608026E-6</v>
      </c>
    </row>
    <row r="129" spans="2:11">
      <c r="B129" s="86" t="s">
        <v>2470</v>
      </c>
      <c r="C129" s="87" t="s">
        <v>2471</v>
      </c>
      <c r="D129" s="88" t="s">
        <v>675</v>
      </c>
      <c r="E129" s="88" t="s">
        <v>132</v>
      </c>
      <c r="F129" s="101">
        <v>44987</v>
      </c>
      <c r="G129" s="90">
        <v>686329.70520000008</v>
      </c>
      <c r="H129" s="102">
        <v>-5.9280629999999999</v>
      </c>
      <c r="I129" s="90">
        <v>-40.68605542800001</v>
      </c>
      <c r="J129" s="91">
        <f t="shared" si="1"/>
        <v>7.1563879230829462E-3</v>
      </c>
      <c r="K129" s="91">
        <f>I129/'סכום נכסי הקרן'!$C$42</f>
        <v>-5.2697404826790505E-5</v>
      </c>
    </row>
    <row r="130" spans="2:11">
      <c r="B130" s="86" t="s">
        <v>2472</v>
      </c>
      <c r="C130" s="87" t="s">
        <v>2473</v>
      </c>
      <c r="D130" s="88" t="s">
        <v>675</v>
      </c>
      <c r="E130" s="88" t="s">
        <v>132</v>
      </c>
      <c r="F130" s="101">
        <v>44987</v>
      </c>
      <c r="G130" s="90">
        <v>933667.46329600026</v>
      </c>
      <c r="H130" s="102">
        <v>-5.8986710000000002</v>
      </c>
      <c r="I130" s="90">
        <v>-55.073971158000006</v>
      </c>
      <c r="J130" s="91">
        <f t="shared" si="1"/>
        <v>9.6871200199980627E-3</v>
      </c>
      <c r="K130" s="91">
        <f>I130/'סכום נכסי הקרן'!$C$42</f>
        <v>-7.1332925322979034E-5</v>
      </c>
    </row>
    <row r="131" spans="2:11">
      <c r="B131" s="86" t="s">
        <v>2474</v>
      </c>
      <c r="C131" s="87" t="s">
        <v>2475</v>
      </c>
      <c r="D131" s="88" t="s">
        <v>675</v>
      </c>
      <c r="E131" s="88" t="s">
        <v>132</v>
      </c>
      <c r="F131" s="101">
        <v>45033</v>
      </c>
      <c r="G131" s="90">
        <v>686539.24244000006</v>
      </c>
      <c r="H131" s="102">
        <v>-5.8957329999999999</v>
      </c>
      <c r="I131" s="90">
        <v>-40.476518188000007</v>
      </c>
      <c r="J131" s="91">
        <f t="shared" si="1"/>
        <v>7.1195318121132856E-3</v>
      </c>
      <c r="K131" s="91">
        <f>I131/'סכום נכסי הקרן'!$C$42</f>
        <v>-5.2426007940402509E-5</v>
      </c>
    </row>
    <row r="132" spans="2:11">
      <c r="B132" s="86" t="s">
        <v>2476</v>
      </c>
      <c r="C132" s="87" t="s">
        <v>2477</v>
      </c>
      <c r="D132" s="88" t="s">
        <v>675</v>
      </c>
      <c r="E132" s="88" t="s">
        <v>132</v>
      </c>
      <c r="F132" s="101">
        <v>45034</v>
      </c>
      <c r="G132" s="90">
        <v>549444.74095999997</v>
      </c>
      <c r="H132" s="102">
        <v>-5.7633029999999996</v>
      </c>
      <c r="I132" s="90">
        <v>-31.666166814000007</v>
      </c>
      <c r="J132" s="91">
        <f t="shared" si="1"/>
        <v>5.5698536359482928E-3</v>
      </c>
      <c r="K132" s="91">
        <f>I132/'סכום נכסי הקרן'!$C$42</f>
        <v>-4.1014662010257855E-5</v>
      </c>
    </row>
    <row r="133" spans="2:11">
      <c r="B133" s="86" t="s">
        <v>2478</v>
      </c>
      <c r="C133" s="87" t="s">
        <v>2479</v>
      </c>
      <c r="D133" s="88" t="s">
        <v>675</v>
      </c>
      <c r="E133" s="88" t="s">
        <v>132</v>
      </c>
      <c r="F133" s="101">
        <v>45033</v>
      </c>
      <c r="G133" s="90">
        <v>549764.76147200016</v>
      </c>
      <c r="H133" s="102">
        <v>-5.7929950000000003</v>
      </c>
      <c r="I133" s="90">
        <v>-31.847847030000008</v>
      </c>
      <c r="J133" s="91">
        <f t="shared" si="1"/>
        <v>5.6018098944247714E-3</v>
      </c>
      <c r="K133" s="91">
        <f>I133/'סכום נכסי הקרן'!$C$42</f>
        <v>-4.1249977913725405E-5</v>
      </c>
    </row>
    <row r="134" spans="2:11">
      <c r="B134" s="86" t="s">
        <v>2480</v>
      </c>
      <c r="C134" s="87" t="s">
        <v>2481</v>
      </c>
      <c r="D134" s="88" t="s">
        <v>675</v>
      </c>
      <c r="E134" s="88" t="s">
        <v>132</v>
      </c>
      <c r="F134" s="101">
        <v>45034</v>
      </c>
      <c r="G134" s="90">
        <v>533963.24580300006</v>
      </c>
      <c r="H134" s="102">
        <v>-5.6900190000000004</v>
      </c>
      <c r="I134" s="90">
        <v>-30.382612277000007</v>
      </c>
      <c r="J134" s="91">
        <f t="shared" si="1"/>
        <v>5.344085517349024E-3</v>
      </c>
      <c r="K134" s="91">
        <f>I134/'סכום נכסי הקרן'!$C$42</f>
        <v>-3.9352176120632799E-5</v>
      </c>
    </row>
    <row r="135" spans="2:11">
      <c r="B135" s="86" t="s">
        <v>2482</v>
      </c>
      <c r="C135" s="87" t="s">
        <v>2483</v>
      </c>
      <c r="D135" s="88" t="s">
        <v>675</v>
      </c>
      <c r="E135" s="88" t="s">
        <v>132</v>
      </c>
      <c r="F135" s="101">
        <v>45034</v>
      </c>
      <c r="G135" s="90">
        <v>687377.39139999996</v>
      </c>
      <c r="H135" s="102">
        <v>-5.6753749999999998</v>
      </c>
      <c r="I135" s="90">
        <v>-39.011243318000005</v>
      </c>
      <c r="J135" s="91">
        <f t="shared" si="1"/>
        <v>6.8618003787424189E-3</v>
      </c>
      <c r="K135" s="91">
        <f>I135/'סכום נכסי הקרן'!$C$42</f>
        <v>-5.0528154186957223E-5</v>
      </c>
    </row>
    <row r="136" spans="2:11">
      <c r="B136" s="86" t="s">
        <v>2482</v>
      </c>
      <c r="C136" s="87" t="s">
        <v>2484</v>
      </c>
      <c r="D136" s="88" t="s">
        <v>675</v>
      </c>
      <c r="E136" s="88" t="s">
        <v>132</v>
      </c>
      <c r="F136" s="101">
        <v>45034</v>
      </c>
      <c r="G136" s="90">
        <v>710691.47688000009</v>
      </c>
      <c r="H136" s="102">
        <v>-5.6753749999999998</v>
      </c>
      <c r="I136" s="90">
        <v>-40.334405052000008</v>
      </c>
      <c r="J136" s="91">
        <f t="shared" si="1"/>
        <v>7.0945351217366129E-3</v>
      </c>
      <c r="K136" s="91">
        <f>I136/'סכום נכסי הקרן'!$C$42</f>
        <v>-5.2241940122074695E-5</v>
      </c>
    </row>
    <row r="137" spans="2:11">
      <c r="B137" s="86" t="s">
        <v>2485</v>
      </c>
      <c r="C137" s="87" t="s">
        <v>2486</v>
      </c>
      <c r="D137" s="88" t="s">
        <v>675</v>
      </c>
      <c r="E137" s="88" t="s">
        <v>132</v>
      </c>
      <c r="F137" s="101">
        <v>45034</v>
      </c>
      <c r="G137" s="90">
        <v>618639.65226000012</v>
      </c>
      <c r="H137" s="102">
        <v>-5.6753749999999998</v>
      </c>
      <c r="I137" s="90">
        <v>-35.110118986000003</v>
      </c>
      <c r="J137" s="91">
        <f t="shared" si="1"/>
        <v>6.1756203408329987E-3</v>
      </c>
      <c r="K137" s="91">
        <f>I137/'סכום נכסי הקרן'!$C$42</f>
        <v>-4.5475338768002455E-5</v>
      </c>
    </row>
    <row r="138" spans="2:11">
      <c r="B138" s="86" t="s">
        <v>2487</v>
      </c>
      <c r="C138" s="87" t="s">
        <v>2488</v>
      </c>
      <c r="D138" s="88" t="s">
        <v>675</v>
      </c>
      <c r="E138" s="88" t="s">
        <v>132</v>
      </c>
      <c r="F138" s="101">
        <v>45034</v>
      </c>
      <c r="G138" s="90">
        <v>550008.58662400011</v>
      </c>
      <c r="H138" s="102">
        <v>-5.7156900000000004</v>
      </c>
      <c r="I138" s="90">
        <v>-31.436788302000007</v>
      </c>
      <c r="J138" s="91">
        <f t="shared" si="1"/>
        <v>5.5295075862803311E-3</v>
      </c>
      <c r="K138" s="91">
        <f>I138/'סכום נכסי הקרן'!$C$42</f>
        <v>-4.0717566305641768E-5</v>
      </c>
    </row>
    <row r="139" spans="2:11">
      <c r="B139" s="86" t="s">
        <v>2489</v>
      </c>
      <c r="C139" s="87" t="s">
        <v>2490</v>
      </c>
      <c r="D139" s="88" t="s">
        <v>675</v>
      </c>
      <c r="E139" s="88" t="s">
        <v>132</v>
      </c>
      <c r="F139" s="101">
        <v>45007</v>
      </c>
      <c r="G139" s="90">
        <v>797910.19038400007</v>
      </c>
      <c r="H139" s="102">
        <v>-5.4958879999999999</v>
      </c>
      <c r="I139" s="90">
        <v>-43.852246939000004</v>
      </c>
      <c r="J139" s="91">
        <f t="shared" si="1"/>
        <v>7.7132985022268412E-3</v>
      </c>
      <c r="K139" s="91">
        <f>I139/'סכום נכסי הקרן'!$C$42</f>
        <v>-5.6798320338484187E-5</v>
      </c>
    </row>
    <row r="140" spans="2:11">
      <c r="B140" s="86" t="s">
        <v>2491</v>
      </c>
      <c r="C140" s="87" t="s">
        <v>2492</v>
      </c>
      <c r="D140" s="88" t="s">
        <v>675</v>
      </c>
      <c r="E140" s="88" t="s">
        <v>132</v>
      </c>
      <c r="F140" s="101">
        <v>45007</v>
      </c>
      <c r="G140" s="90">
        <v>1032066.1512000001</v>
      </c>
      <c r="H140" s="102">
        <v>-5.4666810000000003</v>
      </c>
      <c r="I140" s="90">
        <v>-56.41975913200001</v>
      </c>
      <c r="J140" s="91">
        <f t="shared" ref="J140:J203" si="2">IFERROR(I140/$I$11,0)</f>
        <v>9.9238345577641364E-3</v>
      </c>
      <c r="K140" s="91">
        <f>I140/'סכום נכסי הקרן'!$C$42</f>
        <v>-7.3076017223406867E-5</v>
      </c>
    </row>
    <row r="141" spans="2:11">
      <c r="B141" s="86" t="s">
        <v>2493</v>
      </c>
      <c r="C141" s="87" t="s">
        <v>2494</v>
      </c>
      <c r="D141" s="88" t="s">
        <v>675</v>
      </c>
      <c r="E141" s="88" t="s">
        <v>132</v>
      </c>
      <c r="F141" s="101">
        <v>45034</v>
      </c>
      <c r="G141" s="90">
        <v>688082.19848000002</v>
      </c>
      <c r="H141" s="102">
        <v>-5.6278920000000001</v>
      </c>
      <c r="I141" s="90">
        <v>-38.724520178000006</v>
      </c>
      <c r="J141" s="91">
        <f t="shared" si="2"/>
        <v>6.8113678166574669E-3</v>
      </c>
      <c r="K141" s="91">
        <f>I141/'סכום נכסי הקרן'!$C$42</f>
        <v>-5.0156784556187112E-5</v>
      </c>
    </row>
    <row r="142" spans="2:11">
      <c r="B142" s="86" t="s">
        <v>2495</v>
      </c>
      <c r="C142" s="87" t="s">
        <v>2496</v>
      </c>
      <c r="D142" s="88" t="s">
        <v>675</v>
      </c>
      <c r="E142" s="88" t="s">
        <v>132</v>
      </c>
      <c r="F142" s="101">
        <v>44985</v>
      </c>
      <c r="G142" s="90">
        <v>412883.60700000008</v>
      </c>
      <c r="H142" s="102">
        <v>-5.659624</v>
      </c>
      <c r="I142" s="90">
        <v>-23.367657771000001</v>
      </c>
      <c r="J142" s="91">
        <f t="shared" si="2"/>
        <v>4.1102048872507313E-3</v>
      </c>
      <c r="K142" s="91">
        <f>I142/'סכום נכסי הקרן'!$C$42</f>
        <v>-3.0266264656485435E-5</v>
      </c>
    </row>
    <row r="143" spans="2:11">
      <c r="B143" s="86" t="s">
        <v>2495</v>
      </c>
      <c r="C143" s="87" t="s">
        <v>2497</v>
      </c>
      <c r="D143" s="88" t="s">
        <v>675</v>
      </c>
      <c r="E143" s="88" t="s">
        <v>132</v>
      </c>
      <c r="F143" s="101">
        <v>44985</v>
      </c>
      <c r="G143" s="90">
        <v>531718.81750000012</v>
      </c>
      <c r="H143" s="102">
        <v>-5.659624</v>
      </c>
      <c r="I143" s="90">
        <v>-30.093283306000004</v>
      </c>
      <c r="J143" s="91">
        <f t="shared" si="2"/>
        <v>5.2931946081153534E-3</v>
      </c>
      <c r="K143" s="91">
        <f>I143/'סכום נכסי הקרן'!$C$42</f>
        <v>-3.8977431364658914E-5</v>
      </c>
    </row>
    <row r="144" spans="2:11">
      <c r="B144" s="86" t="s">
        <v>2498</v>
      </c>
      <c r="C144" s="87" t="s">
        <v>2499</v>
      </c>
      <c r="D144" s="88" t="s">
        <v>675</v>
      </c>
      <c r="E144" s="88" t="s">
        <v>132</v>
      </c>
      <c r="F144" s="101">
        <v>44991</v>
      </c>
      <c r="G144" s="90">
        <v>319031.29050000006</v>
      </c>
      <c r="H144" s="102">
        <v>-5.6292460000000002</v>
      </c>
      <c r="I144" s="90">
        <v>-17.959055122000006</v>
      </c>
      <c r="J144" s="91">
        <f t="shared" si="2"/>
        <v>3.1588701296565943E-3</v>
      </c>
      <c r="K144" s="91">
        <f>I144/'סכום נכסי הקרן'!$C$42</f>
        <v>-2.3260932722894869E-5</v>
      </c>
    </row>
    <row r="145" spans="2:11">
      <c r="B145" s="86" t="s">
        <v>2500</v>
      </c>
      <c r="C145" s="87" t="s">
        <v>2501</v>
      </c>
      <c r="D145" s="88" t="s">
        <v>675</v>
      </c>
      <c r="E145" s="88" t="s">
        <v>132</v>
      </c>
      <c r="F145" s="101">
        <v>44985</v>
      </c>
      <c r="G145" s="90">
        <v>177889.62175000002</v>
      </c>
      <c r="H145" s="102">
        <v>-5.6478609999999998</v>
      </c>
      <c r="I145" s="90">
        <v>-10.046958849000003</v>
      </c>
      <c r="J145" s="91">
        <f t="shared" si="2"/>
        <v>1.7671886402930489E-3</v>
      </c>
      <c r="K145" s="91">
        <f>I145/'סכום נכסי הקרן'!$C$42</f>
        <v>-1.3013025032146358E-5</v>
      </c>
    </row>
    <row r="146" spans="2:11">
      <c r="B146" s="86" t="s">
        <v>2502</v>
      </c>
      <c r="C146" s="87" t="s">
        <v>2503</v>
      </c>
      <c r="D146" s="88" t="s">
        <v>675</v>
      </c>
      <c r="E146" s="88" t="s">
        <v>132</v>
      </c>
      <c r="F146" s="101">
        <v>44985</v>
      </c>
      <c r="G146" s="90">
        <v>412940.75352000003</v>
      </c>
      <c r="H146" s="102">
        <v>-5.6450009999999997</v>
      </c>
      <c r="I146" s="90">
        <v>-23.310511251000005</v>
      </c>
      <c r="J146" s="91">
        <f t="shared" si="2"/>
        <v>4.1001532206226422E-3</v>
      </c>
      <c r="K146" s="91">
        <f>I146/'סכום נכסי הקרן'!$C$42</f>
        <v>-3.0192247323834171E-5</v>
      </c>
    </row>
    <row r="147" spans="2:11">
      <c r="B147" s="86" t="s">
        <v>2504</v>
      </c>
      <c r="C147" s="87" t="s">
        <v>2505</v>
      </c>
      <c r="D147" s="88" t="s">
        <v>675</v>
      </c>
      <c r="E147" s="88" t="s">
        <v>132</v>
      </c>
      <c r="F147" s="101">
        <v>44985</v>
      </c>
      <c r="G147" s="90">
        <v>1569869.7650590003</v>
      </c>
      <c r="H147" s="102">
        <v>-5.5982380000000003</v>
      </c>
      <c r="I147" s="90">
        <v>-87.885041070000028</v>
      </c>
      <c r="J147" s="91">
        <f t="shared" si="2"/>
        <v>1.5458353972062942E-2</v>
      </c>
      <c r="K147" s="91">
        <f>I147/'סכום נכסי הקרן'!$C$42</f>
        <v>-1.1383048906475328E-4</v>
      </c>
    </row>
    <row r="148" spans="2:11">
      <c r="B148" s="86" t="s">
        <v>2504</v>
      </c>
      <c r="C148" s="87" t="s">
        <v>2506</v>
      </c>
      <c r="D148" s="88" t="s">
        <v>675</v>
      </c>
      <c r="E148" s="88" t="s">
        <v>132</v>
      </c>
      <c r="F148" s="101">
        <v>44985</v>
      </c>
      <c r="G148" s="90">
        <v>11864.881125</v>
      </c>
      <c r="H148" s="102">
        <v>-5.5982380000000003</v>
      </c>
      <c r="I148" s="90">
        <v>-0.6642242490000001</v>
      </c>
      <c r="J148" s="91">
        <f t="shared" si="2"/>
        <v>1.1683232359977405E-4</v>
      </c>
      <c r="K148" s="91">
        <f>I148/'סכום נכסי הקרן'!$C$42</f>
        <v>-8.6031672957990974E-7</v>
      </c>
    </row>
    <row r="149" spans="2:11">
      <c r="B149" s="86" t="s">
        <v>2507</v>
      </c>
      <c r="C149" s="87" t="s">
        <v>2508</v>
      </c>
      <c r="D149" s="88" t="s">
        <v>675</v>
      </c>
      <c r="E149" s="88" t="s">
        <v>132</v>
      </c>
      <c r="F149" s="101">
        <v>44991</v>
      </c>
      <c r="G149" s="90">
        <v>474634.63484800013</v>
      </c>
      <c r="H149" s="102">
        <v>-5.5591160000000004</v>
      </c>
      <c r="I149" s="90">
        <v>-26.385491991000002</v>
      </c>
      <c r="J149" s="91">
        <f t="shared" si="2"/>
        <v>4.6410204735415463E-3</v>
      </c>
      <c r="K149" s="91">
        <f>I149/'סכום נכסי הקרן'!$C$42</f>
        <v>-3.4175024793552848E-5</v>
      </c>
    </row>
    <row r="150" spans="2:11">
      <c r="B150" s="86" t="s">
        <v>2509</v>
      </c>
      <c r="C150" s="87" t="s">
        <v>2510</v>
      </c>
      <c r="D150" s="88" t="s">
        <v>675</v>
      </c>
      <c r="E150" s="88" t="s">
        <v>132</v>
      </c>
      <c r="F150" s="101">
        <v>45035</v>
      </c>
      <c r="G150" s="90">
        <v>1831717.4055600003</v>
      </c>
      <c r="H150" s="102">
        <v>-5.4803040000000003</v>
      </c>
      <c r="I150" s="90">
        <v>-100.38368751500001</v>
      </c>
      <c r="J150" s="91">
        <f t="shared" si="2"/>
        <v>1.765677703207592E-2</v>
      </c>
      <c r="K150" s="91">
        <f>I150/'סכום נכסי הקרן'!$C$42</f>
        <v>-1.3001898963504478E-4</v>
      </c>
    </row>
    <row r="151" spans="2:11">
      <c r="B151" s="86" t="s">
        <v>2511</v>
      </c>
      <c r="C151" s="87" t="s">
        <v>2512</v>
      </c>
      <c r="D151" s="88" t="s">
        <v>675</v>
      </c>
      <c r="E151" s="88" t="s">
        <v>132</v>
      </c>
      <c r="F151" s="101">
        <v>45035</v>
      </c>
      <c r="G151" s="90">
        <v>133594.62064000004</v>
      </c>
      <c r="H151" s="102">
        <v>-5.4511339999999997</v>
      </c>
      <c r="I151" s="90">
        <v>-7.2824215870000009</v>
      </c>
      <c r="J151" s="91">
        <f t="shared" si="2"/>
        <v>1.2809261882915149E-3</v>
      </c>
      <c r="K151" s="91">
        <f>I151/'סכום נכסי הקרן'!$C$42</f>
        <v>-9.4323402564454951E-6</v>
      </c>
    </row>
    <row r="152" spans="2:11">
      <c r="B152" s="86" t="s">
        <v>2511</v>
      </c>
      <c r="C152" s="87" t="s">
        <v>2513</v>
      </c>
      <c r="D152" s="88" t="s">
        <v>675</v>
      </c>
      <c r="E152" s="88" t="s">
        <v>132</v>
      </c>
      <c r="F152" s="101">
        <v>45035</v>
      </c>
      <c r="G152" s="90">
        <v>376431.09632000007</v>
      </c>
      <c r="H152" s="102">
        <v>-5.4511339999999997</v>
      </c>
      <c r="I152" s="90">
        <v>-20.519762912000001</v>
      </c>
      <c r="J152" s="91">
        <f t="shared" si="2"/>
        <v>3.6092804265046119E-3</v>
      </c>
      <c r="K152" s="91">
        <f>I152/'סכום נכסי הקרן'!$C$42</f>
        <v>-2.6577613429176331E-5</v>
      </c>
    </row>
    <row r="153" spans="2:11">
      <c r="B153" s="86" t="s">
        <v>2514</v>
      </c>
      <c r="C153" s="87" t="s">
        <v>2515</v>
      </c>
      <c r="D153" s="88" t="s">
        <v>675</v>
      </c>
      <c r="E153" s="88" t="s">
        <v>132</v>
      </c>
      <c r="F153" s="101">
        <v>45035</v>
      </c>
      <c r="G153" s="90">
        <v>457721.22073599999</v>
      </c>
      <c r="H153" s="102">
        <v>-5.4511339999999997</v>
      </c>
      <c r="I153" s="90">
        <v>-24.950996400000001</v>
      </c>
      <c r="J153" s="91">
        <f t="shared" si="2"/>
        <v>4.3887028965448041E-3</v>
      </c>
      <c r="K153" s="91">
        <f>I153/'סכום נכסי הקרן'!$C$42</f>
        <v>-3.2317036987019271E-5</v>
      </c>
    </row>
    <row r="154" spans="2:11">
      <c r="B154" s="86" t="s">
        <v>2516</v>
      </c>
      <c r="C154" s="87" t="s">
        <v>2517</v>
      </c>
      <c r="D154" s="88" t="s">
        <v>675</v>
      </c>
      <c r="E154" s="88" t="s">
        <v>132</v>
      </c>
      <c r="F154" s="101">
        <v>44991</v>
      </c>
      <c r="G154" s="90">
        <v>457847.80293200008</v>
      </c>
      <c r="H154" s="102">
        <v>-5.4978300000000004</v>
      </c>
      <c r="I154" s="90">
        <v>-25.171692459000006</v>
      </c>
      <c r="J154" s="91">
        <f t="shared" si="2"/>
        <v>4.4275217644513913E-3</v>
      </c>
      <c r="K154" s="91">
        <f>I154/'סכום נכסי הקרן'!$C$42</f>
        <v>-3.2602887002275276E-5</v>
      </c>
    </row>
    <row r="155" spans="2:11">
      <c r="B155" s="86" t="s">
        <v>2518</v>
      </c>
      <c r="C155" s="87" t="s">
        <v>2519</v>
      </c>
      <c r="D155" s="88" t="s">
        <v>675</v>
      </c>
      <c r="E155" s="88" t="s">
        <v>132</v>
      </c>
      <c r="F155" s="101">
        <v>45007</v>
      </c>
      <c r="G155" s="90">
        <v>551197.23424000014</v>
      </c>
      <c r="H155" s="102">
        <v>-5.4826600000000001</v>
      </c>
      <c r="I155" s="90">
        <v>-30.220268424000004</v>
      </c>
      <c r="J155" s="91">
        <f t="shared" si="2"/>
        <v>5.3155303876670145E-3</v>
      </c>
      <c r="K155" s="91">
        <f>I155/'סכום נכסי הקרן'!$C$42</f>
        <v>-3.9141905067008017E-5</v>
      </c>
    </row>
    <row r="156" spans="2:11">
      <c r="B156" s="86" t="s">
        <v>2518</v>
      </c>
      <c r="C156" s="87" t="s">
        <v>2520</v>
      </c>
      <c r="D156" s="88" t="s">
        <v>675</v>
      </c>
      <c r="E156" s="88" t="s">
        <v>132</v>
      </c>
      <c r="F156" s="101">
        <v>45007</v>
      </c>
      <c r="G156" s="90">
        <v>159714.34986000002</v>
      </c>
      <c r="H156" s="102">
        <v>-5.4826600000000001</v>
      </c>
      <c r="I156" s="90">
        <v>-8.7565942350000014</v>
      </c>
      <c r="J156" s="91">
        <f t="shared" si="2"/>
        <v>1.5402226775605658E-3</v>
      </c>
      <c r="K156" s="91">
        <f>I156/'סכום נכסי הקרן'!$C$42</f>
        <v>-1.1341718592561488E-5</v>
      </c>
    </row>
    <row r="157" spans="2:11">
      <c r="B157" s="86" t="s">
        <v>2518</v>
      </c>
      <c r="C157" s="87" t="s">
        <v>2521</v>
      </c>
      <c r="D157" s="88" t="s">
        <v>675</v>
      </c>
      <c r="E157" s="88" t="s">
        <v>132</v>
      </c>
      <c r="F157" s="101">
        <v>45007</v>
      </c>
      <c r="G157" s="90">
        <v>188267.59892000002</v>
      </c>
      <c r="H157" s="102">
        <v>-5.4826600000000001</v>
      </c>
      <c r="I157" s="90">
        <v>-10.322071704000003</v>
      </c>
      <c r="J157" s="91">
        <f t="shared" si="2"/>
        <v>1.8155790357810306E-3</v>
      </c>
      <c r="K157" s="91">
        <f>I157/'סכום נכסי הקרן'!$C$42</f>
        <v>-1.3369356786121499E-5</v>
      </c>
    </row>
    <row r="158" spans="2:11">
      <c r="B158" s="86" t="s">
        <v>2522</v>
      </c>
      <c r="C158" s="87" t="s">
        <v>2523</v>
      </c>
      <c r="D158" s="88" t="s">
        <v>675</v>
      </c>
      <c r="E158" s="88" t="s">
        <v>132</v>
      </c>
      <c r="F158" s="101">
        <v>45036</v>
      </c>
      <c r="G158" s="90">
        <v>1102394.4684800003</v>
      </c>
      <c r="H158" s="102">
        <v>-5.4152399999999998</v>
      </c>
      <c r="I158" s="90">
        <v>-59.69730688500001</v>
      </c>
      <c r="J158" s="91">
        <f t="shared" si="2"/>
        <v>1.0500331908272953E-2</v>
      </c>
      <c r="K158" s="91">
        <f>I158/'סכום נכסי הקרן'!$C$42</f>
        <v>-7.7321163600023028E-5</v>
      </c>
    </row>
    <row r="159" spans="2:11">
      <c r="B159" s="86" t="s">
        <v>2524</v>
      </c>
      <c r="C159" s="87" t="s">
        <v>2525</v>
      </c>
      <c r="D159" s="88" t="s">
        <v>675</v>
      </c>
      <c r="E159" s="88" t="s">
        <v>132</v>
      </c>
      <c r="F159" s="101">
        <v>45055</v>
      </c>
      <c r="G159" s="90">
        <v>447571.09488000005</v>
      </c>
      <c r="H159" s="102">
        <v>-5.2874759999999998</v>
      </c>
      <c r="I159" s="90">
        <v>-23.665214459000001</v>
      </c>
      <c r="J159" s="91">
        <f t="shared" si="2"/>
        <v>4.1625429934159771E-3</v>
      </c>
      <c r="K159" s="91">
        <f>I159/'סכום נכסי הקרן'!$C$42</f>
        <v>-3.0651666118522078E-5</v>
      </c>
    </row>
    <row r="160" spans="2:11">
      <c r="B160" s="86" t="s">
        <v>2526</v>
      </c>
      <c r="C160" s="87" t="s">
        <v>2527</v>
      </c>
      <c r="D160" s="88" t="s">
        <v>675</v>
      </c>
      <c r="E160" s="88" t="s">
        <v>132</v>
      </c>
      <c r="F160" s="101">
        <v>45055</v>
      </c>
      <c r="G160" s="90">
        <v>372975.91240000003</v>
      </c>
      <c r="H160" s="102">
        <v>-5.2874759999999998</v>
      </c>
      <c r="I160" s="90">
        <v>-19.721012054000003</v>
      </c>
      <c r="J160" s="91">
        <f t="shared" si="2"/>
        <v>3.4687858286967968E-3</v>
      </c>
      <c r="K160" s="91">
        <f>I160/'סכום נכסי הקרן'!$C$42</f>
        <v>-2.5543055105028629E-5</v>
      </c>
    </row>
    <row r="161" spans="2:11">
      <c r="B161" s="86" t="s">
        <v>2528</v>
      </c>
      <c r="C161" s="87" t="s">
        <v>2529</v>
      </c>
      <c r="D161" s="88" t="s">
        <v>675</v>
      </c>
      <c r="E161" s="88" t="s">
        <v>132</v>
      </c>
      <c r="F161" s="101">
        <v>45036</v>
      </c>
      <c r="G161" s="90">
        <v>551654.40640000009</v>
      </c>
      <c r="H161" s="102">
        <v>-5.3278790000000003</v>
      </c>
      <c r="I161" s="90">
        <v>-29.391481283000005</v>
      </c>
      <c r="J161" s="91">
        <f t="shared" si="2"/>
        <v>5.1697526211997085E-3</v>
      </c>
      <c r="K161" s="91">
        <f>I161/'סכום נכסי הקרן'!$C$42</f>
        <v>-3.8068443139448966E-5</v>
      </c>
    </row>
    <row r="162" spans="2:11">
      <c r="B162" s="86" t="s">
        <v>2528</v>
      </c>
      <c r="C162" s="87" t="s">
        <v>2530</v>
      </c>
      <c r="D162" s="88" t="s">
        <v>675</v>
      </c>
      <c r="E162" s="88" t="s">
        <v>132</v>
      </c>
      <c r="F162" s="101">
        <v>45036</v>
      </c>
      <c r="G162" s="90">
        <v>213129.09280000004</v>
      </c>
      <c r="H162" s="102">
        <v>-5.3278790000000003</v>
      </c>
      <c r="I162" s="90">
        <v>-11.355260955</v>
      </c>
      <c r="J162" s="91">
        <f t="shared" si="2"/>
        <v>1.9973096803553151E-3</v>
      </c>
      <c r="K162" s="91">
        <f>I162/'סכום נכסי הקרן'!$C$42</f>
        <v>-1.4707564475460819E-5</v>
      </c>
    </row>
    <row r="163" spans="2:11">
      <c r="B163" s="86" t="s">
        <v>2531</v>
      </c>
      <c r="C163" s="87" t="s">
        <v>2532</v>
      </c>
      <c r="D163" s="88" t="s">
        <v>675</v>
      </c>
      <c r="E163" s="88" t="s">
        <v>132</v>
      </c>
      <c r="F163" s="101">
        <v>45036</v>
      </c>
      <c r="G163" s="90">
        <v>266411.36600000004</v>
      </c>
      <c r="H163" s="102">
        <v>-5.3278790000000003</v>
      </c>
      <c r="I163" s="90">
        <v>-14.194076179000001</v>
      </c>
      <c r="J163" s="91">
        <f t="shared" si="2"/>
        <v>2.4966370978497239E-3</v>
      </c>
      <c r="K163" s="91">
        <f>I163/'סכום נכסי הקרן'!$C$42</f>
        <v>-1.8384455575221525E-5</v>
      </c>
    </row>
    <row r="164" spans="2:11">
      <c r="B164" s="86" t="s">
        <v>2531</v>
      </c>
      <c r="C164" s="87" t="s">
        <v>2533</v>
      </c>
      <c r="D164" s="88" t="s">
        <v>675</v>
      </c>
      <c r="E164" s="88" t="s">
        <v>132</v>
      </c>
      <c r="F164" s="101">
        <v>45036</v>
      </c>
      <c r="G164" s="90">
        <v>689568.00800000015</v>
      </c>
      <c r="H164" s="102">
        <v>-5.3278790000000003</v>
      </c>
      <c r="I164" s="90">
        <v>-36.739351603000003</v>
      </c>
      <c r="J164" s="91">
        <f t="shared" si="2"/>
        <v>6.4621907763677162E-3</v>
      </c>
      <c r="K164" s="91">
        <f>I164/'סכום נכסי הקרן'!$C$42</f>
        <v>-4.7585553923339786E-5</v>
      </c>
    </row>
    <row r="165" spans="2:11">
      <c r="B165" s="86" t="s">
        <v>2534</v>
      </c>
      <c r="C165" s="87" t="s">
        <v>2535</v>
      </c>
      <c r="D165" s="88" t="s">
        <v>675</v>
      </c>
      <c r="E165" s="88" t="s">
        <v>132</v>
      </c>
      <c r="F165" s="101">
        <v>45036</v>
      </c>
      <c r="G165" s="90">
        <v>551654.40640000009</v>
      </c>
      <c r="H165" s="102">
        <v>-5.3278790000000003</v>
      </c>
      <c r="I165" s="90">
        <v>-29.391481283000005</v>
      </c>
      <c r="J165" s="91">
        <f t="shared" si="2"/>
        <v>5.1697526211997085E-3</v>
      </c>
      <c r="K165" s="91">
        <f>I165/'סכום נכסי הקרן'!$C$42</f>
        <v>-3.8068443139448966E-5</v>
      </c>
    </row>
    <row r="166" spans="2:11">
      <c r="B166" s="86" t="s">
        <v>2536</v>
      </c>
      <c r="C166" s="87" t="s">
        <v>2537</v>
      </c>
      <c r="D166" s="88" t="s">
        <v>675</v>
      </c>
      <c r="E166" s="88" t="s">
        <v>132</v>
      </c>
      <c r="F166" s="101">
        <v>45061</v>
      </c>
      <c r="G166" s="90">
        <v>479540.45880000008</v>
      </c>
      <c r="H166" s="102">
        <v>-5.3211459999999997</v>
      </c>
      <c r="I166" s="90">
        <v>-25.517045546000006</v>
      </c>
      <c r="J166" s="91">
        <f t="shared" si="2"/>
        <v>4.4882669174284321E-3</v>
      </c>
      <c r="K166" s="91">
        <f>I166/'סכום נכסי הקרן'!$C$42</f>
        <v>-3.3050195330457325E-5</v>
      </c>
    </row>
    <row r="167" spans="2:11">
      <c r="B167" s="86" t="s">
        <v>2538</v>
      </c>
      <c r="C167" s="87" t="s">
        <v>2539</v>
      </c>
      <c r="D167" s="88" t="s">
        <v>675</v>
      </c>
      <c r="E167" s="88" t="s">
        <v>132</v>
      </c>
      <c r="F167" s="101">
        <v>45040</v>
      </c>
      <c r="G167" s="90">
        <v>2172600.0000000005</v>
      </c>
      <c r="H167" s="102">
        <v>-5.2651310000000002</v>
      </c>
      <c r="I167" s="90">
        <v>-114.39024000000002</v>
      </c>
      <c r="J167" s="91">
        <f t="shared" si="2"/>
        <v>2.0120430045208748E-2</v>
      </c>
      <c r="K167" s="91">
        <f>I167/'סכום נכסי הקרן'!$C$42</f>
        <v>-1.4816056071548356E-4</v>
      </c>
    </row>
    <row r="168" spans="2:11">
      <c r="B168" s="86" t="s">
        <v>2540</v>
      </c>
      <c r="C168" s="87" t="s">
        <v>2541</v>
      </c>
      <c r="D168" s="88" t="s">
        <v>675</v>
      </c>
      <c r="E168" s="88" t="s">
        <v>132</v>
      </c>
      <c r="F168" s="101">
        <v>45055</v>
      </c>
      <c r="G168" s="90">
        <v>564948.11583600007</v>
      </c>
      <c r="H168" s="102">
        <v>-5.2583989999999998</v>
      </c>
      <c r="I168" s="90">
        <v>-29.707226889000005</v>
      </c>
      <c r="J168" s="91">
        <f t="shared" si="2"/>
        <v>5.2252900287408158E-3</v>
      </c>
      <c r="K168" s="91">
        <f>I168/'סכום נכסי הקרן'!$C$42</f>
        <v>-3.847740325727379E-5</v>
      </c>
    </row>
    <row r="169" spans="2:11">
      <c r="B169" s="86" t="s">
        <v>2542</v>
      </c>
      <c r="C169" s="87" t="s">
        <v>2543</v>
      </c>
      <c r="D169" s="88" t="s">
        <v>675</v>
      </c>
      <c r="E169" s="88" t="s">
        <v>132</v>
      </c>
      <c r="F169" s="101">
        <v>45040</v>
      </c>
      <c r="G169" s="90">
        <v>24461029.670000006</v>
      </c>
      <c r="H169" s="102">
        <v>-5.2273529999999999</v>
      </c>
      <c r="I169" s="90">
        <v>-1278.6643200000003</v>
      </c>
      <c r="J169" s="91">
        <f t="shared" si="2"/>
        <v>0.22490796419226339</v>
      </c>
      <c r="K169" s="91">
        <f>I169/'סכום נכסי הקרן'!$C$42</f>
        <v>-1.6561519813061195E-3</v>
      </c>
    </row>
    <row r="170" spans="2:11">
      <c r="B170" s="86" t="s">
        <v>2544</v>
      </c>
      <c r="C170" s="87" t="s">
        <v>2545</v>
      </c>
      <c r="D170" s="88" t="s">
        <v>675</v>
      </c>
      <c r="E170" s="88" t="s">
        <v>132</v>
      </c>
      <c r="F170" s="101">
        <v>44984</v>
      </c>
      <c r="G170" s="90">
        <v>414312.27000000008</v>
      </c>
      <c r="H170" s="102">
        <v>-5.29528</v>
      </c>
      <c r="I170" s="90">
        <v>-21.938994771000001</v>
      </c>
      <c r="J170" s="91">
        <f t="shared" si="2"/>
        <v>3.858913221548499E-3</v>
      </c>
      <c r="K170" s="91">
        <f>I170/'סכום נכסי הקרן'!$C$42</f>
        <v>-2.841583134020369E-5</v>
      </c>
    </row>
    <row r="171" spans="2:11">
      <c r="B171" s="86" t="s">
        <v>2546</v>
      </c>
      <c r="C171" s="87" t="s">
        <v>2547</v>
      </c>
      <c r="D171" s="88" t="s">
        <v>675</v>
      </c>
      <c r="E171" s="88" t="s">
        <v>132</v>
      </c>
      <c r="F171" s="101">
        <v>45061</v>
      </c>
      <c r="G171" s="90">
        <v>553178.31360000011</v>
      </c>
      <c r="H171" s="102">
        <v>-5.0310050000000004</v>
      </c>
      <c r="I171" s="90">
        <v>-27.830426405999997</v>
      </c>
      <c r="J171" s="91">
        <f t="shared" si="2"/>
        <v>4.8951741654729743E-3</v>
      </c>
      <c r="K171" s="91">
        <f>I171/'סכום נכסי הקרן'!$C$42</f>
        <v>-3.6046533176816127E-5</v>
      </c>
    </row>
    <row r="172" spans="2:11">
      <c r="B172" s="86" t="s">
        <v>2548</v>
      </c>
      <c r="C172" s="87" t="s">
        <v>2549</v>
      </c>
      <c r="D172" s="88" t="s">
        <v>675</v>
      </c>
      <c r="E172" s="88" t="s">
        <v>132</v>
      </c>
      <c r="F172" s="101">
        <v>45061</v>
      </c>
      <c r="G172" s="90">
        <v>829767.47040000011</v>
      </c>
      <c r="H172" s="102">
        <v>-5.0310050000000004</v>
      </c>
      <c r="I172" s="90">
        <v>-41.745639610000005</v>
      </c>
      <c r="J172" s="91">
        <f t="shared" si="2"/>
        <v>7.3427612483853554E-3</v>
      </c>
      <c r="K172" s="91">
        <f>I172/'סכום נכסי הקרן'!$C$42</f>
        <v>-5.4069799766519422E-5</v>
      </c>
    </row>
    <row r="173" spans="2:11">
      <c r="B173" s="86" t="s">
        <v>2550</v>
      </c>
      <c r="C173" s="87" t="s">
        <v>2551</v>
      </c>
      <c r="D173" s="88" t="s">
        <v>675</v>
      </c>
      <c r="E173" s="88" t="s">
        <v>132</v>
      </c>
      <c r="F173" s="101">
        <v>45061</v>
      </c>
      <c r="G173" s="90">
        <v>534294.61800000013</v>
      </c>
      <c r="H173" s="102">
        <v>-5.0310050000000004</v>
      </c>
      <c r="I173" s="90">
        <v>-26.880386812000005</v>
      </c>
      <c r="J173" s="91">
        <f t="shared" si="2"/>
        <v>4.7280689544754676E-3</v>
      </c>
      <c r="K173" s="91">
        <f>I173/'סכום נכסי הקרן'!$C$42</f>
        <v>-3.4816022610976337E-5</v>
      </c>
    </row>
    <row r="174" spans="2:11">
      <c r="B174" s="86" t="s">
        <v>2552</v>
      </c>
      <c r="C174" s="87" t="s">
        <v>2553</v>
      </c>
      <c r="D174" s="88" t="s">
        <v>675</v>
      </c>
      <c r="E174" s="88" t="s">
        <v>132</v>
      </c>
      <c r="F174" s="101">
        <v>45061</v>
      </c>
      <c r="G174" s="90">
        <v>1106874.7556480002</v>
      </c>
      <c r="H174" s="102">
        <v>-4.98184</v>
      </c>
      <c r="I174" s="90">
        <v>-55.142724365000007</v>
      </c>
      <c r="J174" s="91">
        <f t="shared" si="2"/>
        <v>9.6992132203605006E-3</v>
      </c>
      <c r="K174" s="91">
        <f>I174/'סכום נכסי הקרן'!$C$42</f>
        <v>-7.1421975872222636E-5</v>
      </c>
    </row>
    <row r="175" spans="2:11">
      <c r="B175" s="86" t="s">
        <v>2554</v>
      </c>
      <c r="C175" s="87" t="s">
        <v>2555</v>
      </c>
      <c r="D175" s="88" t="s">
        <v>675</v>
      </c>
      <c r="E175" s="88" t="s">
        <v>132</v>
      </c>
      <c r="F175" s="101">
        <v>45005</v>
      </c>
      <c r="G175" s="90">
        <v>623525.67972000013</v>
      </c>
      <c r="H175" s="102">
        <v>-4.907635</v>
      </c>
      <c r="I175" s="90">
        <v>-30.600367072000004</v>
      </c>
      <c r="J175" s="91">
        <f t="shared" si="2"/>
        <v>5.3823870378266999E-3</v>
      </c>
      <c r="K175" s="91">
        <f>I175/'סכום נכסי הקרן'!$C$42</f>
        <v>-3.963421655105488E-5</v>
      </c>
    </row>
    <row r="176" spans="2:11">
      <c r="B176" s="86" t="s">
        <v>2556</v>
      </c>
      <c r="C176" s="87" t="s">
        <v>2557</v>
      </c>
      <c r="D176" s="88" t="s">
        <v>675</v>
      </c>
      <c r="E176" s="88" t="s">
        <v>132</v>
      </c>
      <c r="F176" s="101">
        <v>45105</v>
      </c>
      <c r="G176" s="90">
        <v>2003485.0000000002</v>
      </c>
      <c r="H176" s="102">
        <v>-4.6380540000000003</v>
      </c>
      <c r="I176" s="90">
        <v>-92.922720000000012</v>
      </c>
      <c r="J176" s="91">
        <f t="shared" si="2"/>
        <v>1.6344445884286282E-2</v>
      </c>
      <c r="K176" s="91">
        <f>I176/'סכום נכסי הקרן'!$C$42</f>
        <v>-1.2035539306856843E-4</v>
      </c>
    </row>
    <row r="177" spans="2:11">
      <c r="B177" s="86" t="s">
        <v>2558</v>
      </c>
      <c r="C177" s="87" t="s">
        <v>2559</v>
      </c>
      <c r="D177" s="88" t="s">
        <v>675</v>
      </c>
      <c r="E177" s="88" t="s">
        <v>132</v>
      </c>
      <c r="F177" s="101">
        <v>45105</v>
      </c>
      <c r="G177" s="90">
        <v>300276.51908800006</v>
      </c>
      <c r="H177" s="102">
        <v>-4.9064059999999996</v>
      </c>
      <c r="I177" s="90">
        <v>-14.732784042000002</v>
      </c>
      <c r="J177" s="91">
        <f t="shared" si="2"/>
        <v>2.5913919814157991E-3</v>
      </c>
      <c r="K177" s="91">
        <f>I177/'סכום נכסי הקרן'!$C$42</f>
        <v>-1.9082200933950733E-5</v>
      </c>
    </row>
    <row r="178" spans="2:11">
      <c r="B178" s="86" t="s">
        <v>2560</v>
      </c>
      <c r="C178" s="87" t="s">
        <v>2561</v>
      </c>
      <c r="D178" s="88" t="s">
        <v>675</v>
      </c>
      <c r="E178" s="88" t="s">
        <v>132</v>
      </c>
      <c r="F178" s="101">
        <v>45106</v>
      </c>
      <c r="G178" s="90">
        <v>182460.87610400002</v>
      </c>
      <c r="H178" s="102">
        <v>-4.5232890000000001</v>
      </c>
      <c r="I178" s="90">
        <v>-8.2532318900000003</v>
      </c>
      <c r="J178" s="91">
        <f t="shared" si="2"/>
        <v>1.4516848193484948E-3</v>
      </c>
      <c r="K178" s="91">
        <f>I178/'סכום נכסי הקרן'!$C$42</f>
        <v>-1.0689753466181293E-5</v>
      </c>
    </row>
    <row r="179" spans="2:11">
      <c r="B179" s="86" t="s">
        <v>2562</v>
      </c>
      <c r="C179" s="87" t="s">
        <v>2563</v>
      </c>
      <c r="D179" s="88" t="s">
        <v>675</v>
      </c>
      <c r="E179" s="88" t="s">
        <v>132</v>
      </c>
      <c r="F179" s="101">
        <v>45106</v>
      </c>
      <c r="G179" s="90">
        <v>1320675.1260400002</v>
      </c>
      <c r="H179" s="102">
        <v>-4.4373550000000002</v>
      </c>
      <c r="I179" s="90">
        <v>-58.603049548000008</v>
      </c>
      <c r="J179" s="91">
        <f t="shared" si="2"/>
        <v>1.0307859821488583E-2</v>
      </c>
      <c r="K179" s="91">
        <f>I179/'סכום נכסי הקרן'!$C$42</f>
        <v>-7.5903859286150164E-5</v>
      </c>
    </row>
    <row r="180" spans="2:11">
      <c r="B180" s="86" t="s">
        <v>2564</v>
      </c>
      <c r="C180" s="87" t="s">
        <v>2565</v>
      </c>
      <c r="D180" s="88" t="s">
        <v>675</v>
      </c>
      <c r="E180" s="88" t="s">
        <v>132</v>
      </c>
      <c r="F180" s="101">
        <v>45138</v>
      </c>
      <c r="G180" s="90">
        <v>1043695.4680200001</v>
      </c>
      <c r="H180" s="102">
        <v>-4.0221640000000001</v>
      </c>
      <c r="I180" s="90">
        <v>-41.97914783400001</v>
      </c>
      <c r="J180" s="91">
        <f t="shared" si="2"/>
        <v>7.3838336850370577E-3</v>
      </c>
      <c r="K180" s="91">
        <f>I180/'סכום נכסי הקרן'!$C$42</f>
        <v>-5.4372244357941881E-5</v>
      </c>
    </row>
    <row r="181" spans="2:11">
      <c r="B181" s="86" t="s">
        <v>2566</v>
      </c>
      <c r="C181" s="87" t="s">
        <v>2567</v>
      </c>
      <c r="D181" s="88" t="s">
        <v>675</v>
      </c>
      <c r="E181" s="88" t="s">
        <v>132</v>
      </c>
      <c r="F181" s="101">
        <v>45106</v>
      </c>
      <c r="G181" s="90">
        <v>269575.92090000008</v>
      </c>
      <c r="H181" s="102">
        <v>-4.038195</v>
      </c>
      <c r="I181" s="90">
        <v>-10.886002621000001</v>
      </c>
      <c r="J181" s="91">
        <f t="shared" si="2"/>
        <v>1.9147704752415029E-3</v>
      </c>
      <c r="K181" s="91">
        <f>I181/'סכום נכסי הקרן'!$C$42</f>
        <v>-1.4099771556363407E-5</v>
      </c>
    </row>
    <row r="182" spans="2:11">
      <c r="B182" s="86" t="s">
        <v>2568</v>
      </c>
      <c r="C182" s="87" t="s">
        <v>2569</v>
      </c>
      <c r="D182" s="88" t="s">
        <v>675</v>
      </c>
      <c r="E182" s="88" t="s">
        <v>132</v>
      </c>
      <c r="F182" s="101">
        <v>45132</v>
      </c>
      <c r="G182" s="90">
        <v>372980.57697100006</v>
      </c>
      <c r="H182" s="102">
        <v>-3.6737929999999999</v>
      </c>
      <c r="I182" s="90">
        <v>-13.702533451000001</v>
      </c>
      <c r="J182" s="91">
        <f t="shared" si="2"/>
        <v>2.4101782262453361E-3</v>
      </c>
      <c r="K182" s="91">
        <f>I182/'סכום נכסי הקרן'!$C$42</f>
        <v>-1.7747799456691671E-5</v>
      </c>
    </row>
    <row r="183" spans="2:11">
      <c r="B183" s="86" t="s">
        <v>2570</v>
      </c>
      <c r="C183" s="87" t="s">
        <v>2571</v>
      </c>
      <c r="D183" s="88" t="s">
        <v>675</v>
      </c>
      <c r="E183" s="88" t="s">
        <v>132</v>
      </c>
      <c r="F183" s="101">
        <v>45132</v>
      </c>
      <c r="G183" s="90">
        <v>361894.30200000008</v>
      </c>
      <c r="H183" s="102">
        <v>-3.402971</v>
      </c>
      <c r="I183" s="90">
        <v>-12.315159699000002</v>
      </c>
      <c r="J183" s="91">
        <f t="shared" si="2"/>
        <v>2.1661490457516616E-3</v>
      </c>
      <c r="K183" s="91">
        <f>I183/'סכום נכסי הקרן'!$C$42</f>
        <v>-1.5950844812499438E-5</v>
      </c>
    </row>
    <row r="184" spans="2:11">
      <c r="B184" s="86" t="s">
        <v>2572</v>
      </c>
      <c r="C184" s="87" t="s">
        <v>2573</v>
      </c>
      <c r="D184" s="88" t="s">
        <v>675</v>
      </c>
      <c r="E184" s="88" t="s">
        <v>132</v>
      </c>
      <c r="F184" s="101">
        <v>45132</v>
      </c>
      <c r="G184" s="90">
        <v>1020071.3161710001</v>
      </c>
      <c r="H184" s="102">
        <v>-3.3804669999999999</v>
      </c>
      <c r="I184" s="90">
        <v>-34.483172553000003</v>
      </c>
      <c r="J184" s="91">
        <f t="shared" si="2"/>
        <v>6.065344920069219E-3</v>
      </c>
      <c r="K184" s="91">
        <f>I184/'סכום נכסי הקרן'!$C$42</f>
        <v>-4.4663305022362507E-5</v>
      </c>
    </row>
    <row r="185" spans="2:11">
      <c r="B185" s="86" t="s">
        <v>2574</v>
      </c>
      <c r="C185" s="87" t="s">
        <v>2575</v>
      </c>
      <c r="D185" s="88" t="s">
        <v>675</v>
      </c>
      <c r="E185" s="88" t="s">
        <v>132</v>
      </c>
      <c r="F185" s="101">
        <v>45132</v>
      </c>
      <c r="G185" s="90">
        <v>560203.52579200012</v>
      </c>
      <c r="H185" s="102">
        <v>-3.3720300000000001</v>
      </c>
      <c r="I185" s="90">
        <v>-18.890231738999997</v>
      </c>
      <c r="J185" s="91">
        <f t="shared" si="2"/>
        <v>3.3226574770918514E-3</v>
      </c>
      <c r="K185" s="91">
        <f>I185/'סכום נכסי הקרן'!$C$42</f>
        <v>-2.4467011578047773E-5</v>
      </c>
    </row>
    <row r="186" spans="2:11">
      <c r="B186" s="86" t="s">
        <v>2576</v>
      </c>
      <c r="C186" s="87" t="s">
        <v>2577</v>
      </c>
      <c r="D186" s="88" t="s">
        <v>675</v>
      </c>
      <c r="E186" s="88" t="s">
        <v>132</v>
      </c>
      <c r="F186" s="101">
        <v>45133</v>
      </c>
      <c r="G186" s="90">
        <v>367041.85680200008</v>
      </c>
      <c r="H186" s="102">
        <v>-3.3246329999999999</v>
      </c>
      <c r="I186" s="90">
        <v>-12.202794521000001</v>
      </c>
      <c r="J186" s="91">
        <f t="shared" si="2"/>
        <v>2.1463848097166079E-3</v>
      </c>
      <c r="K186" s="91">
        <f>I186/'סכום נכסי הקרן'!$C$42</f>
        <v>-1.580530715319061E-5</v>
      </c>
    </row>
    <row r="187" spans="2:11">
      <c r="B187" s="86" t="s">
        <v>2578</v>
      </c>
      <c r="C187" s="87" t="s">
        <v>2579</v>
      </c>
      <c r="D187" s="88" t="s">
        <v>675</v>
      </c>
      <c r="E187" s="88" t="s">
        <v>132</v>
      </c>
      <c r="F187" s="101">
        <v>45132</v>
      </c>
      <c r="G187" s="90">
        <v>420609.81650400005</v>
      </c>
      <c r="H187" s="102">
        <v>-3.2596720000000001</v>
      </c>
      <c r="I187" s="90">
        <v>-13.710501644000002</v>
      </c>
      <c r="J187" s="91">
        <f t="shared" si="2"/>
        <v>2.411579774750202E-3</v>
      </c>
      <c r="K187" s="91">
        <f>I187/'סכום נכסי הקרן'!$C$42</f>
        <v>-1.7758120022001871E-5</v>
      </c>
    </row>
    <row r="188" spans="2:11">
      <c r="B188" s="86" t="s">
        <v>2580</v>
      </c>
      <c r="C188" s="87" t="s">
        <v>2581</v>
      </c>
      <c r="D188" s="88" t="s">
        <v>675</v>
      </c>
      <c r="E188" s="88" t="s">
        <v>132</v>
      </c>
      <c r="F188" s="101">
        <v>45133</v>
      </c>
      <c r="G188" s="90">
        <v>5530350.0000000009</v>
      </c>
      <c r="H188" s="102">
        <v>-3.3836119999999998</v>
      </c>
      <c r="I188" s="90">
        <v>-187.12560000000005</v>
      </c>
      <c r="J188" s="91">
        <f t="shared" si="2"/>
        <v>3.2914062812244425E-2</v>
      </c>
      <c r="K188" s="91">
        <f>I188/'סכום נכסי הקרן'!$C$42</f>
        <v>-2.4236887535353799E-4</v>
      </c>
    </row>
    <row r="189" spans="2:11">
      <c r="B189" s="86" t="s">
        <v>2582</v>
      </c>
      <c r="C189" s="87" t="s">
        <v>2583</v>
      </c>
      <c r="D189" s="88" t="s">
        <v>675</v>
      </c>
      <c r="E189" s="88" t="s">
        <v>132</v>
      </c>
      <c r="F189" s="101">
        <v>45110</v>
      </c>
      <c r="G189" s="90">
        <v>281465.65984000004</v>
      </c>
      <c r="H189" s="102">
        <v>-3.2179000000000002</v>
      </c>
      <c r="I189" s="90">
        <v>-9.0572840009999993</v>
      </c>
      <c r="J189" s="91">
        <f t="shared" si="2"/>
        <v>1.593111869873766E-3</v>
      </c>
      <c r="K189" s="91">
        <f>I189/'סכום נכסי הקרן'!$C$42</f>
        <v>-1.1731178080818243E-5</v>
      </c>
    </row>
    <row r="190" spans="2:11">
      <c r="B190" s="86" t="s">
        <v>2582</v>
      </c>
      <c r="C190" s="87" t="s">
        <v>2584</v>
      </c>
      <c r="D190" s="88" t="s">
        <v>675</v>
      </c>
      <c r="E190" s="88" t="s">
        <v>132</v>
      </c>
      <c r="F190" s="101">
        <v>45110</v>
      </c>
      <c r="G190" s="90">
        <v>108742.93768000002</v>
      </c>
      <c r="H190" s="102">
        <v>-3.2179000000000002</v>
      </c>
      <c r="I190" s="90">
        <v>-3.499239198000001</v>
      </c>
      <c r="J190" s="91">
        <f t="shared" si="2"/>
        <v>6.1549129973686024E-4</v>
      </c>
      <c r="K190" s="91">
        <f>I190/'סכום נכסי הקרן'!$C$42</f>
        <v>-4.5322856360234846E-6</v>
      </c>
    </row>
    <row r="191" spans="2:11">
      <c r="B191" s="86" t="s">
        <v>2585</v>
      </c>
      <c r="C191" s="87" t="s">
        <v>2586</v>
      </c>
      <c r="D191" s="88" t="s">
        <v>675</v>
      </c>
      <c r="E191" s="88" t="s">
        <v>132</v>
      </c>
      <c r="F191" s="101">
        <v>45110</v>
      </c>
      <c r="G191" s="90">
        <v>999744.07948800013</v>
      </c>
      <c r="H191" s="102">
        <v>-3.109283</v>
      </c>
      <c r="I191" s="90">
        <v>-31.084872794000002</v>
      </c>
      <c r="J191" s="91">
        <f t="shared" si="2"/>
        <v>5.4676081500999521E-3</v>
      </c>
      <c r="K191" s="91">
        <f>I191/'סכום נכסי הקרן'!$C$42</f>
        <v>-4.0261758196577956E-5</v>
      </c>
    </row>
    <row r="192" spans="2:11">
      <c r="B192" s="86" t="s">
        <v>2587</v>
      </c>
      <c r="C192" s="87" t="s">
        <v>2588</v>
      </c>
      <c r="D192" s="88" t="s">
        <v>675</v>
      </c>
      <c r="E192" s="88" t="s">
        <v>132</v>
      </c>
      <c r="F192" s="101">
        <v>45110</v>
      </c>
      <c r="G192" s="90">
        <v>380888.77153600007</v>
      </c>
      <c r="H192" s="102">
        <v>-3.1397219999999999</v>
      </c>
      <c r="I192" s="90">
        <v>-11.958847521000001</v>
      </c>
      <c r="J192" s="91">
        <f t="shared" si="2"/>
        <v>2.1034762665730795E-3</v>
      </c>
      <c r="K192" s="91">
        <f>I192/'סכום נכסי הקרן'!$C$42</f>
        <v>-1.5489342047209015E-5</v>
      </c>
    </row>
    <row r="193" spans="2:11">
      <c r="B193" s="86" t="s">
        <v>2587</v>
      </c>
      <c r="C193" s="87" t="s">
        <v>2589</v>
      </c>
      <c r="D193" s="88" t="s">
        <v>675</v>
      </c>
      <c r="E193" s="88" t="s">
        <v>132</v>
      </c>
      <c r="F193" s="101">
        <v>45110</v>
      </c>
      <c r="G193" s="90">
        <v>303367.54096000007</v>
      </c>
      <c r="H193" s="102">
        <v>-3.1397219999999999</v>
      </c>
      <c r="I193" s="90">
        <v>-9.5248965960000014</v>
      </c>
      <c r="J193" s="91">
        <f t="shared" si="2"/>
        <v>1.6753616011966138E-3</v>
      </c>
      <c r="K193" s="91">
        <f>I193/'סכום נכסי הקרן'!$C$42</f>
        <v>-1.2336839405358015E-5</v>
      </c>
    </row>
    <row r="194" spans="2:11">
      <c r="B194" s="86" t="s">
        <v>2590</v>
      </c>
      <c r="C194" s="87" t="s">
        <v>2591</v>
      </c>
      <c r="D194" s="88" t="s">
        <v>675</v>
      </c>
      <c r="E194" s="88" t="s">
        <v>132</v>
      </c>
      <c r="F194" s="101">
        <v>45152</v>
      </c>
      <c r="G194" s="90">
        <v>1423291.2271200002</v>
      </c>
      <c r="H194" s="102">
        <v>-2.1598039999999998</v>
      </c>
      <c r="I194" s="90">
        <v>-30.740294136000003</v>
      </c>
      <c r="J194" s="91">
        <f t="shared" si="2"/>
        <v>5.4069992136787952E-3</v>
      </c>
      <c r="K194" s="91">
        <f>I194/'סכום נכסי הקרן'!$C$42</f>
        <v>-3.9815452924555897E-5</v>
      </c>
    </row>
    <row r="195" spans="2:11">
      <c r="B195" s="86" t="s">
        <v>2592</v>
      </c>
      <c r="C195" s="87" t="s">
        <v>2593</v>
      </c>
      <c r="D195" s="88" t="s">
        <v>675</v>
      </c>
      <c r="E195" s="88" t="s">
        <v>132</v>
      </c>
      <c r="F195" s="101">
        <v>45160</v>
      </c>
      <c r="G195" s="90">
        <v>498831.97308000014</v>
      </c>
      <c r="H195" s="102">
        <v>-1.5459579999999999</v>
      </c>
      <c r="I195" s="90">
        <v>-7.7117342900000017</v>
      </c>
      <c r="J195" s="91">
        <f t="shared" si="2"/>
        <v>1.3564392408756426E-3</v>
      </c>
      <c r="K195" s="91">
        <f>I195/'סכום נכסי הקרן'!$C$42</f>
        <v>-9.9883947834642335E-6</v>
      </c>
    </row>
    <row r="196" spans="2:11">
      <c r="B196" s="86" t="s">
        <v>2594</v>
      </c>
      <c r="C196" s="87" t="s">
        <v>2595</v>
      </c>
      <c r="D196" s="88" t="s">
        <v>675</v>
      </c>
      <c r="E196" s="88" t="s">
        <v>132</v>
      </c>
      <c r="F196" s="101">
        <v>45155</v>
      </c>
      <c r="G196" s="90">
        <v>855757.70769600023</v>
      </c>
      <c r="H196" s="102">
        <v>-1.4936449999999999</v>
      </c>
      <c r="I196" s="90">
        <v>-12.781984987000001</v>
      </c>
      <c r="J196" s="91">
        <f t="shared" si="2"/>
        <v>2.2482602953699717E-3</v>
      </c>
      <c r="K196" s="91">
        <f>I196/'סכום נכסי הקרן'!$C$42</f>
        <v>-1.6555486401032227E-5</v>
      </c>
    </row>
    <row r="197" spans="2:11">
      <c r="B197" s="86" t="s">
        <v>2596</v>
      </c>
      <c r="C197" s="87" t="s">
        <v>2597</v>
      </c>
      <c r="D197" s="88" t="s">
        <v>675</v>
      </c>
      <c r="E197" s="88" t="s">
        <v>132</v>
      </c>
      <c r="F197" s="101">
        <v>45155</v>
      </c>
      <c r="G197" s="90">
        <v>855826.28352000017</v>
      </c>
      <c r="H197" s="102">
        <v>-1.4855130000000001</v>
      </c>
      <c r="I197" s="90">
        <v>-12.713409163000001</v>
      </c>
      <c r="J197" s="91">
        <f t="shared" si="2"/>
        <v>2.2361982954162644E-3</v>
      </c>
      <c r="K197" s="91">
        <f>I197/'סכום נכסי הקרן'!$C$42</f>
        <v>-1.6466665601850706E-5</v>
      </c>
    </row>
    <row r="198" spans="2:11">
      <c r="B198" s="86" t="s">
        <v>2598</v>
      </c>
      <c r="C198" s="87" t="s">
        <v>2599</v>
      </c>
      <c r="D198" s="88" t="s">
        <v>675</v>
      </c>
      <c r="E198" s="88" t="s">
        <v>132</v>
      </c>
      <c r="F198" s="101">
        <v>45160</v>
      </c>
      <c r="G198" s="90">
        <v>713188.56960000005</v>
      </c>
      <c r="H198" s="102">
        <v>-1.464591</v>
      </c>
      <c r="I198" s="90">
        <v>-10.445298072000002</v>
      </c>
      <c r="J198" s="91">
        <f t="shared" si="2"/>
        <v>1.8372536779276783E-3</v>
      </c>
      <c r="K198" s="91">
        <f>I198/'סכום נכסי הקרן'!$C$42</f>
        <v>-1.352896207917633E-5</v>
      </c>
    </row>
    <row r="199" spans="2:11">
      <c r="B199" s="86" t="s">
        <v>2600</v>
      </c>
      <c r="C199" s="87" t="s">
        <v>2601</v>
      </c>
      <c r="D199" s="88" t="s">
        <v>675</v>
      </c>
      <c r="E199" s="88" t="s">
        <v>132</v>
      </c>
      <c r="F199" s="101">
        <v>45160</v>
      </c>
      <c r="G199" s="90">
        <v>713188.56960000005</v>
      </c>
      <c r="H199" s="102">
        <v>-1.464591</v>
      </c>
      <c r="I199" s="90">
        <v>-10.445298072000002</v>
      </c>
      <c r="J199" s="91">
        <f t="shared" si="2"/>
        <v>1.8372536779276783E-3</v>
      </c>
      <c r="K199" s="91">
        <f>I199/'סכום נכסי הקרן'!$C$42</f>
        <v>-1.352896207917633E-5</v>
      </c>
    </row>
    <row r="200" spans="2:11">
      <c r="B200" s="86" t="s">
        <v>2602</v>
      </c>
      <c r="C200" s="87" t="s">
        <v>2603</v>
      </c>
      <c r="D200" s="88" t="s">
        <v>675</v>
      </c>
      <c r="E200" s="88" t="s">
        <v>132</v>
      </c>
      <c r="F200" s="101">
        <v>45168</v>
      </c>
      <c r="G200" s="90">
        <v>1000330.7837600001</v>
      </c>
      <c r="H200" s="102">
        <v>-1.2752410000000001</v>
      </c>
      <c r="I200" s="90">
        <v>-12.756630981000002</v>
      </c>
      <c r="J200" s="91">
        <f t="shared" si="2"/>
        <v>2.2438007059496787E-3</v>
      </c>
      <c r="K200" s="91">
        <f>I200/'סכום נכסי הקרן'!$C$42</f>
        <v>-1.6522647377831093E-5</v>
      </c>
    </row>
    <row r="201" spans="2:11">
      <c r="B201" s="86" t="s">
        <v>2604</v>
      </c>
      <c r="C201" s="87" t="s">
        <v>2605</v>
      </c>
      <c r="D201" s="88" t="s">
        <v>675</v>
      </c>
      <c r="E201" s="88" t="s">
        <v>132</v>
      </c>
      <c r="F201" s="101">
        <v>45174</v>
      </c>
      <c r="G201" s="90">
        <v>951609.68364000006</v>
      </c>
      <c r="H201" s="102">
        <v>-0.79428299999999996</v>
      </c>
      <c r="I201" s="90">
        <v>-7.5584726920000014</v>
      </c>
      <c r="J201" s="91">
        <f t="shared" si="2"/>
        <v>1.3294816152847188E-3</v>
      </c>
      <c r="K201" s="91">
        <f>I201/'סכום נכסי הקרן'!$C$42</f>
        <v>-9.7898872508650267E-6</v>
      </c>
    </row>
    <row r="202" spans="2:11">
      <c r="B202" s="86" t="s">
        <v>2604</v>
      </c>
      <c r="C202" s="87" t="s">
        <v>2606</v>
      </c>
      <c r="D202" s="88" t="s">
        <v>675</v>
      </c>
      <c r="E202" s="88" t="s">
        <v>132</v>
      </c>
      <c r="F202" s="101">
        <v>45174</v>
      </c>
      <c r="G202" s="90">
        <v>143437.76520000002</v>
      </c>
      <c r="H202" s="102">
        <v>-0.79428299999999996</v>
      </c>
      <c r="I202" s="90">
        <v>-1.1393015960000001</v>
      </c>
      <c r="J202" s="91">
        <f t="shared" si="2"/>
        <v>2.0039505173441964E-4</v>
      </c>
      <c r="K202" s="91">
        <f>I202/'סכום נכסי הקרן'!$C$42</f>
        <v>-1.475646552427946E-6</v>
      </c>
    </row>
    <row r="203" spans="2:11">
      <c r="B203" s="86" t="s">
        <v>2607</v>
      </c>
      <c r="C203" s="87" t="s">
        <v>2608</v>
      </c>
      <c r="D203" s="88" t="s">
        <v>675</v>
      </c>
      <c r="E203" s="88" t="s">
        <v>132</v>
      </c>
      <c r="F203" s="101">
        <v>45169</v>
      </c>
      <c r="G203" s="90">
        <v>430416.15933599998</v>
      </c>
      <c r="H203" s="102">
        <v>-0.801952</v>
      </c>
      <c r="I203" s="90">
        <v>-3.4517298130000005</v>
      </c>
      <c r="J203" s="91">
        <f t="shared" si="2"/>
        <v>6.071347366473571E-4</v>
      </c>
      <c r="K203" s="91">
        <f>I203/'סכום נכסי הקרן'!$C$42</f>
        <v>-4.470750516236623E-6</v>
      </c>
    </row>
    <row r="204" spans="2:11">
      <c r="B204" s="86" t="s">
        <v>2609</v>
      </c>
      <c r="C204" s="87" t="s">
        <v>2610</v>
      </c>
      <c r="D204" s="88" t="s">
        <v>675</v>
      </c>
      <c r="E204" s="88" t="s">
        <v>132</v>
      </c>
      <c r="F204" s="101">
        <v>45174</v>
      </c>
      <c r="G204" s="90">
        <v>358975.38980000006</v>
      </c>
      <c r="H204" s="102">
        <v>-0.68731100000000001</v>
      </c>
      <c r="I204" s="90">
        <v>-2.4672771900000003</v>
      </c>
      <c r="J204" s="91">
        <f t="shared" ref="J204:J267" si="3">IFERROR(I204/$I$11,0)</f>
        <v>4.3397651848212061E-4</v>
      </c>
      <c r="K204" s="91">
        <f>I204/'סכום נכסי הקרן'!$C$42</f>
        <v>-3.1956674967280659E-6</v>
      </c>
    </row>
    <row r="205" spans="2:11">
      <c r="B205" s="86" t="s">
        <v>2609</v>
      </c>
      <c r="C205" s="87" t="s">
        <v>2611</v>
      </c>
      <c r="D205" s="88" t="s">
        <v>675</v>
      </c>
      <c r="E205" s="88" t="s">
        <v>132</v>
      </c>
      <c r="F205" s="101">
        <v>45174</v>
      </c>
      <c r="G205" s="90">
        <v>882806.91498000012</v>
      </c>
      <c r="H205" s="102">
        <v>-0.68731100000000001</v>
      </c>
      <c r="I205" s="90">
        <v>-6.0676286630000016</v>
      </c>
      <c r="J205" s="91">
        <f t="shared" si="3"/>
        <v>1.0672527486103272E-3</v>
      </c>
      <c r="K205" s="91">
        <f>I205/'סכום נכסי הקרן'!$C$42</f>
        <v>-7.8589158036858732E-6</v>
      </c>
    </row>
    <row r="206" spans="2:11">
      <c r="B206" s="86" t="s">
        <v>2609</v>
      </c>
      <c r="C206" s="87" t="s">
        <v>2612</v>
      </c>
      <c r="D206" s="88" t="s">
        <v>675</v>
      </c>
      <c r="E206" s="88" t="s">
        <v>132</v>
      </c>
      <c r="F206" s="101">
        <v>45174</v>
      </c>
      <c r="G206" s="90">
        <v>12371.697272000001</v>
      </c>
      <c r="H206" s="102">
        <v>-0.68731100000000001</v>
      </c>
      <c r="I206" s="90">
        <v>-8.5032031000000022E-2</v>
      </c>
      <c r="J206" s="91">
        <f t="shared" si="3"/>
        <v>1.495652978206464E-5</v>
      </c>
      <c r="K206" s="91">
        <f>I206/'סכום נכסי הקרן'!$C$42</f>
        <v>-1.1013521251232957E-7</v>
      </c>
    </row>
    <row r="207" spans="2:11">
      <c r="B207" s="86" t="s">
        <v>2613</v>
      </c>
      <c r="C207" s="87" t="s">
        <v>2614</v>
      </c>
      <c r="D207" s="88" t="s">
        <v>675</v>
      </c>
      <c r="E207" s="88" t="s">
        <v>132</v>
      </c>
      <c r="F207" s="101">
        <v>45159</v>
      </c>
      <c r="G207" s="90">
        <v>882970.87487400009</v>
      </c>
      <c r="H207" s="102">
        <v>-0.79363300000000003</v>
      </c>
      <c r="I207" s="90">
        <v>-7.007552178000001</v>
      </c>
      <c r="J207" s="91">
        <f t="shared" si="3"/>
        <v>1.2325786132243381E-3</v>
      </c>
      <c r="K207" s="91">
        <f>I207/'סכום נכסי הקרן'!$C$42</f>
        <v>-9.0763238186709649E-6</v>
      </c>
    </row>
    <row r="208" spans="2:11">
      <c r="B208" s="86" t="s">
        <v>2615</v>
      </c>
      <c r="C208" s="87" t="s">
        <v>2616</v>
      </c>
      <c r="D208" s="88" t="s">
        <v>675</v>
      </c>
      <c r="E208" s="88" t="s">
        <v>132</v>
      </c>
      <c r="F208" s="101">
        <v>45181</v>
      </c>
      <c r="G208" s="90">
        <v>494999.19040000008</v>
      </c>
      <c r="H208" s="102">
        <v>-0.62833700000000003</v>
      </c>
      <c r="I208" s="90">
        <v>-3.1102624200000006</v>
      </c>
      <c r="J208" s="91">
        <f t="shared" si="3"/>
        <v>5.4707304962251738E-4</v>
      </c>
      <c r="K208" s="91">
        <f>I208/'סכום נכסי הקרן'!$C$42</f>
        <v>-4.0284750177943229E-6</v>
      </c>
    </row>
    <row r="209" spans="2:11">
      <c r="B209" s="86" t="s">
        <v>2615</v>
      </c>
      <c r="C209" s="87" t="s">
        <v>2617</v>
      </c>
      <c r="D209" s="88" t="s">
        <v>675</v>
      </c>
      <c r="E209" s="88" t="s">
        <v>132</v>
      </c>
      <c r="F209" s="101">
        <v>45181</v>
      </c>
      <c r="G209" s="90">
        <v>315982.15792000009</v>
      </c>
      <c r="H209" s="102">
        <v>-0.62833700000000003</v>
      </c>
      <c r="I209" s="90">
        <v>-1.9854324010000002</v>
      </c>
      <c r="J209" s="91">
        <f t="shared" si="3"/>
        <v>3.4922344540767939E-4</v>
      </c>
      <c r="K209" s="91">
        <f>I209/'סכום נכסי הקרן'!$C$42</f>
        <v>-2.5715723456376066E-6</v>
      </c>
    </row>
    <row r="210" spans="2:11">
      <c r="B210" s="86" t="s">
        <v>2618</v>
      </c>
      <c r="C210" s="87" t="s">
        <v>2619</v>
      </c>
      <c r="D210" s="88" t="s">
        <v>675</v>
      </c>
      <c r="E210" s="88" t="s">
        <v>132</v>
      </c>
      <c r="F210" s="101">
        <v>45181</v>
      </c>
      <c r="G210" s="90">
        <v>430941.90732000006</v>
      </c>
      <c r="H210" s="102">
        <v>-0.61499300000000001</v>
      </c>
      <c r="I210" s="90">
        <v>-2.6502612989999998</v>
      </c>
      <c r="J210" s="91">
        <f t="shared" si="3"/>
        <v>4.6616212246825917E-4</v>
      </c>
      <c r="K210" s="91">
        <f>I210/'סכום נכסי הקרן'!$C$42</f>
        <v>-3.4326722288753461E-6</v>
      </c>
    </row>
    <row r="211" spans="2:11">
      <c r="B211" s="86" t="s">
        <v>2618</v>
      </c>
      <c r="C211" s="87" t="s">
        <v>2620</v>
      </c>
      <c r="D211" s="88" t="s">
        <v>675</v>
      </c>
      <c r="E211" s="88" t="s">
        <v>132</v>
      </c>
      <c r="F211" s="101">
        <v>45181</v>
      </c>
      <c r="G211" s="90">
        <v>88315.825761000015</v>
      </c>
      <c r="H211" s="102">
        <v>-0.61499300000000001</v>
      </c>
      <c r="I211" s="90">
        <v>-0.54313588700000004</v>
      </c>
      <c r="J211" s="91">
        <f t="shared" si="3"/>
        <v>9.5533741509991614E-5</v>
      </c>
      <c r="K211" s="91">
        <f>I211/'סכום נכסי הקרן'!$C$42</f>
        <v>-7.0348062529304528E-7</v>
      </c>
    </row>
    <row r="212" spans="2:11">
      <c r="B212" s="86" t="s">
        <v>2621</v>
      </c>
      <c r="C212" s="87" t="s">
        <v>2622</v>
      </c>
      <c r="D212" s="88" t="s">
        <v>675</v>
      </c>
      <c r="E212" s="88" t="s">
        <v>132</v>
      </c>
      <c r="F212" s="101">
        <v>45159</v>
      </c>
      <c r="G212" s="90">
        <v>574893.99120000016</v>
      </c>
      <c r="H212" s="102">
        <v>-0.71882299999999999</v>
      </c>
      <c r="I212" s="90">
        <v>-4.1324705890000004</v>
      </c>
      <c r="J212" s="91">
        <f t="shared" si="3"/>
        <v>7.2687219993468929E-4</v>
      </c>
      <c r="K212" s="91">
        <f>I212/'סכום נכסי הקרן'!$C$42</f>
        <v>-5.3524597868357001E-6</v>
      </c>
    </row>
    <row r="213" spans="2:11">
      <c r="B213" s="86" t="s">
        <v>2623</v>
      </c>
      <c r="C213" s="87" t="s">
        <v>2624</v>
      </c>
      <c r="D213" s="88" t="s">
        <v>675</v>
      </c>
      <c r="E213" s="88" t="s">
        <v>132</v>
      </c>
      <c r="F213" s="101">
        <v>45167</v>
      </c>
      <c r="G213" s="90">
        <v>503125.5816160001</v>
      </c>
      <c r="H213" s="102">
        <v>-0.67937800000000004</v>
      </c>
      <c r="I213" s="90">
        <v>-3.418125754000001</v>
      </c>
      <c r="J213" s="91">
        <f t="shared" si="3"/>
        <v>6.0122402155186861E-4</v>
      </c>
      <c r="K213" s="91">
        <f>I213/'סכום נכסי הקרן'!$C$42</f>
        <v>-4.4272258569321567E-6</v>
      </c>
    </row>
    <row r="214" spans="2:11">
      <c r="B214" s="86" t="s">
        <v>2625</v>
      </c>
      <c r="C214" s="87" t="s">
        <v>2626</v>
      </c>
      <c r="D214" s="88" t="s">
        <v>675</v>
      </c>
      <c r="E214" s="88" t="s">
        <v>132</v>
      </c>
      <c r="F214" s="101">
        <v>45189</v>
      </c>
      <c r="G214" s="90">
        <v>2125283.9857810005</v>
      </c>
      <c r="H214" s="102">
        <v>-0.49394500000000002</v>
      </c>
      <c r="I214" s="90">
        <v>-10.497729166000001</v>
      </c>
      <c r="J214" s="91">
        <f t="shared" si="3"/>
        <v>1.8464759346431179E-3</v>
      </c>
      <c r="K214" s="91">
        <f>I214/'סכום נכסי הקרן'!$C$42</f>
        <v>-1.3596871896359737E-5</v>
      </c>
    </row>
    <row r="215" spans="2:11">
      <c r="B215" s="86" t="s">
        <v>2627</v>
      </c>
      <c r="C215" s="87" t="s">
        <v>2628</v>
      </c>
      <c r="D215" s="88" t="s">
        <v>675</v>
      </c>
      <c r="E215" s="88" t="s">
        <v>132</v>
      </c>
      <c r="F215" s="101">
        <v>45174</v>
      </c>
      <c r="G215" s="90">
        <v>889254.6457600001</v>
      </c>
      <c r="H215" s="102">
        <v>-0.50065499999999996</v>
      </c>
      <c r="I215" s="90">
        <v>-4.4521018970000004</v>
      </c>
      <c r="J215" s="91">
        <f t="shared" si="3"/>
        <v>7.8309307483514026E-4</v>
      </c>
      <c r="K215" s="91">
        <f>I215/'סכום נכסי הקרן'!$C$42</f>
        <v>-5.766452744762036E-6</v>
      </c>
    </row>
    <row r="216" spans="2:11">
      <c r="B216" s="86" t="s">
        <v>2627</v>
      </c>
      <c r="C216" s="87" t="s">
        <v>2629</v>
      </c>
      <c r="D216" s="88" t="s">
        <v>675</v>
      </c>
      <c r="E216" s="88" t="s">
        <v>132</v>
      </c>
      <c r="F216" s="101">
        <v>45174</v>
      </c>
      <c r="G216" s="90">
        <v>302099.36332800006</v>
      </c>
      <c r="H216" s="102">
        <v>-0.50065499999999996</v>
      </c>
      <c r="I216" s="90">
        <v>-1.5124769440000001</v>
      </c>
      <c r="J216" s="91">
        <f t="shared" si="3"/>
        <v>2.660339426400636E-4</v>
      </c>
      <c r="K216" s="91">
        <f>I216/'סכום נכסי הקרן'!$C$42</f>
        <v>-1.9589908377872188E-6</v>
      </c>
    </row>
    <row r="217" spans="2:11">
      <c r="B217" s="86" t="s">
        <v>2630</v>
      </c>
      <c r="C217" s="87" t="s">
        <v>2631</v>
      </c>
      <c r="D217" s="88" t="s">
        <v>675</v>
      </c>
      <c r="E217" s="88" t="s">
        <v>132</v>
      </c>
      <c r="F217" s="101">
        <v>45167</v>
      </c>
      <c r="G217" s="90">
        <v>557760.36095999996</v>
      </c>
      <c r="H217" s="102">
        <v>-0.60472199999999998</v>
      </c>
      <c r="I217" s="90">
        <v>-3.3728992080000002</v>
      </c>
      <c r="J217" s="91">
        <f t="shared" si="3"/>
        <v>5.9326899361435018E-4</v>
      </c>
      <c r="K217" s="91">
        <f>I217/'סכום נכסי הקרן'!$C$42</f>
        <v>-4.3686475165546499E-6</v>
      </c>
    </row>
    <row r="218" spans="2:11">
      <c r="B218" s="86" t="s">
        <v>2632</v>
      </c>
      <c r="C218" s="87" t="s">
        <v>2633</v>
      </c>
      <c r="D218" s="88" t="s">
        <v>675</v>
      </c>
      <c r="E218" s="88" t="s">
        <v>132</v>
      </c>
      <c r="F218" s="101">
        <v>45189</v>
      </c>
      <c r="G218" s="90">
        <v>743798.65084800008</v>
      </c>
      <c r="H218" s="102">
        <v>-0.41411599999999998</v>
      </c>
      <c r="I218" s="90">
        <v>-3.0801882650000003</v>
      </c>
      <c r="J218" s="91">
        <f t="shared" si="3"/>
        <v>5.4178321954744923E-4</v>
      </c>
      <c r="K218" s="91">
        <f>I218/'סכום נכסי הקרן'!$C$42</f>
        <v>-3.9895223617998572E-6</v>
      </c>
    </row>
    <row r="219" spans="2:11">
      <c r="B219" s="86" t="s">
        <v>2634</v>
      </c>
      <c r="C219" s="87" t="s">
        <v>2635</v>
      </c>
      <c r="D219" s="88" t="s">
        <v>675</v>
      </c>
      <c r="E219" s="88" t="s">
        <v>132</v>
      </c>
      <c r="F219" s="101">
        <v>45189</v>
      </c>
      <c r="G219" s="90">
        <v>503578.94400800014</v>
      </c>
      <c r="H219" s="102">
        <v>-0.41411599999999998</v>
      </c>
      <c r="I219" s="90">
        <v>-2.0854003320000003</v>
      </c>
      <c r="J219" s="91">
        <f t="shared" si="3"/>
        <v>3.6680709382427292E-4</v>
      </c>
      <c r="K219" s="91">
        <f>I219/'סכום נכסי הקרן'!$C$42</f>
        <v>-2.7010528389954912E-6</v>
      </c>
    </row>
    <row r="220" spans="2:11">
      <c r="B220" s="86" t="s">
        <v>2636</v>
      </c>
      <c r="C220" s="87" t="s">
        <v>2637</v>
      </c>
      <c r="D220" s="88" t="s">
        <v>675</v>
      </c>
      <c r="E220" s="88" t="s">
        <v>132</v>
      </c>
      <c r="F220" s="101">
        <v>45190</v>
      </c>
      <c r="G220" s="90">
        <v>575579.74944000016</v>
      </c>
      <c r="H220" s="102">
        <v>-0.37950800000000001</v>
      </c>
      <c r="I220" s="90">
        <v>-2.1843685800000001</v>
      </c>
      <c r="J220" s="91">
        <f t="shared" si="3"/>
        <v>3.8421490510765573E-4</v>
      </c>
      <c r="K220" s="91">
        <f>I220/'סכום נכסי הקרן'!$C$42</f>
        <v>-2.8292385226404333E-6</v>
      </c>
    </row>
    <row r="221" spans="2:11">
      <c r="B221" s="86" t="s">
        <v>2638</v>
      </c>
      <c r="C221" s="87" t="s">
        <v>2639</v>
      </c>
      <c r="D221" s="88" t="s">
        <v>675</v>
      </c>
      <c r="E221" s="88" t="s">
        <v>132</v>
      </c>
      <c r="F221" s="101">
        <v>45168</v>
      </c>
      <c r="G221" s="90">
        <v>1020600.0000000001</v>
      </c>
      <c r="H221" s="102">
        <v>-0.83731199999999995</v>
      </c>
      <c r="I221" s="90">
        <v>-8.5456100000000017</v>
      </c>
      <c r="J221" s="91">
        <f t="shared" si="3"/>
        <v>1.5031120504567202E-3</v>
      </c>
      <c r="K221" s="91">
        <f>I221/'סכום נכסי הקרן'!$C$42</f>
        <v>-1.1068447528878718E-5</v>
      </c>
    </row>
    <row r="222" spans="2:11">
      <c r="B222" s="86" t="s">
        <v>2640</v>
      </c>
      <c r="C222" s="87" t="s">
        <v>2641</v>
      </c>
      <c r="D222" s="88" t="s">
        <v>675</v>
      </c>
      <c r="E222" s="88" t="s">
        <v>132</v>
      </c>
      <c r="F222" s="101">
        <v>45188</v>
      </c>
      <c r="G222" s="90">
        <v>720046.152</v>
      </c>
      <c r="H222" s="102">
        <v>-0.32858700000000002</v>
      </c>
      <c r="I222" s="90">
        <v>-2.3659802209999996</v>
      </c>
      <c r="J222" s="91">
        <f t="shared" si="3"/>
        <v>4.1615910172911622E-4</v>
      </c>
      <c r="K222" s="91">
        <f>I222/'סכום נכסי הקרן'!$C$42</f>
        <v>-3.0644656063760653E-6</v>
      </c>
    </row>
    <row r="223" spans="2:11">
      <c r="B223" s="86" t="s">
        <v>2642</v>
      </c>
      <c r="C223" s="87" t="s">
        <v>2643</v>
      </c>
      <c r="D223" s="88" t="s">
        <v>675</v>
      </c>
      <c r="E223" s="88" t="s">
        <v>132</v>
      </c>
      <c r="F223" s="101">
        <v>45188</v>
      </c>
      <c r="G223" s="90">
        <v>1440092.304</v>
      </c>
      <c r="H223" s="102">
        <v>-0.32858700000000002</v>
      </c>
      <c r="I223" s="90">
        <v>-4.7319604419999992</v>
      </c>
      <c r="J223" s="91">
        <f t="shared" si="3"/>
        <v>8.3231820345823244E-4</v>
      </c>
      <c r="K223" s="91">
        <f>I223/'סכום נכסי הקרן'!$C$42</f>
        <v>-6.1289312127521306E-6</v>
      </c>
    </row>
    <row r="224" spans="2:11">
      <c r="B224" s="86" t="s">
        <v>2644</v>
      </c>
      <c r="C224" s="87" t="s">
        <v>2645</v>
      </c>
      <c r="D224" s="88" t="s">
        <v>675</v>
      </c>
      <c r="E224" s="88" t="s">
        <v>132</v>
      </c>
      <c r="F224" s="101">
        <v>45190</v>
      </c>
      <c r="G224" s="90">
        <v>1008064.6128000001</v>
      </c>
      <c r="H224" s="102">
        <v>-0.29984100000000002</v>
      </c>
      <c r="I224" s="90">
        <v>-3.0225937360000006</v>
      </c>
      <c r="J224" s="91">
        <f t="shared" si="3"/>
        <v>5.3165275132104073E-4</v>
      </c>
      <c r="K224" s="91">
        <f>I224/'סכום נכסי הקרן'!$C$42</f>
        <v>-3.9149247587982013E-6</v>
      </c>
    </row>
    <row r="225" spans="2:11">
      <c r="B225" s="86" t="s">
        <v>2644</v>
      </c>
      <c r="C225" s="87" t="s">
        <v>2646</v>
      </c>
      <c r="D225" s="88" t="s">
        <v>675</v>
      </c>
      <c r="E225" s="88" t="s">
        <v>132</v>
      </c>
      <c r="F225" s="101">
        <v>45190</v>
      </c>
      <c r="G225" s="90">
        <v>111274.58160000002</v>
      </c>
      <c r="H225" s="102">
        <v>-0.29984100000000002</v>
      </c>
      <c r="I225" s="90">
        <v>-0.33364711800000002</v>
      </c>
      <c r="J225" s="91">
        <f t="shared" si="3"/>
        <v>5.8686156244663075E-5</v>
      </c>
      <c r="K225" s="91">
        <f>I225/'סכום נכסי הקרן'!$C$42</f>
        <v>-4.3214651952810925E-7</v>
      </c>
    </row>
    <row r="226" spans="2:11">
      <c r="B226" s="86" t="s">
        <v>2647</v>
      </c>
      <c r="C226" s="87" t="s">
        <v>2648</v>
      </c>
      <c r="D226" s="88" t="s">
        <v>675</v>
      </c>
      <c r="E226" s="88" t="s">
        <v>132</v>
      </c>
      <c r="F226" s="101">
        <v>45182</v>
      </c>
      <c r="G226" s="90">
        <v>720617.6172000001</v>
      </c>
      <c r="H226" s="102">
        <v>-0.27774799999999999</v>
      </c>
      <c r="I226" s="90">
        <v>-2.0014997160000001</v>
      </c>
      <c r="J226" s="91">
        <f t="shared" si="3"/>
        <v>3.5204957189777008E-4</v>
      </c>
      <c r="K226" s="91">
        <f>I226/'סכום נכסי הקרן'!$C$42</f>
        <v>-2.5923830581563696E-6</v>
      </c>
    </row>
    <row r="227" spans="2:11">
      <c r="B227" s="86" t="s">
        <v>2649</v>
      </c>
      <c r="C227" s="87" t="s">
        <v>2650</v>
      </c>
      <c r="D227" s="88" t="s">
        <v>675</v>
      </c>
      <c r="E227" s="88" t="s">
        <v>132</v>
      </c>
      <c r="F227" s="101">
        <v>45182</v>
      </c>
      <c r="G227" s="90">
        <v>222784.66496000002</v>
      </c>
      <c r="H227" s="102">
        <v>-0.251247</v>
      </c>
      <c r="I227" s="90">
        <v>-0.55974058300000018</v>
      </c>
      <c r="J227" s="91">
        <f t="shared" si="3"/>
        <v>9.8454389497879048E-5</v>
      </c>
      <c r="K227" s="91">
        <f>I227/'סכום נכסי הקרן'!$C$42</f>
        <v>-7.2498736459064767E-7</v>
      </c>
    </row>
    <row r="228" spans="2:11">
      <c r="B228" s="86" t="s">
        <v>2651</v>
      </c>
      <c r="C228" s="87" t="s">
        <v>2652</v>
      </c>
      <c r="D228" s="88" t="s">
        <v>675</v>
      </c>
      <c r="E228" s="88" t="s">
        <v>132</v>
      </c>
      <c r="F228" s="101">
        <v>45182</v>
      </c>
      <c r="G228" s="90">
        <v>432564.86848800001</v>
      </c>
      <c r="H228" s="102">
        <v>-0.232705</v>
      </c>
      <c r="I228" s="90">
        <v>-1.0066016620000002</v>
      </c>
      <c r="J228" s="91">
        <f t="shared" si="3"/>
        <v>1.7705407667351571E-4</v>
      </c>
      <c r="K228" s="91">
        <f>I228/'סכום נכסי הקרן'!$C$42</f>
        <v>-1.3037709043975926E-6</v>
      </c>
    </row>
    <row r="229" spans="2:11">
      <c r="B229" s="86" t="s">
        <v>2651</v>
      </c>
      <c r="C229" s="87" t="s">
        <v>2653</v>
      </c>
      <c r="D229" s="88" t="s">
        <v>675</v>
      </c>
      <c r="E229" s="88" t="s">
        <v>132</v>
      </c>
      <c r="F229" s="101">
        <v>45182</v>
      </c>
      <c r="G229" s="90">
        <v>222825.87776800003</v>
      </c>
      <c r="H229" s="102">
        <v>-0.232705</v>
      </c>
      <c r="I229" s="90">
        <v>-0.51852777500000014</v>
      </c>
      <c r="J229" s="91">
        <f t="shared" si="3"/>
        <v>9.1205349541929829E-5</v>
      </c>
      <c r="K229" s="91">
        <f>I229/'סכום נכסי הקרן'!$C$42</f>
        <v>-6.7160769914069687E-7</v>
      </c>
    </row>
    <row r="230" spans="2:11">
      <c r="B230" s="86" t="s">
        <v>2654</v>
      </c>
      <c r="C230" s="87" t="s">
        <v>2655</v>
      </c>
      <c r="D230" s="88" t="s">
        <v>675</v>
      </c>
      <c r="E230" s="88" t="s">
        <v>132</v>
      </c>
      <c r="F230" s="101">
        <v>45182</v>
      </c>
      <c r="G230" s="90">
        <v>576798.87520000013</v>
      </c>
      <c r="H230" s="102">
        <v>-0.22476099999999999</v>
      </c>
      <c r="I230" s="90">
        <v>-1.2964183330000003</v>
      </c>
      <c r="J230" s="91">
        <f t="shared" si="3"/>
        <v>2.2803076887025189E-4</v>
      </c>
      <c r="K230" s="91">
        <f>I230/'סכום נכסי הקרן'!$C$42</f>
        <v>-1.6791473393107008E-6</v>
      </c>
    </row>
    <row r="231" spans="2:11">
      <c r="B231" s="86" t="s">
        <v>2656</v>
      </c>
      <c r="C231" s="87" t="s">
        <v>2657</v>
      </c>
      <c r="D231" s="88" t="s">
        <v>675</v>
      </c>
      <c r="E231" s="88" t="s">
        <v>132</v>
      </c>
      <c r="F231" s="101">
        <v>45173</v>
      </c>
      <c r="G231" s="90">
        <v>1370259.2565600001</v>
      </c>
      <c r="H231" s="102">
        <v>-0.26227800000000001</v>
      </c>
      <c r="I231" s="90">
        <v>-3.5938903540000005</v>
      </c>
      <c r="J231" s="91">
        <f t="shared" si="3"/>
        <v>6.3213976522653946E-4</v>
      </c>
      <c r="K231" s="91">
        <f>I231/'סכום נכסי הקרן'!$C$42</f>
        <v>-4.6548797344826593E-6</v>
      </c>
    </row>
    <row r="232" spans="2:11">
      <c r="B232" s="86" t="s">
        <v>2658</v>
      </c>
      <c r="C232" s="87" t="s">
        <v>2659</v>
      </c>
      <c r="D232" s="88" t="s">
        <v>675</v>
      </c>
      <c r="E232" s="88" t="s">
        <v>132</v>
      </c>
      <c r="F232" s="101">
        <v>45173</v>
      </c>
      <c r="G232" s="90">
        <v>1226021.4400800003</v>
      </c>
      <c r="H232" s="102">
        <v>-0.26227800000000001</v>
      </c>
      <c r="I232" s="90">
        <v>-3.2155861060000008</v>
      </c>
      <c r="J232" s="91">
        <f t="shared" si="3"/>
        <v>5.6559873727092633E-4</v>
      </c>
      <c r="K232" s="91">
        <f>I232/'סכום נכסי הקרן'!$C$42</f>
        <v>-4.1648923937381235E-6</v>
      </c>
    </row>
    <row r="233" spans="2:11">
      <c r="B233" s="86" t="s">
        <v>2660</v>
      </c>
      <c r="C233" s="87" t="s">
        <v>2661</v>
      </c>
      <c r="D233" s="88" t="s">
        <v>675</v>
      </c>
      <c r="E233" s="88" t="s">
        <v>132</v>
      </c>
      <c r="F233" s="101">
        <v>45173</v>
      </c>
      <c r="G233" s="90">
        <v>497296.93200000003</v>
      </c>
      <c r="H233" s="102">
        <v>-0.22256999999999999</v>
      </c>
      <c r="I233" s="90">
        <v>-1.1068352590000001</v>
      </c>
      <c r="J233" s="91">
        <f t="shared" si="3"/>
        <v>1.9468445385095796E-4</v>
      </c>
      <c r="K233" s="91">
        <f>I233/'סכום נכסי הקרן'!$C$42</f>
        <v>-1.4335954937511056E-6</v>
      </c>
    </row>
    <row r="234" spans="2:11">
      <c r="B234" s="86" t="s">
        <v>2660</v>
      </c>
      <c r="C234" s="87" t="s">
        <v>2662</v>
      </c>
      <c r="D234" s="88" t="s">
        <v>675</v>
      </c>
      <c r="E234" s="88" t="s">
        <v>132</v>
      </c>
      <c r="F234" s="101">
        <v>45173</v>
      </c>
      <c r="G234" s="90">
        <v>432884.88900000008</v>
      </c>
      <c r="H234" s="102">
        <v>-0.22256999999999999</v>
      </c>
      <c r="I234" s="90">
        <v>-0.96347318300000018</v>
      </c>
      <c r="J234" s="91">
        <f t="shared" si="3"/>
        <v>1.6946808380667887E-4</v>
      </c>
      <c r="K234" s="91">
        <f>I234/'סכום נכסי הקרן'!$C$42</f>
        <v>-1.2479100229845808E-6</v>
      </c>
    </row>
    <row r="235" spans="2:11">
      <c r="B235" s="86" t="s">
        <v>2663</v>
      </c>
      <c r="C235" s="87" t="s">
        <v>2664</v>
      </c>
      <c r="D235" s="88" t="s">
        <v>675</v>
      </c>
      <c r="E235" s="88" t="s">
        <v>132</v>
      </c>
      <c r="F235" s="101">
        <v>45195</v>
      </c>
      <c r="G235" s="90">
        <v>1192033.7377980002</v>
      </c>
      <c r="H235" s="102">
        <v>-8.3234000000000002E-2</v>
      </c>
      <c r="I235" s="90">
        <v>-0.9921761280000001</v>
      </c>
      <c r="J235" s="91">
        <f t="shared" si="3"/>
        <v>1.7451672779032618E-4</v>
      </c>
      <c r="K235" s="91">
        <f>I235/'סכום נכסי הקרן'!$C$42</f>
        <v>-1.2850866599545326E-6</v>
      </c>
    </row>
    <row r="236" spans="2:11">
      <c r="B236" s="86" t="s">
        <v>2665</v>
      </c>
      <c r="C236" s="87" t="s">
        <v>2666</v>
      </c>
      <c r="D236" s="88" t="s">
        <v>675</v>
      </c>
      <c r="E236" s="88" t="s">
        <v>132</v>
      </c>
      <c r="F236" s="101">
        <v>45173</v>
      </c>
      <c r="G236" s="90">
        <v>721570.05920000013</v>
      </c>
      <c r="H236" s="102">
        <v>-0.209341</v>
      </c>
      <c r="I236" s="90">
        <v>-1.5105444390000002</v>
      </c>
      <c r="J236" s="91">
        <f t="shared" si="3"/>
        <v>2.6569402874824453E-4</v>
      </c>
      <c r="K236" s="91">
        <f>I236/'סכום נכסי הקרן'!$C$42</f>
        <v>-1.956487818085665E-6</v>
      </c>
    </row>
    <row r="237" spans="2:11">
      <c r="B237" s="86" t="s">
        <v>2667</v>
      </c>
      <c r="C237" s="87" t="s">
        <v>2668</v>
      </c>
      <c r="D237" s="88" t="s">
        <v>675</v>
      </c>
      <c r="E237" s="88" t="s">
        <v>132</v>
      </c>
      <c r="F237" s="101">
        <v>45195</v>
      </c>
      <c r="G237" s="90">
        <v>794062.32470400026</v>
      </c>
      <c r="H237" s="102">
        <v>-4.0978000000000001E-2</v>
      </c>
      <c r="I237" s="90">
        <v>-0.32539038000000003</v>
      </c>
      <c r="J237" s="91">
        <f t="shared" si="3"/>
        <v>5.7233854725489617E-5</v>
      </c>
      <c r="K237" s="91">
        <f>I237/'סכום נכסי הקרן'!$C$42</f>
        <v>-4.2145222487708978E-7</v>
      </c>
    </row>
    <row r="238" spans="2:11">
      <c r="B238" s="86" t="s">
        <v>2667</v>
      </c>
      <c r="C238" s="87" t="s">
        <v>2669</v>
      </c>
      <c r="D238" s="88" t="s">
        <v>675</v>
      </c>
      <c r="E238" s="88" t="s">
        <v>132</v>
      </c>
      <c r="F238" s="101">
        <v>45195</v>
      </c>
      <c r="G238" s="90">
        <v>248786.33049600004</v>
      </c>
      <c r="H238" s="102">
        <v>-4.0978000000000001E-2</v>
      </c>
      <c r="I238" s="90">
        <v>-0.10194751200000002</v>
      </c>
      <c r="J238" s="91">
        <f t="shared" si="3"/>
        <v>1.7931842642161425E-5</v>
      </c>
      <c r="K238" s="91">
        <f>I238/'סכום נכסי הקרן'!$C$42</f>
        <v>-1.320444868501761E-7</v>
      </c>
    </row>
    <row r="239" spans="2:11">
      <c r="B239" s="86" t="s">
        <v>2670</v>
      </c>
      <c r="C239" s="87" t="s">
        <v>2671</v>
      </c>
      <c r="D239" s="88" t="s">
        <v>675</v>
      </c>
      <c r="E239" s="88" t="s">
        <v>132</v>
      </c>
      <c r="F239" s="101">
        <v>45187</v>
      </c>
      <c r="G239" s="90">
        <v>288780.41440000007</v>
      </c>
      <c r="H239" s="102">
        <v>-6.8645999999999999E-2</v>
      </c>
      <c r="I239" s="90">
        <v>-0.19823746800000003</v>
      </c>
      <c r="J239" s="91">
        <f t="shared" si="3"/>
        <v>3.4868561402033143E-5</v>
      </c>
      <c r="K239" s="91">
        <f>I239/'סכום נכסי הקרן'!$C$42</f>
        <v>-2.5676119233334708E-7</v>
      </c>
    </row>
    <row r="240" spans="2:11">
      <c r="B240" s="86" t="s">
        <v>2672</v>
      </c>
      <c r="C240" s="87" t="s">
        <v>2673</v>
      </c>
      <c r="D240" s="88" t="s">
        <v>675</v>
      </c>
      <c r="E240" s="88" t="s">
        <v>132</v>
      </c>
      <c r="F240" s="101">
        <v>45195</v>
      </c>
      <c r="G240" s="90">
        <v>1516097.1756000004</v>
      </c>
      <c r="H240" s="102">
        <v>-3.0419999999999999E-2</v>
      </c>
      <c r="I240" s="90">
        <v>-0.46118956000000005</v>
      </c>
      <c r="J240" s="91">
        <f t="shared" si="3"/>
        <v>8.1119965126050985E-5</v>
      </c>
      <c r="K240" s="91">
        <f>I240/'סכום נכסי הקרן'!$C$42</f>
        <v>-5.9734207923444469E-7</v>
      </c>
    </row>
    <row r="241" spans="2:11">
      <c r="B241" s="86" t="s">
        <v>2674</v>
      </c>
      <c r="C241" s="87" t="s">
        <v>2675</v>
      </c>
      <c r="D241" s="88" t="s">
        <v>675</v>
      </c>
      <c r="E241" s="88" t="s">
        <v>132</v>
      </c>
      <c r="F241" s="101">
        <v>45175</v>
      </c>
      <c r="G241" s="90">
        <v>577560.82880000013</v>
      </c>
      <c r="H241" s="102">
        <v>-0.124905</v>
      </c>
      <c r="I241" s="90">
        <v>-0.72140242900000007</v>
      </c>
      <c r="J241" s="91">
        <f t="shared" si="3"/>
        <v>1.2688955899680052E-4</v>
      </c>
      <c r="K241" s="91">
        <f>I241/'סכום נכסי הקרן'!$C$42</f>
        <v>-9.3437506890580717E-7</v>
      </c>
    </row>
    <row r="242" spans="2:11">
      <c r="B242" s="86" t="s">
        <v>2676</v>
      </c>
      <c r="C242" s="87" t="s">
        <v>2677</v>
      </c>
      <c r="D242" s="88" t="s">
        <v>675</v>
      </c>
      <c r="E242" s="88" t="s">
        <v>132</v>
      </c>
      <c r="F242" s="101">
        <v>45173</v>
      </c>
      <c r="G242" s="90">
        <v>173277.39208300004</v>
      </c>
      <c r="H242" s="102">
        <v>-0.26594899999999999</v>
      </c>
      <c r="I242" s="90">
        <v>-0.46082953700000007</v>
      </c>
      <c r="J242" s="91">
        <f t="shared" si="3"/>
        <v>8.1056639639661893E-5</v>
      </c>
      <c r="K242" s="91">
        <f>I242/'סכום נכסי הקרן'!$C$42</f>
        <v>-5.9687577013717851E-7</v>
      </c>
    </row>
    <row r="243" spans="2:11">
      <c r="B243" s="86" t="s">
        <v>2678</v>
      </c>
      <c r="C243" s="87" t="s">
        <v>2679</v>
      </c>
      <c r="D243" s="88" t="s">
        <v>675</v>
      </c>
      <c r="E243" s="88" t="s">
        <v>132</v>
      </c>
      <c r="F243" s="101">
        <v>45175</v>
      </c>
      <c r="G243" s="90">
        <v>505539.06964400003</v>
      </c>
      <c r="H243" s="102">
        <v>-9.0573000000000001E-2</v>
      </c>
      <c r="I243" s="90">
        <v>-0.45788268200000004</v>
      </c>
      <c r="J243" s="91">
        <f t="shared" si="3"/>
        <v>8.0538308793596047E-5</v>
      </c>
      <c r="K243" s="91">
        <f>I243/'סכום נכסי הקרן'!$C$42</f>
        <v>-5.9305894372657535E-7</v>
      </c>
    </row>
    <row r="244" spans="2:11">
      <c r="B244" s="86" t="s">
        <v>2680</v>
      </c>
      <c r="C244" s="87" t="s">
        <v>2681</v>
      </c>
      <c r="D244" s="88" t="s">
        <v>675</v>
      </c>
      <c r="E244" s="88" t="s">
        <v>132</v>
      </c>
      <c r="F244" s="101">
        <v>45175</v>
      </c>
      <c r="G244" s="90">
        <v>1589130.4281600001</v>
      </c>
      <c r="H244" s="102">
        <v>-7.2096999999999994E-2</v>
      </c>
      <c r="I244" s="90">
        <v>-1.1457077210000002</v>
      </c>
      <c r="J244" s="91">
        <f t="shared" si="3"/>
        <v>2.0152184358242489E-4</v>
      </c>
      <c r="K244" s="91">
        <f>I244/'סכום נכסי הקרן'!$C$42</f>
        <v>-1.4839438955580371E-6</v>
      </c>
    </row>
    <row r="245" spans="2:11">
      <c r="B245" s="86" t="s">
        <v>2682</v>
      </c>
      <c r="C245" s="87" t="s">
        <v>2683</v>
      </c>
      <c r="D245" s="88" t="s">
        <v>675</v>
      </c>
      <c r="E245" s="88" t="s">
        <v>132</v>
      </c>
      <c r="F245" s="101">
        <v>45187</v>
      </c>
      <c r="G245" s="90">
        <v>312599.14868000004</v>
      </c>
      <c r="H245" s="102">
        <v>-2.6819999999999999E-3</v>
      </c>
      <c r="I245" s="90">
        <v>-8.3826850000000026E-3</v>
      </c>
      <c r="J245" s="91">
        <f t="shared" si="3"/>
        <v>1.4744547011486358E-6</v>
      </c>
      <c r="K245" s="91">
        <f>I245/'סכום נכסי הקרן'!$C$42</f>
        <v>-1.0857423761863543E-8</v>
      </c>
    </row>
    <row r="246" spans="2:11">
      <c r="B246" s="86" t="s">
        <v>2682</v>
      </c>
      <c r="C246" s="87" t="s">
        <v>2684</v>
      </c>
      <c r="D246" s="88" t="s">
        <v>675</v>
      </c>
      <c r="E246" s="88" t="s">
        <v>132</v>
      </c>
      <c r="F246" s="101">
        <v>45187</v>
      </c>
      <c r="G246" s="90">
        <v>722427.25699999998</v>
      </c>
      <c r="H246" s="102">
        <v>-2.6819999999999999E-3</v>
      </c>
      <c r="I246" s="90">
        <v>-1.9372670000000002E-2</v>
      </c>
      <c r="J246" s="91">
        <f t="shared" si="3"/>
        <v>3.4075149376722539E-6</v>
      </c>
      <c r="K246" s="91">
        <f>I246/'סכום נכסי הקרן'!$C$42</f>
        <v>-2.5091875406118798E-8</v>
      </c>
    </row>
    <row r="247" spans="2:11">
      <c r="B247" s="86" t="s">
        <v>2685</v>
      </c>
      <c r="C247" s="87" t="s">
        <v>2686</v>
      </c>
      <c r="D247" s="88" t="s">
        <v>675</v>
      </c>
      <c r="E247" s="88" t="s">
        <v>132</v>
      </c>
      <c r="F247" s="101">
        <v>45175</v>
      </c>
      <c r="G247" s="90">
        <v>1806306.2530000005</v>
      </c>
      <c r="H247" s="102">
        <v>-4.5712999999999997E-2</v>
      </c>
      <c r="I247" s="90">
        <v>-0.82571959200000011</v>
      </c>
      <c r="J247" s="91">
        <f t="shared" si="3"/>
        <v>1.4523820640462254E-4</v>
      </c>
      <c r="K247" s="91">
        <f>I247/'סכום נכסי הקרן'!$C$42</f>
        <v>-1.0694887758298288E-6</v>
      </c>
    </row>
    <row r="248" spans="2:11">
      <c r="B248" s="86" t="s">
        <v>2687</v>
      </c>
      <c r="C248" s="87" t="s">
        <v>2688</v>
      </c>
      <c r="D248" s="88" t="s">
        <v>675</v>
      </c>
      <c r="E248" s="88" t="s">
        <v>132</v>
      </c>
      <c r="F248" s="101">
        <v>45187</v>
      </c>
      <c r="G248" s="90">
        <v>1011691.5119360001</v>
      </c>
      <c r="H248" s="102">
        <v>2.6315000000000002E-2</v>
      </c>
      <c r="I248" s="90">
        <v>0.26623039800000003</v>
      </c>
      <c r="J248" s="91">
        <f t="shared" si="3"/>
        <v>-4.6828034444783776E-5</v>
      </c>
      <c r="K248" s="91">
        <f>I248/'סכום נכסי הקרן'!$C$42</f>
        <v>3.4482701537461898E-7</v>
      </c>
    </row>
    <row r="249" spans="2:11">
      <c r="B249" s="86" t="s">
        <v>2689</v>
      </c>
      <c r="C249" s="87" t="s">
        <v>2690</v>
      </c>
      <c r="D249" s="88" t="s">
        <v>675</v>
      </c>
      <c r="E249" s="88" t="s">
        <v>132</v>
      </c>
      <c r="F249" s="101">
        <v>45169</v>
      </c>
      <c r="G249" s="90">
        <v>4932070.0000000009</v>
      </c>
      <c r="H249" s="102">
        <v>-0.46786699999999998</v>
      </c>
      <c r="I249" s="90">
        <v>-23.075520000000004</v>
      </c>
      <c r="J249" s="91">
        <f t="shared" si="3"/>
        <v>4.0588199300640978E-3</v>
      </c>
      <c r="K249" s="91">
        <f>I249/'סכום נכסי הקרן'!$C$42</f>
        <v>-2.9887881885739165E-5</v>
      </c>
    </row>
    <row r="250" spans="2:11">
      <c r="B250" s="86" t="s">
        <v>2691</v>
      </c>
      <c r="C250" s="87" t="s">
        <v>2692</v>
      </c>
      <c r="D250" s="88" t="s">
        <v>675</v>
      </c>
      <c r="E250" s="88" t="s">
        <v>132</v>
      </c>
      <c r="F250" s="101">
        <v>45175</v>
      </c>
      <c r="G250" s="90">
        <v>789984.79467200011</v>
      </c>
      <c r="H250" s="102">
        <v>-1.1436E-2</v>
      </c>
      <c r="I250" s="90">
        <v>-9.0339299000000012E-2</v>
      </c>
      <c r="J250" s="91">
        <f t="shared" si="3"/>
        <v>1.5890040495261629E-5</v>
      </c>
      <c r="K250" s="91">
        <f>I250/'סכום נכסי הקרן'!$C$42</f>
        <v>-1.1700929375166731E-7</v>
      </c>
    </row>
    <row r="251" spans="2:11">
      <c r="B251" s="86" t="s">
        <v>2693</v>
      </c>
      <c r="C251" s="87" t="s">
        <v>2694</v>
      </c>
      <c r="D251" s="88" t="s">
        <v>675</v>
      </c>
      <c r="E251" s="88" t="s">
        <v>132</v>
      </c>
      <c r="F251" s="101">
        <v>45180</v>
      </c>
      <c r="G251" s="90">
        <v>1815925.9172000003</v>
      </c>
      <c r="H251" s="102">
        <v>0.50219000000000003</v>
      </c>
      <c r="I251" s="90">
        <v>9.1193940400000013</v>
      </c>
      <c r="J251" s="91">
        <f t="shared" si="3"/>
        <v>-1.6040365842095758E-3</v>
      </c>
      <c r="K251" s="91">
        <f>I251/'סכום נכסי הקרן'!$C$42</f>
        <v>1.1811624264026712E-5</v>
      </c>
    </row>
    <row r="252" spans="2:11">
      <c r="B252" s="86" t="s">
        <v>2695</v>
      </c>
      <c r="C252" s="87" t="s">
        <v>2696</v>
      </c>
      <c r="D252" s="88" t="s">
        <v>675</v>
      </c>
      <c r="E252" s="88" t="s">
        <v>132</v>
      </c>
      <c r="F252" s="101">
        <v>45180</v>
      </c>
      <c r="G252" s="90">
        <v>595486.71978000016</v>
      </c>
      <c r="H252" s="102">
        <v>0.51001700000000005</v>
      </c>
      <c r="I252" s="90">
        <v>3.0370837700000002</v>
      </c>
      <c r="J252" s="91">
        <f t="shared" si="3"/>
        <v>-5.342014452957162E-4</v>
      </c>
      <c r="K252" s="91">
        <f>I252/'סכום נכסי הקרן'!$C$42</f>
        <v>3.9336925449504669E-6</v>
      </c>
    </row>
    <row r="253" spans="2:11">
      <c r="B253" s="86" t="s">
        <v>2697</v>
      </c>
      <c r="C253" s="87" t="s">
        <v>2698</v>
      </c>
      <c r="D253" s="88" t="s">
        <v>675</v>
      </c>
      <c r="E253" s="88" t="s">
        <v>132</v>
      </c>
      <c r="F253" s="101">
        <v>45197</v>
      </c>
      <c r="G253" s="90">
        <v>581827.76896000013</v>
      </c>
      <c r="H253" s="102">
        <v>0.609379</v>
      </c>
      <c r="I253" s="90">
        <v>3.5455377310000005</v>
      </c>
      <c r="J253" s="91">
        <f t="shared" si="3"/>
        <v>-6.2363488256719855E-4</v>
      </c>
      <c r="K253" s="91">
        <f>I253/'סכום נכסי הקרן'!$C$42</f>
        <v>4.5922524357223425E-6</v>
      </c>
    </row>
    <row r="254" spans="2:11">
      <c r="B254" s="86" t="s">
        <v>2699</v>
      </c>
      <c r="C254" s="87" t="s">
        <v>2700</v>
      </c>
      <c r="D254" s="88" t="s">
        <v>675</v>
      </c>
      <c r="E254" s="88" t="s">
        <v>132</v>
      </c>
      <c r="F254" s="101">
        <v>45090</v>
      </c>
      <c r="G254" s="90">
        <v>437056.58496000007</v>
      </c>
      <c r="H254" s="102">
        <v>7.2873749999999999</v>
      </c>
      <c r="I254" s="90">
        <v>31.849953794000005</v>
      </c>
      <c r="J254" s="91">
        <f t="shared" si="3"/>
        <v>-5.6021804592359279E-3</v>
      </c>
      <c r="K254" s="91">
        <f>I254/'סכום נכסי הקרן'!$C$42</f>
        <v>4.1252706637220828E-5</v>
      </c>
    </row>
    <row r="255" spans="2:11">
      <c r="B255" s="86" t="s">
        <v>2701</v>
      </c>
      <c r="C255" s="87" t="s">
        <v>2702</v>
      </c>
      <c r="D255" s="88" t="s">
        <v>675</v>
      </c>
      <c r="E255" s="88" t="s">
        <v>132</v>
      </c>
      <c r="F255" s="101">
        <v>45090</v>
      </c>
      <c r="G255" s="90">
        <v>437056.58496000007</v>
      </c>
      <c r="H255" s="102">
        <v>7.1618519999999997</v>
      </c>
      <c r="I255" s="90">
        <v>31.301347202000006</v>
      </c>
      <c r="J255" s="91">
        <f t="shared" si="3"/>
        <v>-5.5056844596062708E-3</v>
      </c>
      <c r="K255" s="91">
        <f>I255/'סכום נכסי הקרן'!$C$42</f>
        <v>4.0542140243768637E-5</v>
      </c>
    </row>
    <row r="256" spans="2:11">
      <c r="B256" s="86" t="s">
        <v>2703</v>
      </c>
      <c r="C256" s="87" t="s">
        <v>2704</v>
      </c>
      <c r="D256" s="88" t="s">
        <v>675</v>
      </c>
      <c r="E256" s="88" t="s">
        <v>132</v>
      </c>
      <c r="F256" s="101">
        <v>45126</v>
      </c>
      <c r="G256" s="90">
        <v>1384012.5190400002</v>
      </c>
      <c r="H256" s="102">
        <v>6.7944329999999997</v>
      </c>
      <c r="I256" s="90">
        <v>94.035796832000017</v>
      </c>
      <c r="J256" s="91">
        <f t="shared" si="3"/>
        <v>-1.6540228186458204E-2</v>
      </c>
      <c r="K256" s="91">
        <f>I256/'סכום נכסי הקרן'!$C$42</f>
        <v>1.2179707277435918E-4</v>
      </c>
    </row>
    <row r="257" spans="2:11">
      <c r="B257" s="86" t="s">
        <v>2705</v>
      </c>
      <c r="C257" s="87" t="s">
        <v>2706</v>
      </c>
      <c r="D257" s="88" t="s">
        <v>675</v>
      </c>
      <c r="E257" s="88" t="s">
        <v>132</v>
      </c>
      <c r="F257" s="101">
        <v>45089</v>
      </c>
      <c r="G257" s="90">
        <v>728427.64160000009</v>
      </c>
      <c r="H257" s="102">
        <v>6.6739730000000002</v>
      </c>
      <c r="I257" s="90">
        <v>48.615065169000012</v>
      </c>
      <c r="J257" s="91">
        <f t="shared" si="3"/>
        <v>-8.5510443712341986E-3</v>
      </c>
      <c r="K257" s="91">
        <f>I257/'סכום נכסי הקרן'!$C$42</f>
        <v>6.2967219184598404E-5</v>
      </c>
    </row>
    <row r="258" spans="2:11">
      <c r="B258" s="86" t="s">
        <v>2707</v>
      </c>
      <c r="C258" s="87" t="s">
        <v>2708</v>
      </c>
      <c r="D258" s="88" t="s">
        <v>675</v>
      </c>
      <c r="E258" s="88" t="s">
        <v>132</v>
      </c>
      <c r="F258" s="101">
        <v>45089</v>
      </c>
      <c r="G258" s="90">
        <v>1165484.2265600003</v>
      </c>
      <c r="H258" s="102">
        <v>6.6847659999999998</v>
      </c>
      <c r="I258" s="90">
        <v>77.909897933000011</v>
      </c>
      <c r="J258" s="91">
        <f t="shared" si="3"/>
        <v>-1.3703797204991267E-2</v>
      </c>
      <c r="K258" s="91">
        <f>I258/'סכום נכסי הקרן'!$C$42</f>
        <v>1.0091048120048855E-4</v>
      </c>
    </row>
    <row r="259" spans="2:11">
      <c r="B259" s="86" t="s">
        <v>2709</v>
      </c>
      <c r="C259" s="87" t="s">
        <v>2710</v>
      </c>
      <c r="D259" s="88" t="s">
        <v>675</v>
      </c>
      <c r="E259" s="88" t="s">
        <v>132</v>
      </c>
      <c r="F259" s="101">
        <v>45089</v>
      </c>
      <c r="G259" s="90">
        <v>582742.11328000017</v>
      </c>
      <c r="H259" s="102">
        <v>6.6847659999999998</v>
      </c>
      <c r="I259" s="90">
        <v>38.954948966000011</v>
      </c>
      <c r="J259" s="91">
        <f t="shared" si="3"/>
        <v>-6.8518986024076875E-3</v>
      </c>
      <c r="K259" s="91">
        <f>I259/'סכום נכסי הקרן'!$C$42</f>
        <v>5.0455240599596673E-5</v>
      </c>
    </row>
    <row r="260" spans="2:11">
      <c r="B260" s="86" t="s">
        <v>2711</v>
      </c>
      <c r="C260" s="87" t="s">
        <v>2712</v>
      </c>
      <c r="D260" s="88" t="s">
        <v>675</v>
      </c>
      <c r="E260" s="88" t="s">
        <v>132</v>
      </c>
      <c r="F260" s="101">
        <v>45126</v>
      </c>
      <c r="G260" s="90">
        <v>537413.68684800016</v>
      </c>
      <c r="H260" s="102">
        <v>6.5409379999999997</v>
      </c>
      <c r="I260" s="90">
        <v>35.15189576800001</v>
      </c>
      <c r="J260" s="91">
        <f t="shared" si="3"/>
        <v>-6.182968579806403E-3</v>
      </c>
      <c r="K260" s="91">
        <f>I260/'סכום נכסי הקרן'!$C$42</f>
        <v>4.5529448904024634E-5</v>
      </c>
    </row>
    <row r="261" spans="2:11">
      <c r="B261" s="86" t="s">
        <v>2713</v>
      </c>
      <c r="C261" s="87" t="s">
        <v>2714</v>
      </c>
      <c r="D261" s="88" t="s">
        <v>675</v>
      </c>
      <c r="E261" s="88" t="s">
        <v>132</v>
      </c>
      <c r="F261" s="101">
        <v>45089</v>
      </c>
      <c r="G261" s="90">
        <v>728427.64160000009</v>
      </c>
      <c r="H261" s="102">
        <v>6.6128030000000004</v>
      </c>
      <c r="I261" s="90">
        <v>48.169487466</v>
      </c>
      <c r="J261" s="91">
        <f t="shared" si="3"/>
        <v>-8.4726704207737698E-3</v>
      </c>
      <c r="K261" s="91">
        <f>I261/'סכום נכסי הקרן'!$C$42</f>
        <v>6.2390097899436324E-5</v>
      </c>
    </row>
    <row r="262" spans="2:11">
      <c r="B262" s="86" t="s">
        <v>2715</v>
      </c>
      <c r="C262" s="87" t="s">
        <v>2716</v>
      </c>
      <c r="D262" s="88" t="s">
        <v>675</v>
      </c>
      <c r="E262" s="88" t="s">
        <v>132</v>
      </c>
      <c r="F262" s="101">
        <v>45089</v>
      </c>
      <c r="G262" s="90">
        <v>112569.84128000001</v>
      </c>
      <c r="H262" s="102">
        <v>6.4934050000000001</v>
      </c>
      <c r="I262" s="90">
        <v>7.3096154900000014</v>
      </c>
      <c r="J262" s="91">
        <f t="shared" si="3"/>
        <v>-1.2857094025147536E-3</v>
      </c>
      <c r="K262" s="91">
        <f>I262/'סכום נכסי הקרן'!$C$42</f>
        <v>9.4675623515868508E-6</v>
      </c>
    </row>
    <row r="263" spans="2:11">
      <c r="B263" s="86" t="s">
        <v>2717</v>
      </c>
      <c r="C263" s="87" t="s">
        <v>2718</v>
      </c>
      <c r="D263" s="88" t="s">
        <v>675</v>
      </c>
      <c r="E263" s="88" t="s">
        <v>132</v>
      </c>
      <c r="F263" s="101">
        <v>45126</v>
      </c>
      <c r="G263" s="90">
        <v>728427.64160000009</v>
      </c>
      <c r="H263" s="102">
        <v>6.4615090000000004</v>
      </c>
      <c r="I263" s="90">
        <v>47.067416828000006</v>
      </c>
      <c r="J263" s="91">
        <f t="shared" si="3"/>
        <v>-8.2788240298862469E-3</v>
      </c>
      <c r="K263" s="91">
        <f>I263/'סכום נכסי הקרן'!$C$42</f>
        <v>6.0962673639515633E-5</v>
      </c>
    </row>
    <row r="264" spans="2:11">
      <c r="B264" s="86" t="s">
        <v>2719</v>
      </c>
      <c r="C264" s="87" t="s">
        <v>2720</v>
      </c>
      <c r="D264" s="88" t="s">
        <v>675</v>
      </c>
      <c r="E264" s="88" t="s">
        <v>132</v>
      </c>
      <c r="F264" s="101">
        <v>45126</v>
      </c>
      <c r="G264" s="90">
        <v>990661.59257600014</v>
      </c>
      <c r="H264" s="102">
        <v>6.4484339999999998</v>
      </c>
      <c r="I264" s="90">
        <v>63.882154774000007</v>
      </c>
      <c r="J264" s="91">
        <f t="shared" si="3"/>
        <v>-1.123641690294089E-2</v>
      </c>
      <c r="K264" s="91">
        <f>I264/'סכום נכסי הקרן'!$C$42</f>
        <v>8.2741463528961429E-5</v>
      </c>
    </row>
    <row r="265" spans="2:11">
      <c r="B265" s="86" t="s">
        <v>2721</v>
      </c>
      <c r="C265" s="87" t="s">
        <v>2722</v>
      </c>
      <c r="D265" s="88" t="s">
        <v>675</v>
      </c>
      <c r="E265" s="88" t="s">
        <v>132</v>
      </c>
      <c r="F265" s="101">
        <v>45126</v>
      </c>
      <c r="G265" s="90">
        <v>1223758.4378880002</v>
      </c>
      <c r="H265" s="102">
        <v>6.4484339999999998</v>
      </c>
      <c r="I265" s="90">
        <v>78.913250015000017</v>
      </c>
      <c r="J265" s="91">
        <f t="shared" si="3"/>
        <v>-1.3880279703643212E-2</v>
      </c>
      <c r="K265" s="91">
        <f>I265/'סכום נכסי הקרן'!$C$42</f>
        <v>1.0221004318291091E-4</v>
      </c>
    </row>
    <row r="266" spans="2:11">
      <c r="B266" s="86" t="s">
        <v>2723</v>
      </c>
      <c r="C266" s="87" t="s">
        <v>2724</v>
      </c>
      <c r="D266" s="88" t="s">
        <v>675</v>
      </c>
      <c r="E266" s="88" t="s">
        <v>132</v>
      </c>
      <c r="F266" s="101">
        <v>45089</v>
      </c>
      <c r="G266" s="90">
        <v>582742.11328000017</v>
      </c>
      <c r="H266" s="102">
        <v>6.3451050000000002</v>
      </c>
      <c r="I266" s="90">
        <v>36.975596650000007</v>
      </c>
      <c r="J266" s="91">
        <f t="shared" si="3"/>
        <v>-6.5037446007297477E-3</v>
      </c>
      <c r="K266" s="91">
        <f>I266/'סכום נכסי הקרן'!$C$42</f>
        <v>4.7891543303463267E-5</v>
      </c>
    </row>
    <row r="267" spans="2:11">
      <c r="B267" s="86" t="s">
        <v>2725</v>
      </c>
      <c r="C267" s="87" t="s">
        <v>2726</v>
      </c>
      <c r="D267" s="88" t="s">
        <v>675</v>
      </c>
      <c r="E267" s="88" t="s">
        <v>132</v>
      </c>
      <c r="F267" s="101">
        <v>45127</v>
      </c>
      <c r="G267" s="90">
        <v>1311169.7548800001</v>
      </c>
      <c r="H267" s="102">
        <v>6.3020579999999997</v>
      </c>
      <c r="I267" s="90">
        <v>82.630679144000013</v>
      </c>
      <c r="J267" s="91">
        <f t="shared" si="3"/>
        <v>-1.4534149061186876E-2</v>
      </c>
      <c r="K267" s="91">
        <f>I267/'סכום נכסי הקרן'!$C$42</f>
        <v>1.0702493284633595E-4</v>
      </c>
    </row>
    <row r="268" spans="2:11">
      <c r="B268" s="86" t="s">
        <v>2727</v>
      </c>
      <c r="C268" s="87" t="s">
        <v>2728</v>
      </c>
      <c r="D268" s="88" t="s">
        <v>675</v>
      </c>
      <c r="E268" s="88" t="s">
        <v>132</v>
      </c>
      <c r="F268" s="101">
        <v>45089</v>
      </c>
      <c r="G268" s="90">
        <v>582742.11328000017</v>
      </c>
      <c r="H268" s="102">
        <v>6.3272459999999997</v>
      </c>
      <c r="I268" s="90">
        <v>36.871529028000005</v>
      </c>
      <c r="J268" s="91">
        <f t="shared" ref="J268:J331" si="4">IFERROR(I268/$I$11,0)</f>
        <v>-6.4854398458099021E-3</v>
      </c>
      <c r="K268" s="91">
        <f>I268/'סכום נכסי הקרן'!$C$42</f>
        <v>4.7756752807107567E-5</v>
      </c>
    </row>
    <row r="269" spans="2:11">
      <c r="B269" s="86" t="s">
        <v>2729</v>
      </c>
      <c r="C269" s="87" t="s">
        <v>2730</v>
      </c>
      <c r="D269" s="88" t="s">
        <v>675</v>
      </c>
      <c r="E269" s="88" t="s">
        <v>132</v>
      </c>
      <c r="F269" s="101">
        <v>45127</v>
      </c>
      <c r="G269" s="90">
        <v>1019798.6982400002</v>
      </c>
      <c r="H269" s="102">
        <v>6.2493780000000001</v>
      </c>
      <c r="I269" s="90">
        <v>63.731071567000015</v>
      </c>
      <c r="J269" s="91">
        <f t="shared" si="4"/>
        <v>-1.1209842440841247E-2</v>
      </c>
      <c r="K269" s="91">
        <f>I269/'סכום נכסי הקרן'!$C$42</f>
        <v>8.2545777492601933E-5</v>
      </c>
    </row>
    <row r="270" spans="2:11">
      <c r="B270" s="86" t="s">
        <v>2731</v>
      </c>
      <c r="C270" s="87" t="s">
        <v>2732</v>
      </c>
      <c r="D270" s="88" t="s">
        <v>675</v>
      </c>
      <c r="E270" s="88" t="s">
        <v>132</v>
      </c>
      <c r="F270" s="101">
        <v>45098</v>
      </c>
      <c r="G270" s="90">
        <v>1937617.5266560004</v>
      </c>
      <c r="H270" s="102">
        <v>6.0960510000000001</v>
      </c>
      <c r="I270" s="90">
        <v>118.11815755500001</v>
      </c>
      <c r="J270" s="91">
        <f t="shared" si="4"/>
        <v>-2.0776144242326291E-2</v>
      </c>
      <c r="K270" s="91">
        <f>I270/'סכום נכסי הקרן'!$C$42</f>
        <v>1.5298903520115554E-4</v>
      </c>
    </row>
    <row r="271" spans="2:11">
      <c r="B271" s="86" t="s">
        <v>2733</v>
      </c>
      <c r="C271" s="87" t="s">
        <v>2734</v>
      </c>
      <c r="D271" s="88" t="s">
        <v>675</v>
      </c>
      <c r="E271" s="88" t="s">
        <v>132</v>
      </c>
      <c r="F271" s="101">
        <v>45098</v>
      </c>
      <c r="G271" s="90">
        <v>728427.64160000009</v>
      </c>
      <c r="H271" s="102">
        <v>6.1445259999999999</v>
      </c>
      <c r="I271" s="90">
        <v>44.758424450000007</v>
      </c>
      <c r="J271" s="91">
        <f t="shared" si="4"/>
        <v>-7.8726886846289153E-3</v>
      </c>
      <c r="K271" s="91">
        <f>I271/'סכום נכסי הקרן'!$C$42</f>
        <v>5.7972019844119647E-5</v>
      </c>
    </row>
    <row r="272" spans="2:11">
      <c r="B272" s="86" t="s">
        <v>2735</v>
      </c>
      <c r="C272" s="87" t="s">
        <v>2736</v>
      </c>
      <c r="D272" s="88" t="s">
        <v>675</v>
      </c>
      <c r="E272" s="88" t="s">
        <v>132</v>
      </c>
      <c r="F272" s="101">
        <v>45098</v>
      </c>
      <c r="G272" s="90">
        <v>582742.11328000017</v>
      </c>
      <c r="H272" s="102">
        <v>6.1436539999999997</v>
      </c>
      <c r="I272" s="90">
        <v>35.801659768000007</v>
      </c>
      <c r="J272" s="91">
        <f t="shared" si="4"/>
        <v>-6.2972574484012672E-3</v>
      </c>
      <c r="K272" s="91">
        <f>I272/'סכום נכסי הקרן'!$C$42</f>
        <v>4.6371036425588844E-5</v>
      </c>
    </row>
    <row r="273" spans="2:11">
      <c r="B273" s="86" t="s">
        <v>2737</v>
      </c>
      <c r="C273" s="87" t="s">
        <v>2738</v>
      </c>
      <c r="D273" s="88" t="s">
        <v>675</v>
      </c>
      <c r="E273" s="88" t="s">
        <v>132</v>
      </c>
      <c r="F273" s="101">
        <v>45097</v>
      </c>
      <c r="G273" s="90">
        <v>1165484.2265600003</v>
      </c>
      <c r="H273" s="102">
        <v>5.8281700000000001</v>
      </c>
      <c r="I273" s="90">
        <v>67.926405765000013</v>
      </c>
      <c r="J273" s="91">
        <f t="shared" si="4"/>
        <v>-1.194777190271781E-2</v>
      </c>
      <c r="K273" s="91">
        <f>I273/'סכום נכסי הקרן'!$C$42</f>
        <v>8.7979659501805888E-5</v>
      </c>
    </row>
    <row r="274" spans="2:11">
      <c r="B274" s="86" t="s">
        <v>2739</v>
      </c>
      <c r="C274" s="87" t="s">
        <v>2740</v>
      </c>
      <c r="D274" s="88" t="s">
        <v>675</v>
      </c>
      <c r="E274" s="88" t="s">
        <v>132</v>
      </c>
      <c r="F274" s="101">
        <v>45097</v>
      </c>
      <c r="G274" s="90">
        <v>1238326.9907200001</v>
      </c>
      <c r="H274" s="102">
        <v>5.821796</v>
      </c>
      <c r="I274" s="90">
        <v>72.092867295000019</v>
      </c>
      <c r="J274" s="91">
        <f t="shared" si="4"/>
        <v>-1.2680622867541543E-2</v>
      </c>
      <c r="K274" s="91">
        <f>I274/'סכום נכסי הקרן'!$C$42</f>
        <v>9.3376145045365308E-5</v>
      </c>
    </row>
    <row r="275" spans="2:11">
      <c r="B275" s="86" t="s">
        <v>2741</v>
      </c>
      <c r="C275" s="87" t="s">
        <v>2742</v>
      </c>
      <c r="D275" s="88" t="s">
        <v>675</v>
      </c>
      <c r="E275" s="88" t="s">
        <v>132</v>
      </c>
      <c r="F275" s="101">
        <v>45097</v>
      </c>
      <c r="G275" s="90">
        <v>1384012.5190400002</v>
      </c>
      <c r="H275" s="102">
        <v>5.821796</v>
      </c>
      <c r="I275" s="90">
        <v>80.574381134000006</v>
      </c>
      <c r="J275" s="91">
        <f t="shared" si="4"/>
        <v>-1.4172460858921482E-2</v>
      </c>
      <c r="K275" s="91">
        <f>I275/'סכום נכסי הקרן'!$C$42</f>
        <v>1.0436157392550728E-4</v>
      </c>
    </row>
    <row r="276" spans="2:11">
      <c r="B276" s="86" t="s">
        <v>2743</v>
      </c>
      <c r="C276" s="87" t="s">
        <v>2744</v>
      </c>
      <c r="D276" s="88" t="s">
        <v>675</v>
      </c>
      <c r="E276" s="88" t="s">
        <v>132</v>
      </c>
      <c r="F276" s="101">
        <v>45098</v>
      </c>
      <c r="G276" s="90">
        <v>627611.7056000001</v>
      </c>
      <c r="H276" s="102">
        <v>5.5939519999999998</v>
      </c>
      <c r="I276" s="90">
        <v>35.108298956000006</v>
      </c>
      <c r="J276" s="91">
        <f t="shared" si="4"/>
        <v>-6.1753002104941238E-3</v>
      </c>
      <c r="K276" s="91">
        <f>I276/'סכום נכסי הקרן'!$C$42</f>
        <v>4.5472981428203898E-5</v>
      </c>
    </row>
    <row r="277" spans="2:11">
      <c r="B277" s="86" t="s">
        <v>2745</v>
      </c>
      <c r="C277" s="87" t="s">
        <v>2746</v>
      </c>
      <c r="D277" s="88" t="s">
        <v>675</v>
      </c>
      <c r="E277" s="88" t="s">
        <v>132</v>
      </c>
      <c r="F277" s="101">
        <v>45043</v>
      </c>
      <c r="G277" s="90">
        <v>1912000.0000000002</v>
      </c>
      <c r="H277" s="102">
        <v>5.472029</v>
      </c>
      <c r="I277" s="90">
        <v>104.62520000000001</v>
      </c>
      <c r="J277" s="91">
        <f t="shared" si="4"/>
        <v>-1.8402828926366219E-2</v>
      </c>
      <c r="K277" s="91">
        <f>I277/'סכום נכסי הקרן'!$C$42</f>
        <v>1.355126826988877E-4</v>
      </c>
    </row>
    <row r="278" spans="2:11">
      <c r="B278" s="86" t="s">
        <v>2747</v>
      </c>
      <c r="C278" s="87" t="s">
        <v>2748</v>
      </c>
      <c r="D278" s="88" t="s">
        <v>675</v>
      </c>
      <c r="E278" s="88" t="s">
        <v>132</v>
      </c>
      <c r="F278" s="101">
        <v>45050</v>
      </c>
      <c r="G278" s="90">
        <v>874113.16992000013</v>
      </c>
      <c r="H278" s="102">
        <v>5.392531</v>
      </c>
      <c r="I278" s="90">
        <v>47.136826991000007</v>
      </c>
      <c r="J278" s="91">
        <f t="shared" si="4"/>
        <v>-8.2910327841389537E-3</v>
      </c>
      <c r="K278" s="91">
        <f>I278/'סכום נכסי הקרן'!$C$42</f>
        <v>6.105257509150519E-5</v>
      </c>
    </row>
    <row r="279" spans="2:11">
      <c r="B279" s="86" t="s">
        <v>2749</v>
      </c>
      <c r="C279" s="87" t="s">
        <v>2750</v>
      </c>
      <c r="D279" s="88" t="s">
        <v>675</v>
      </c>
      <c r="E279" s="88" t="s">
        <v>132</v>
      </c>
      <c r="F279" s="101">
        <v>45050</v>
      </c>
      <c r="G279" s="90">
        <v>509899.34912000009</v>
      </c>
      <c r="H279" s="102">
        <v>5.3372359999999999</v>
      </c>
      <c r="I279" s="90">
        <v>27.214531006000005</v>
      </c>
      <c r="J279" s="91">
        <f t="shared" si="4"/>
        <v>-4.7868425428549454E-3</v>
      </c>
      <c r="K279" s="91">
        <f>I279/'סכום נכסי הקרן'!$C$42</f>
        <v>3.5248812953429183E-5</v>
      </c>
    </row>
    <row r="280" spans="2:11">
      <c r="B280" s="86" t="s">
        <v>2751</v>
      </c>
      <c r="C280" s="87" t="s">
        <v>2752</v>
      </c>
      <c r="D280" s="88" t="s">
        <v>675</v>
      </c>
      <c r="E280" s="88" t="s">
        <v>132</v>
      </c>
      <c r="F280" s="101">
        <v>45085</v>
      </c>
      <c r="G280" s="90">
        <v>1376640.0000000002</v>
      </c>
      <c r="H280" s="102">
        <v>4.6456689999999998</v>
      </c>
      <c r="I280" s="90">
        <v>63.95414000000001</v>
      </c>
      <c r="J280" s="91">
        <f t="shared" si="4"/>
        <v>-1.1249078592469835E-2</v>
      </c>
      <c r="K280" s="91">
        <f>I280/'סכום נכסי הקרן'!$C$42</f>
        <v>8.283470025481663E-5</v>
      </c>
    </row>
    <row r="281" spans="2:11">
      <c r="B281" s="86" t="s">
        <v>2753</v>
      </c>
      <c r="C281" s="87" t="s">
        <v>2754</v>
      </c>
      <c r="D281" s="88" t="s">
        <v>675</v>
      </c>
      <c r="E281" s="88" t="s">
        <v>132</v>
      </c>
      <c r="F281" s="101">
        <v>45105</v>
      </c>
      <c r="G281" s="90">
        <v>791163.89497600007</v>
      </c>
      <c r="H281" s="102">
        <v>4.6741729999999997</v>
      </c>
      <c r="I281" s="90">
        <v>36.980365363000004</v>
      </c>
      <c r="J281" s="91">
        <f t="shared" si="4"/>
        <v>-6.5045833834468927E-3</v>
      </c>
      <c r="K281" s="91">
        <f>I281/'סכום נכסי הקרן'!$C$42</f>
        <v>4.7897719837335131E-5</v>
      </c>
    </row>
    <row r="282" spans="2:11">
      <c r="B282" s="86" t="s">
        <v>2755</v>
      </c>
      <c r="C282" s="87" t="s">
        <v>2756</v>
      </c>
      <c r="D282" s="88" t="s">
        <v>675</v>
      </c>
      <c r="E282" s="88" t="s">
        <v>132</v>
      </c>
      <c r="F282" s="101">
        <v>45131</v>
      </c>
      <c r="G282" s="90">
        <v>742996.19443200016</v>
      </c>
      <c r="H282" s="102">
        <v>4.2500260000000001</v>
      </c>
      <c r="I282" s="90">
        <v>31.577532562000009</v>
      </c>
      <c r="J282" s="91">
        <f t="shared" si="4"/>
        <v>-5.5542635010995909E-3</v>
      </c>
      <c r="K282" s="91">
        <f>I282/'סכום נכסי הקרן'!$C$42</f>
        <v>4.0899861127989251E-5</v>
      </c>
    </row>
    <row r="283" spans="2:11">
      <c r="B283" s="86" t="s">
        <v>2757</v>
      </c>
      <c r="C283" s="87" t="s">
        <v>2758</v>
      </c>
      <c r="D283" s="88" t="s">
        <v>675</v>
      </c>
      <c r="E283" s="88" t="s">
        <v>132</v>
      </c>
      <c r="F283" s="101">
        <v>45141</v>
      </c>
      <c r="G283" s="90">
        <v>1912000.0000000002</v>
      </c>
      <c r="H283" s="102">
        <v>3.6310250000000002</v>
      </c>
      <c r="I283" s="90">
        <v>69.425200000000018</v>
      </c>
      <c r="J283" s="91">
        <f t="shared" si="4"/>
        <v>-1.2211399154111633E-2</v>
      </c>
      <c r="K283" s="91">
        <f>I283/'סכום נכסי הקרן'!$C$42</f>
        <v>8.9920928217167753E-5</v>
      </c>
    </row>
    <row r="284" spans="2:11">
      <c r="B284" s="86" t="s">
        <v>2759</v>
      </c>
      <c r="C284" s="87" t="s">
        <v>2760</v>
      </c>
      <c r="D284" s="88" t="s">
        <v>675</v>
      </c>
      <c r="E284" s="88" t="s">
        <v>132</v>
      </c>
      <c r="F284" s="101">
        <v>45147</v>
      </c>
      <c r="G284" s="90">
        <v>112569.84128000001</v>
      </c>
      <c r="H284" s="102">
        <v>3.4611719999999999</v>
      </c>
      <c r="I284" s="90">
        <v>3.8962357300000003</v>
      </c>
      <c r="J284" s="91">
        <f t="shared" si="4"/>
        <v>-6.8532016756943457E-4</v>
      </c>
      <c r="K284" s="91">
        <f>I284/'סכום נכסי הקרן'!$C$42</f>
        <v>5.0464836024166169E-6</v>
      </c>
    </row>
    <row r="285" spans="2:11">
      <c r="B285" s="86" t="s">
        <v>2761</v>
      </c>
      <c r="C285" s="87" t="s">
        <v>2762</v>
      </c>
      <c r="D285" s="88" t="s">
        <v>675</v>
      </c>
      <c r="E285" s="88" t="s">
        <v>132</v>
      </c>
      <c r="F285" s="101">
        <v>45147</v>
      </c>
      <c r="G285" s="90">
        <v>562849.20640000002</v>
      </c>
      <c r="H285" s="102">
        <v>3.4600010000000001</v>
      </c>
      <c r="I285" s="90">
        <v>19.474586810000005</v>
      </c>
      <c r="J285" s="91">
        <f t="shared" si="4"/>
        <v>-3.4254413800508684E-3</v>
      </c>
      <c r="K285" s="91">
        <f>I285/'סכום נכסי הקרן'!$C$42</f>
        <v>2.5223880127115396E-5</v>
      </c>
    </row>
    <row r="286" spans="2:11">
      <c r="B286" s="86" t="s">
        <v>2763</v>
      </c>
      <c r="C286" s="87" t="s">
        <v>2764</v>
      </c>
      <c r="D286" s="88" t="s">
        <v>675</v>
      </c>
      <c r="E286" s="88" t="s">
        <v>132</v>
      </c>
      <c r="F286" s="101">
        <v>45082</v>
      </c>
      <c r="G286" s="90">
        <v>607877.14291200007</v>
      </c>
      <c r="H286" s="102">
        <v>2.7862040000000001</v>
      </c>
      <c r="I286" s="90">
        <v>16.936697766000005</v>
      </c>
      <c r="J286" s="91">
        <f t="shared" si="4"/>
        <v>-2.9790447384116544E-3</v>
      </c>
      <c r="K286" s="91">
        <f>I286/'סכום נכסי הקרן'!$C$42</f>
        <v>2.1936754723822925E-5</v>
      </c>
    </row>
    <row r="287" spans="2:11">
      <c r="B287" s="86" t="s">
        <v>2765</v>
      </c>
      <c r="C287" s="87" t="s">
        <v>2766</v>
      </c>
      <c r="D287" s="88" t="s">
        <v>675</v>
      </c>
      <c r="E287" s="88" t="s">
        <v>132</v>
      </c>
      <c r="F287" s="101">
        <v>45181</v>
      </c>
      <c r="G287" s="90">
        <v>497605.26560000004</v>
      </c>
      <c r="H287" s="102">
        <v>0.78202799999999995</v>
      </c>
      <c r="I287" s="90">
        <v>3.8914124130000003</v>
      </c>
      <c r="J287" s="91">
        <f t="shared" si="4"/>
        <v>-6.8447178039685442E-4</v>
      </c>
      <c r="K287" s="91">
        <f>I287/'סכום נכסי הקרן'!$C$42</f>
        <v>5.0402363443356082E-6</v>
      </c>
    </row>
    <row r="288" spans="2:11">
      <c r="B288" s="86" t="s">
        <v>2767</v>
      </c>
      <c r="C288" s="87" t="s">
        <v>2768</v>
      </c>
      <c r="D288" s="88" t="s">
        <v>675</v>
      </c>
      <c r="E288" s="88" t="s">
        <v>132</v>
      </c>
      <c r="F288" s="101">
        <v>45159</v>
      </c>
      <c r="G288" s="90">
        <v>2676800.0000000005</v>
      </c>
      <c r="H288" s="102">
        <v>0.95843100000000003</v>
      </c>
      <c r="I288" s="90">
        <v>25.655280000000005</v>
      </c>
      <c r="J288" s="91">
        <f t="shared" si="4"/>
        <v>-4.5125813752138564E-3</v>
      </c>
      <c r="K288" s="91">
        <f>I288/'סכום נכסי הקרן'!$C$42</f>
        <v>3.3229239401130128E-5</v>
      </c>
    </row>
    <row r="289" spans="2:11">
      <c r="B289" s="86" t="s">
        <v>2769</v>
      </c>
      <c r="C289" s="87" t="s">
        <v>2770</v>
      </c>
      <c r="D289" s="88" t="s">
        <v>675</v>
      </c>
      <c r="E289" s="88" t="s">
        <v>132</v>
      </c>
      <c r="F289" s="101">
        <v>45189</v>
      </c>
      <c r="G289" s="90">
        <v>337709.52384000004</v>
      </c>
      <c r="H289" s="102">
        <v>0.38976899999999998</v>
      </c>
      <c r="I289" s="90">
        <v>1.316285572</v>
      </c>
      <c r="J289" s="91">
        <f t="shared" si="4"/>
        <v>-2.3152527497926029E-4</v>
      </c>
      <c r="K289" s="91">
        <f>I289/'סכום נכסי הקרן'!$C$42</f>
        <v>1.7048797905242701E-6</v>
      </c>
    </row>
    <row r="290" spans="2:11">
      <c r="B290" s="86" t="s">
        <v>2771</v>
      </c>
      <c r="C290" s="87" t="s">
        <v>2772</v>
      </c>
      <c r="D290" s="88" t="s">
        <v>675</v>
      </c>
      <c r="E290" s="88" t="s">
        <v>132</v>
      </c>
      <c r="F290" s="101">
        <v>45169</v>
      </c>
      <c r="G290" s="90">
        <v>281424.60320000001</v>
      </c>
      <c r="H290" s="102">
        <v>0.67780099999999999</v>
      </c>
      <c r="I290" s="90">
        <v>1.9074980210000003</v>
      </c>
      <c r="J290" s="91">
        <f t="shared" si="4"/>
        <v>-3.3551534198113958E-4</v>
      </c>
      <c r="K290" s="91">
        <f>I290/'סכום נכסי הקרן'!$C$42</f>
        <v>2.4706301547670087E-6</v>
      </c>
    </row>
    <row r="291" spans="2:11">
      <c r="B291" s="86" t="s">
        <v>2773</v>
      </c>
      <c r="C291" s="87" t="s">
        <v>2774</v>
      </c>
      <c r="D291" s="88" t="s">
        <v>675</v>
      </c>
      <c r="E291" s="88" t="s">
        <v>132</v>
      </c>
      <c r="F291" s="101">
        <v>45187</v>
      </c>
      <c r="G291" s="90">
        <v>381611.76193900005</v>
      </c>
      <c r="H291" s="102">
        <v>-0.13650599999999999</v>
      </c>
      <c r="I291" s="90">
        <v>-0.52092400599999999</v>
      </c>
      <c r="J291" s="91">
        <f t="shared" si="4"/>
        <v>9.1626829540640016E-5</v>
      </c>
      <c r="K291" s="91">
        <f>I291/'סכום נכסי הקרן'!$C$42</f>
        <v>-6.7471134617005705E-7</v>
      </c>
    </row>
    <row r="292" spans="2:11">
      <c r="B292" s="86" t="s">
        <v>2775</v>
      </c>
      <c r="C292" s="87" t="s">
        <v>2776</v>
      </c>
      <c r="D292" s="88" t="s">
        <v>675</v>
      </c>
      <c r="E292" s="88" t="s">
        <v>132</v>
      </c>
      <c r="F292" s="101">
        <v>45173</v>
      </c>
      <c r="G292" s="90">
        <v>197790.97374400002</v>
      </c>
      <c r="H292" s="102">
        <v>0.29394199999999998</v>
      </c>
      <c r="I292" s="90">
        <v>0.58139152300000008</v>
      </c>
      <c r="J292" s="91">
        <f t="shared" si="4"/>
        <v>-1.022626359329159E-4</v>
      </c>
      <c r="K292" s="91">
        <f>I292/'סכום נכסי הקרן'!$C$42</f>
        <v>7.5303010154458073E-7</v>
      </c>
    </row>
    <row r="293" spans="2:11">
      <c r="B293" s="86" t="s">
        <v>2777</v>
      </c>
      <c r="C293" s="87" t="s">
        <v>2778</v>
      </c>
      <c r="D293" s="88" t="s">
        <v>675</v>
      </c>
      <c r="E293" s="88" t="s">
        <v>132</v>
      </c>
      <c r="F293" s="101">
        <v>45187</v>
      </c>
      <c r="G293" s="90">
        <v>354725.58104800008</v>
      </c>
      <c r="H293" s="102">
        <v>-0.100825</v>
      </c>
      <c r="I293" s="90">
        <v>-0.35765281399999999</v>
      </c>
      <c r="J293" s="91">
        <f t="shared" si="4"/>
        <v>6.2908587520745258E-5</v>
      </c>
      <c r="K293" s="91">
        <f>I293/'סכום נכסי הקרן'!$C$42</f>
        <v>-4.632391842495526E-7</v>
      </c>
    </row>
    <row r="294" spans="2:11">
      <c r="B294" s="86" t="s">
        <v>2779</v>
      </c>
      <c r="C294" s="87" t="s">
        <v>2780</v>
      </c>
      <c r="D294" s="88" t="s">
        <v>675</v>
      </c>
      <c r="E294" s="88" t="s">
        <v>132</v>
      </c>
      <c r="F294" s="101">
        <v>45196</v>
      </c>
      <c r="G294" s="90">
        <v>3824000.0000000005</v>
      </c>
      <c r="H294" s="102">
        <v>-0.65506299999999995</v>
      </c>
      <c r="I294" s="90">
        <v>-25.049599999999998</v>
      </c>
      <c r="J294" s="91">
        <f t="shared" si="4"/>
        <v>4.4060465688371747E-3</v>
      </c>
      <c r="K294" s="91">
        <f>I294/'סכום נכסי הקרן'!$C$42</f>
        <v>-3.2444750371173064E-5</v>
      </c>
    </row>
    <row r="295" spans="2:11">
      <c r="B295" s="86" t="s">
        <v>2779</v>
      </c>
      <c r="C295" s="87" t="s">
        <v>2781</v>
      </c>
      <c r="D295" s="88" t="s">
        <v>675</v>
      </c>
      <c r="E295" s="88" t="s">
        <v>132</v>
      </c>
      <c r="F295" s="101">
        <v>45197</v>
      </c>
      <c r="G295" s="90">
        <v>764800.00000000012</v>
      </c>
      <c r="H295" s="102">
        <v>-0.65506299999999995</v>
      </c>
      <c r="I295" s="90">
        <v>-5.009920000000001</v>
      </c>
      <c r="J295" s="91">
        <f t="shared" si="4"/>
        <v>8.812093137674352E-4</v>
      </c>
      <c r="K295" s="91">
        <f>I295/'סכום נכסי הקרן'!$C$42</f>
        <v>-6.4889500742346154E-6</v>
      </c>
    </row>
    <row r="296" spans="2:11">
      <c r="B296" s="86" t="s">
        <v>2782</v>
      </c>
      <c r="C296" s="87" t="s">
        <v>2783</v>
      </c>
      <c r="D296" s="88" t="s">
        <v>675</v>
      </c>
      <c r="E296" s="88" t="s">
        <v>132</v>
      </c>
      <c r="F296" s="101">
        <v>45176</v>
      </c>
      <c r="G296" s="90">
        <v>423837.80088000005</v>
      </c>
      <c r="H296" s="102">
        <v>-0.59739699999999996</v>
      </c>
      <c r="I296" s="90">
        <v>-2.5319923920000007</v>
      </c>
      <c r="J296" s="91">
        <f t="shared" si="4"/>
        <v>4.4535946247019651E-4</v>
      </c>
      <c r="K296" s="91">
        <f>I296/'סכום נכסי הקרן'!$C$42</f>
        <v>-3.2794879399331492E-6</v>
      </c>
    </row>
    <row r="297" spans="2:11">
      <c r="B297" s="92"/>
      <c r="C297" s="87"/>
      <c r="D297" s="87"/>
      <c r="E297" s="87"/>
      <c r="F297" s="87"/>
      <c r="G297" s="90"/>
      <c r="H297" s="102"/>
      <c r="I297" s="87"/>
      <c r="J297" s="91"/>
      <c r="K297" s="87"/>
    </row>
    <row r="298" spans="2:11">
      <c r="B298" s="85" t="s">
        <v>195</v>
      </c>
      <c r="C298" s="80"/>
      <c r="D298" s="81"/>
      <c r="E298" s="81"/>
      <c r="F298" s="99"/>
      <c r="G298" s="83"/>
      <c r="H298" s="100"/>
      <c r="I298" s="83">
        <v>1286.1836227290003</v>
      </c>
      <c r="J298" s="84">
        <f t="shared" si="4"/>
        <v>-0.2262305560895056</v>
      </c>
      <c r="K298" s="84">
        <f>I298/'סכום נכסי הקרן'!$C$42</f>
        <v>1.6658911348258437E-3</v>
      </c>
    </row>
    <row r="299" spans="2:11">
      <c r="B299" s="86" t="s">
        <v>2784</v>
      </c>
      <c r="C299" s="87" t="s">
        <v>2785</v>
      </c>
      <c r="D299" s="88" t="s">
        <v>675</v>
      </c>
      <c r="E299" s="88" t="s">
        <v>136</v>
      </c>
      <c r="F299" s="101">
        <v>45166</v>
      </c>
      <c r="G299" s="90">
        <v>94383.192432000011</v>
      </c>
      <c r="H299" s="102">
        <v>0.86027900000000002</v>
      </c>
      <c r="I299" s="90">
        <v>0.81195863400000012</v>
      </c>
      <c r="J299" s="91">
        <f t="shared" si="4"/>
        <v>-1.4281775171553319E-4</v>
      </c>
      <c r="K299" s="91">
        <f>I299/'סכום נכסי הקרן'!$C$42</f>
        <v>1.0516653037113839E-6</v>
      </c>
    </row>
    <row r="300" spans="2:11">
      <c r="B300" s="86" t="s">
        <v>2786</v>
      </c>
      <c r="C300" s="87" t="s">
        <v>2787</v>
      </c>
      <c r="D300" s="88" t="s">
        <v>675</v>
      </c>
      <c r="E300" s="88" t="s">
        <v>136</v>
      </c>
      <c r="F300" s="101">
        <v>45166</v>
      </c>
      <c r="G300" s="90">
        <v>122698.15016200002</v>
      </c>
      <c r="H300" s="102">
        <v>0.70592299999999997</v>
      </c>
      <c r="I300" s="90">
        <v>0.86615502200000016</v>
      </c>
      <c r="J300" s="91">
        <f t="shared" si="4"/>
        <v>-1.5235051109655198E-4</v>
      </c>
      <c r="K300" s="91">
        <f>I300/'סכום נכסי הקרן'!$C$42</f>
        <v>1.121861565515135E-6</v>
      </c>
    </row>
    <row r="301" spans="2:11">
      <c r="B301" s="86" t="s">
        <v>2788</v>
      </c>
      <c r="C301" s="87" t="s">
        <v>2789</v>
      </c>
      <c r="D301" s="88" t="s">
        <v>675</v>
      </c>
      <c r="E301" s="88" t="s">
        <v>136</v>
      </c>
      <c r="F301" s="101">
        <v>45168</v>
      </c>
      <c r="G301" s="90">
        <v>453886.60933800007</v>
      </c>
      <c r="H301" s="102">
        <v>9.9307000000000006E-2</v>
      </c>
      <c r="I301" s="90">
        <v>0.45074048000000005</v>
      </c>
      <c r="J301" s="91">
        <f t="shared" si="4"/>
        <v>-7.9282046233872868E-5</v>
      </c>
      <c r="K301" s="91">
        <f>I301/'סכום נכסי הקרן'!$C$42</f>
        <v>5.8380821872535813E-7</v>
      </c>
    </row>
    <row r="302" spans="2:11">
      <c r="B302" s="86" t="s">
        <v>2790</v>
      </c>
      <c r="C302" s="87" t="s">
        <v>2791</v>
      </c>
      <c r="D302" s="88" t="s">
        <v>675</v>
      </c>
      <c r="E302" s="88" t="s">
        <v>136</v>
      </c>
      <c r="F302" s="101">
        <v>45168</v>
      </c>
      <c r="G302" s="90">
        <v>122698.15016200002</v>
      </c>
      <c r="H302" s="102">
        <v>-0.54898599999999997</v>
      </c>
      <c r="I302" s="90">
        <v>-0.67359532700000013</v>
      </c>
      <c r="J302" s="91">
        <f t="shared" si="4"/>
        <v>1.184806296033911E-4</v>
      </c>
      <c r="K302" s="91">
        <f>I302/'סכום נכסי הקרן'!$C$42</f>
        <v>-8.7245434001755314E-7</v>
      </c>
    </row>
    <row r="303" spans="2:11">
      <c r="B303" s="86" t="s">
        <v>2792</v>
      </c>
      <c r="C303" s="87" t="s">
        <v>2793</v>
      </c>
      <c r="D303" s="88" t="s">
        <v>675</v>
      </c>
      <c r="E303" s="88" t="s">
        <v>132</v>
      </c>
      <c r="F303" s="101">
        <v>45166</v>
      </c>
      <c r="G303" s="90">
        <v>458077.93234200007</v>
      </c>
      <c r="H303" s="102">
        <v>1.032483</v>
      </c>
      <c r="I303" s="90">
        <v>4.7295771660000003</v>
      </c>
      <c r="J303" s="91">
        <f t="shared" si="4"/>
        <v>-8.3189900215192869E-4</v>
      </c>
      <c r="K303" s="91">
        <f>I303/'סכום נכסי הקרן'!$C$42</f>
        <v>6.1258443453017285E-6</v>
      </c>
    </row>
    <row r="304" spans="2:11">
      <c r="B304" s="86" t="s">
        <v>2794</v>
      </c>
      <c r="C304" s="87" t="s">
        <v>2795</v>
      </c>
      <c r="D304" s="88" t="s">
        <v>675</v>
      </c>
      <c r="E304" s="88" t="s">
        <v>132</v>
      </c>
      <c r="F304" s="101">
        <v>45167</v>
      </c>
      <c r="G304" s="90">
        <v>324661.38088900008</v>
      </c>
      <c r="H304" s="102">
        <v>1.312535</v>
      </c>
      <c r="I304" s="90">
        <v>4.2612949980000012</v>
      </c>
      <c r="J304" s="91">
        <f t="shared" si="4"/>
        <v>-7.4953149769820373E-4</v>
      </c>
      <c r="K304" s="91">
        <f>I304/'סכום נכסי הקרן'!$C$42</f>
        <v>5.5193157762215164E-6</v>
      </c>
    </row>
    <row r="305" spans="2:11">
      <c r="B305" s="86" t="s">
        <v>2796</v>
      </c>
      <c r="C305" s="87" t="s">
        <v>2797</v>
      </c>
      <c r="D305" s="88" t="s">
        <v>675</v>
      </c>
      <c r="E305" s="88" t="s">
        <v>134</v>
      </c>
      <c r="F305" s="101">
        <v>45117</v>
      </c>
      <c r="G305" s="90">
        <v>132909.16927400004</v>
      </c>
      <c r="H305" s="102">
        <v>-3.8557950000000001</v>
      </c>
      <c r="I305" s="90">
        <v>-5.124704630000001</v>
      </c>
      <c r="J305" s="91">
        <f t="shared" si="4"/>
        <v>9.0139911421002695E-4</v>
      </c>
      <c r="K305" s="91">
        <f>I305/'סכום נכסי הקרן'!$C$42</f>
        <v>-6.637621456883339E-6</v>
      </c>
    </row>
    <row r="306" spans="2:11">
      <c r="B306" s="86" t="s">
        <v>2798</v>
      </c>
      <c r="C306" s="87" t="s">
        <v>2799</v>
      </c>
      <c r="D306" s="88" t="s">
        <v>675</v>
      </c>
      <c r="E306" s="88" t="s">
        <v>135</v>
      </c>
      <c r="F306" s="101">
        <v>45167</v>
      </c>
      <c r="G306" s="90">
        <v>183810.91702600001</v>
      </c>
      <c r="H306" s="102">
        <v>-2.7175989999999999</v>
      </c>
      <c r="I306" s="90">
        <v>-4.9952431680000009</v>
      </c>
      <c r="J306" s="91">
        <f t="shared" si="4"/>
        <v>8.7862776335245849E-4</v>
      </c>
      <c r="K306" s="91">
        <f>I306/'סכום נכסי הקרן'!$C$42</f>
        <v>-6.469940343521165E-6</v>
      </c>
    </row>
    <row r="307" spans="2:11">
      <c r="B307" s="86" t="s">
        <v>2800</v>
      </c>
      <c r="C307" s="87" t="s">
        <v>2801</v>
      </c>
      <c r="D307" s="88" t="s">
        <v>675</v>
      </c>
      <c r="E307" s="88" t="s">
        <v>132</v>
      </c>
      <c r="F307" s="101">
        <v>45127</v>
      </c>
      <c r="G307" s="90">
        <v>262970.76010700007</v>
      </c>
      <c r="H307" s="102">
        <v>-7.8614119999999996</v>
      </c>
      <c r="I307" s="90">
        <v>-20.673214287000004</v>
      </c>
      <c r="J307" s="91">
        <f t="shared" si="4"/>
        <v>3.6362714325207605E-3</v>
      </c>
      <c r="K307" s="91">
        <f>I307/'סכום נכסי הקרן'!$C$42</f>
        <v>-2.6776366764797992E-5</v>
      </c>
    </row>
    <row r="308" spans="2:11">
      <c r="B308" s="86" t="s">
        <v>2802</v>
      </c>
      <c r="C308" s="87" t="s">
        <v>2803</v>
      </c>
      <c r="D308" s="88" t="s">
        <v>675</v>
      </c>
      <c r="E308" s="88" t="s">
        <v>132</v>
      </c>
      <c r="F308" s="101">
        <v>45127</v>
      </c>
      <c r="G308" s="90">
        <v>684300.75229500013</v>
      </c>
      <c r="H308" s="102">
        <v>-7.8351649999999999</v>
      </c>
      <c r="I308" s="90">
        <v>-53.616094476000008</v>
      </c>
      <c r="J308" s="91">
        <f t="shared" si="4"/>
        <v>9.4306898753045813E-3</v>
      </c>
      <c r="K308" s="91">
        <f>I308/'סכום נכסי הקרן'!$C$42</f>
        <v>-6.9444653852798112E-5</v>
      </c>
    </row>
    <row r="309" spans="2:11">
      <c r="B309" s="86" t="s">
        <v>2804</v>
      </c>
      <c r="C309" s="87" t="s">
        <v>2805</v>
      </c>
      <c r="D309" s="88" t="s">
        <v>675</v>
      </c>
      <c r="E309" s="88" t="s">
        <v>132</v>
      </c>
      <c r="F309" s="101">
        <v>45127</v>
      </c>
      <c r="G309" s="90">
        <v>596914.29784899997</v>
      </c>
      <c r="H309" s="102">
        <v>-7.8288039999999999</v>
      </c>
      <c r="I309" s="90">
        <v>-46.731252424000004</v>
      </c>
      <c r="J309" s="91">
        <f t="shared" si="4"/>
        <v>8.2196951009289223E-3</v>
      </c>
      <c r="K309" s="91">
        <f>I309/'סכום נכסי הקרן'!$C$42</f>
        <v>-6.0527266680065012E-5</v>
      </c>
    </row>
    <row r="310" spans="2:11">
      <c r="B310" s="86" t="s">
        <v>2806</v>
      </c>
      <c r="C310" s="87" t="s">
        <v>2807</v>
      </c>
      <c r="D310" s="88" t="s">
        <v>675</v>
      </c>
      <c r="E310" s="88" t="s">
        <v>132</v>
      </c>
      <c r="F310" s="101">
        <v>45168</v>
      </c>
      <c r="G310" s="90">
        <v>195517.29376000003</v>
      </c>
      <c r="H310" s="102">
        <v>-2.2661950000000002</v>
      </c>
      <c r="I310" s="90">
        <v>-4.4308037680000005</v>
      </c>
      <c r="J310" s="91">
        <f t="shared" si="4"/>
        <v>7.7934688534696077E-4</v>
      </c>
      <c r="K310" s="91">
        <f>I310/'סכום נכסי הקרן'!$C$42</f>
        <v>-5.7388669757765814E-6</v>
      </c>
    </row>
    <row r="311" spans="2:11">
      <c r="B311" s="86" t="s">
        <v>2808</v>
      </c>
      <c r="C311" s="87" t="s">
        <v>2809</v>
      </c>
      <c r="D311" s="88" t="s">
        <v>675</v>
      </c>
      <c r="E311" s="88" t="s">
        <v>132</v>
      </c>
      <c r="F311" s="101">
        <v>45166</v>
      </c>
      <c r="G311" s="90">
        <v>391034.58752000006</v>
      </c>
      <c r="H311" s="102">
        <v>-2.2033010000000002</v>
      </c>
      <c r="I311" s="90">
        <v>-8.6156688770000009</v>
      </c>
      <c r="J311" s="91">
        <f t="shared" si="4"/>
        <v>1.515434908890485E-3</v>
      </c>
      <c r="K311" s="91">
        <f>I311/'סכום נכסי הקרן'!$C$42</f>
        <v>-1.1159189208408519E-5</v>
      </c>
    </row>
    <row r="312" spans="2:11">
      <c r="B312" s="86" t="s">
        <v>2810</v>
      </c>
      <c r="C312" s="87" t="s">
        <v>2811</v>
      </c>
      <c r="D312" s="88" t="s">
        <v>675</v>
      </c>
      <c r="E312" s="88" t="s">
        <v>132</v>
      </c>
      <c r="F312" s="101">
        <v>45166</v>
      </c>
      <c r="G312" s="90">
        <v>117310.37625600003</v>
      </c>
      <c r="H312" s="102">
        <v>-2.166172</v>
      </c>
      <c r="I312" s="90">
        <v>-2.5411450860000007</v>
      </c>
      <c r="J312" s="91">
        <f t="shared" si="4"/>
        <v>4.4696935628064927E-4</v>
      </c>
      <c r="K312" s="91">
        <f>I312/'סכום נכסי הקרן'!$C$42</f>
        <v>-3.2913426949812828E-6</v>
      </c>
    </row>
    <row r="313" spans="2:11">
      <c r="B313" s="86" t="s">
        <v>2812</v>
      </c>
      <c r="C313" s="87" t="s">
        <v>2813</v>
      </c>
      <c r="D313" s="88" t="s">
        <v>675</v>
      </c>
      <c r="E313" s="88" t="s">
        <v>132</v>
      </c>
      <c r="F313" s="101">
        <v>45168</v>
      </c>
      <c r="G313" s="90">
        <v>156413.83500800002</v>
      </c>
      <c r="H313" s="102">
        <v>-2.162604</v>
      </c>
      <c r="I313" s="90">
        <v>-3.3826116310000005</v>
      </c>
      <c r="J313" s="91">
        <f t="shared" si="4"/>
        <v>5.9497733977693348E-4</v>
      </c>
      <c r="K313" s="91">
        <f>I313/'סכום נכסי הקרן'!$C$42</f>
        <v>-4.3812272439648378E-6</v>
      </c>
    </row>
    <row r="314" spans="2:11">
      <c r="B314" s="86" t="s">
        <v>2814</v>
      </c>
      <c r="C314" s="87" t="s">
        <v>2815</v>
      </c>
      <c r="D314" s="88" t="s">
        <v>675</v>
      </c>
      <c r="E314" s="88" t="s">
        <v>132</v>
      </c>
      <c r="F314" s="101">
        <v>45189</v>
      </c>
      <c r="G314" s="90">
        <v>146637.97032000002</v>
      </c>
      <c r="H314" s="102">
        <v>-0.74099099999999996</v>
      </c>
      <c r="I314" s="90">
        <v>-1.0865738730000003</v>
      </c>
      <c r="J314" s="91">
        <f t="shared" si="4"/>
        <v>1.9112062008653919E-4</v>
      </c>
      <c r="K314" s="91">
        <f>I314/'סכום נכסי הקרן'!$C$42</f>
        <v>-1.4073525353428287E-6</v>
      </c>
    </row>
    <row r="315" spans="2:11">
      <c r="B315" s="86" t="s">
        <v>2816</v>
      </c>
      <c r="C315" s="87" t="s">
        <v>2817</v>
      </c>
      <c r="D315" s="88" t="s">
        <v>675</v>
      </c>
      <c r="E315" s="88" t="s">
        <v>132</v>
      </c>
      <c r="F315" s="101">
        <v>45189</v>
      </c>
      <c r="G315" s="90">
        <v>146637.97032000002</v>
      </c>
      <c r="H315" s="102">
        <v>-0.70283700000000005</v>
      </c>
      <c r="I315" s="90">
        <v>-1.0306252970000001</v>
      </c>
      <c r="J315" s="91">
        <f t="shared" si="4"/>
        <v>1.8127966329217413E-4</v>
      </c>
      <c r="K315" s="91">
        <f>I315/'סכום נכסי הקרן'!$C$42</f>
        <v>-1.3348868040759576E-6</v>
      </c>
    </row>
    <row r="316" spans="2:11">
      <c r="B316" s="86" t="s">
        <v>2818</v>
      </c>
      <c r="C316" s="87" t="s">
        <v>2819</v>
      </c>
      <c r="D316" s="88" t="s">
        <v>675</v>
      </c>
      <c r="E316" s="88" t="s">
        <v>132</v>
      </c>
      <c r="F316" s="101">
        <v>45195</v>
      </c>
      <c r="G316" s="90">
        <v>146637.97032000002</v>
      </c>
      <c r="H316" s="102">
        <v>-3.2599999999999997E-2</v>
      </c>
      <c r="I316" s="90">
        <v>-4.7804359000000005E-2</v>
      </c>
      <c r="J316" s="91">
        <f t="shared" si="4"/>
        <v>8.4084469192087126E-6</v>
      </c>
      <c r="K316" s="91">
        <f>I316/'סכום נכסי הקרן'!$C$42</f>
        <v>-6.1917176098977257E-8</v>
      </c>
    </row>
    <row r="317" spans="2:11">
      <c r="B317" s="86" t="s">
        <v>2820</v>
      </c>
      <c r="C317" s="87" t="s">
        <v>2821</v>
      </c>
      <c r="D317" s="88" t="s">
        <v>675</v>
      </c>
      <c r="E317" s="88" t="s">
        <v>132</v>
      </c>
      <c r="F317" s="101">
        <v>45196</v>
      </c>
      <c r="G317" s="90">
        <v>146637.97032000002</v>
      </c>
      <c r="H317" s="102">
        <v>0.25872400000000001</v>
      </c>
      <c r="I317" s="90">
        <v>0.37938721199999997</v>
      </c>
      <c r="J317" s="91">
        <f t="shared" si="4"/>
        <v>-6.6731513624700668E-5</v>
      </c>
      <c r="K317" s="91">
        <f>I317/'סכום נכסי הקרן'!$C$42</f>
        <v>4.9139001769909765E-7</v>
      </c>
    </row>
    <row r="318" spans="2:11">
      <c r="B318" s="86" t="s">
        <v>2822</v>
      </c>
      <c r="C318" s="87" t="s">
        <v>2823</v>
      </c>
      <c r="D318" s="88" t="s">
        <v>675</v>
      </c>
      <c r="E318" s="88" t="s">
        <v>136</v>
      </c>
      <c r="F318" s="101">
        <v>45176</v>
      </c>
      <c r="G318" s="90">
        <v>233078.63462100003</v>
      </c>
      <c r="H318" s="102">
        <v>-1.6319030000000001</v>
      </c>
      <c r="I318" s="90">
        <v>-3.8036178530000004</v>
      </c>
      <c r="J318" s="91">
        <f t="shared" si="4"/>
        <v>6.690293414017978E-4</v>
      </c>
      <c r="K318" s="91">
        <f>I318/'סכום נכסי הקרן'!$C$42</f>
        <v>-4.9265230481892838E-6</v>
      </c>
    </row>
    <row r="319" spans="2:11">
      <c r="B319" s="86" t="s">
        <v>2824</v>
      </c>
      <c r="C319" s="87" t="s">
        <v>2825</v>
      </c>
      <c r="D319" s="88" t="s">
        <v>675</v>
      </c>
      <c r="E319" s="88" t="s">
        <v>136</v>
      </c>
      <c r="F319" s="101">
        <v>45161</v>
      </c>
      <c r="G319" s="90">
        <v>1330430.6637490003</v>
      </c>
      <c r="H319" s="102">
        <v>-0.84712500000000002</v>
      </c>
      <c r="I319" s="90">
        <v>-11.270414349000003</v>
      </c>
      <c r="J319" s="91">
        <f t="shared" si="4"/>
        <v>1.9823857655126122E-3</v>
      </c>
      <c r="K319" s="91">
        <f>I319/'סכום נכסי הקרן'!$C$42</f>
        <v>-1.4597669429172209E-5</v>
      </c>
    </row>
    <row r="320" spans="2:11">
      <c r="B320" s="86" t="s">
        <v>2826</v>
      </c>
      <c r="C320" s="87" t="s">
        <v>2827</v>
      </c>
      <c r="D320" s="88" t="s">
        <v>675</v>
      </c>
      <c r="E320" s="88" t="s">
        <v>136</v>
      </c>
      <c r="F320" s="101">
        <v>45180</v>
      </c>
      <c r="G320" s="90">
        <v>122416.78142200003</v>
      </c>
      <c r="H320" s="102">
        <v>-0.62245499999999998</v>
      </c>
      <c r="I320" s="90">
        <v>-0.76198986899999999</v>
      </c>
      <c r="J320" s="91">
        <f t="shared" si="4"/>
        <v>1.3402860116712995E-4</v>
      </c>
      <c r="K320" s="91">
        <f>I320/'סכום נכסי הקרן'!$C$42</f>
        <v>-9.8694474502857807E-7</v>
      </c>
    </row>
    <row r="321" spans="2:11">
      <c r="B321" s="86" t="s">
        <v>2828</v>
      </c>
      <c r="C321" s="87" t="s">
        <v>2829</v>
      </c>
      <c r="D321" s="88" t="s">
        <v>675</v>
      </c>
      <c r="E321" s="88" t="s">
        <v>136</v>
      </c>
      <c r="F321" s="101">
        <v>45127</v>
      </c>
      <c r="G321" s="90">
        <v>135449.22000000003</v>
      </c>
      <c r="H321" s="102">
        <v>5.2526250000000001</v>
      </c>
      <c r="I321" s="90">
        <v>7.1146400000000014</v>
      </c>
      <c r="J321" s="91">
        <f t="shared" si="4"/>
        <v>-1.251414599854358E-3</v>
      </c>
      <c r="K321" s="91">
        <f>I321/'סכום נכסי הקרן'!$C$42</f>
        <v>9.2150261393700034E-6</v>
      </c>
    </row>
    <row r="322" spans="2:11">
      <c r="B322" s="86" t="s">
        <v>2830</v>
      </c>
      <c r="C322" s="87" t="s">
        <v>2831</v>
      </c>
      <c r="D322" s="88" t="s">
        <v>675</v>
      </c>
      <c r="E322" s="88" t="s">
        <v>136</v>
      </c>
      <c r="F322" s="101">
        <v>45127</v>
      </c>
      <c r="G322" s="90">
        <v>481276.04812800005</v>
      </c>
      <c r="H322" s="102">
        <v>5.3215859999999999</v>
      </c>
      <c r="I322" s="90">
        <v>25.611518768000007</v>
      </c>
      <c r="J322" s="91">
        <f t="shared" si="4"/>
        <v>-4.5048840855923984E-3</v>
      </c>
      <c r="K322" s="91">
        <f>I322/'סכום נכסי הקרן'!$C$42</f>
        <v>3.317255896518804E-5</v>
      </c>
    </row>
    <row r="323" spans="2:11">
      <c r="B323" s="86" t="s">
        <v>2830</v>
      </c>
      <c r="C323" s="87" t="s">
        <v>2832</v>
      </c>
      <c r="D323" s="88" t="s">
        <v>675</v>
      </c>
      <c r="E323" s="88" t="s">
        <v>136</v>
      </c>
      <c r="F323" s="101">
        <v>45127</v>
      </c>
      <c r="G323" s="90">
        <v>525379.3600000001</v>
      </c>
      <c r="H323" s="102">
        <v>5.3215849999999998</v>
      </c>
      <c r="I323" s="90">
        <v>27.958510000000004</v>
      </c>
      <c r="J323" s="91">
        <f t="shared" si="4"/>
        <v>-4.9177031591442523E-3</v>
      </c>
      <c r="K323" s="91">
        <f>I323/'סכום נכסי הקרן'!$C$42</f>
        <v>3.6212429647577049E-5</v>
      </c>
    </row>
    <row r="324" spans="2:11">
      <c r="B324" s="86" t="s">
        <v>2833</v>
      </c>
      <c r="C324" s="87" t="s">
        <v>2834</v>
      </c>
      <c r="D324" s="88" t="s">
        <v>675</v>
      </c>
      <c r="E324" s="88" t="s">
        <v>132</v>
      </c>
      <c r="F324" s="101">
        <v>45127</v>
      </c>
      <c r="G324" s="90">
        <v>1071636.3967470003</v>
      </c>
      <c r="H324" s="102">
        <v>2.4769519999999998</v>
      </c>
      <c r="I324" s="90">
        <v>26.54391888</v>
      </c>
      <c r="J324" s="91">
        <f t="shared" si="4"/>
        <v>-4.6688866371006445E-3</v>
      </c>
      <c r="K324" s="91">
        <f>I324/'סכום נכסי הקרן'!$C$42</f>
        <v>3.4380222515899172E-5</v>
      </c>
    </row>
    <row r="325" spans="2:11">
      <c r="B325" s="86" t="s">
        <v>2833</v>
      </c>
      <c r="C325" s="87" t="s">
        <v>2835</v>
      </c>
      <c r="D325" s="88" t="s">
        <v>675</v>
      </c>
      <c r="E325" s="88" t="s">
        <v>132</v>
      </c>
      <c r="F325" s="101">
        <v>45127</v>
      </c>
      <c r="G325" s="90">
        <v>496483.0400000001</v>
      </c>
      <c r="H325" s="102">
        <v>2.476953</v>
      </c>
      <c r="I325" s="90">
        <v>12.297650000000001</v>
      </c>
      <c r="J325" s="91">
        <f t="shared" si="4"/>
        <v>-2.1630692141695073E-3</v>
      </c>
      <c r="K325" s="91">
        <f>I325/'סכום נכסי הקרן'!$C$42</f>
        <v>1.5928165894946686E-5</v>
      </c>
    </row>
    <row r="326" spans="2:11">
      <c r="B326" s="86" t="s">
        <v>2836</v>
      </c>
      <c r="C326" s="87" t="s">
        <v>2837</v>
      </c>
      <c r="D326" s="88" t="s">
        <v>675</v>
      </c>
      <c r="E326" s="88" t="s">
        <v>132</v>
      </c>
      <c r="F326" s="101">
        <v>45127</v>
      </c>
      <c r="G326" s="90">
        <v>444953.39530400006</v>
      </c>
      <c r="H326" s="102">
        <v>2.4546519999999998</v>
      </c>
      <c r="I326" s="90">
        <v>10.922057544999999</v>
      </c>
      <c r="J326" s="91">
        <f t="shared" si="4"/>
        <v>-1.9211122800679224E-3</v>
      </c>
      <c r="K326" s="91">
        <f>I326/'סכום נכסי הקרן'!$C$42</f>
        <v>1.4146470625762982E-5</v>
      </c>
    </row>
    <row r="327" spans="2:11">
      <c r="B327" s="86" t="s">
        <v>2838</v>
      </c>
      <c r="C327" s="87" t="s">
        <v>2839</v>
      </c>
      <c r="D327" s="88" t="s">
        <v>675</v>
      </c>
      <c r="E327" s="88" t="s">
        <v>132</v>
      </c>
      <c r="F327" s="101">
        <v>45127</v>
      </c>
      <c r="G327" s="90">
        <v>333597.87577700004</v>
      </c>
      <c r="H327" s="102">
        <v>2.4204590000000001</v>
      </c>
      <c r="I327" s="90">
        <v>8.0745990340000002</v>
      </c>
      <c r="J327" s="91">
        <f t="shared" si="4"/>
        <v>-1.4202645698331178E-3</v>
      </c>
      <c r="K327" s="91">
        <f>I327/'סכום נכסי הקרן'!$C$42</f>
        <v>1.0458384565240372E-5</v>
      </c>
    </row>
    <row r="328" spans="2:11">
      <c r="B328" s="86" t="s">
        <v>2840</v>
      </c>
      <c r="C328" s="87" t="s">
        <v>2841</v>
      </c>
      <c r="D328" s="88" t="s">
        <v>675</v>
      </c>
      <c r="E328" s="88" t="s">
        <v>134</v>
      </c>
      <c r="F328" s="101">
        <v>45197</v>
      </c>
      <c r="G328" s="90">
        <v>728049.83</v>
      </c>
      <c r="H328" s="102">
        <v>-0.88475000000000004</v>
      </c>
      <c r="I328" s="90">
        <v>-6.4414200000000008</v>
      </c>
      <c r="J328" s="91">
        <f t="shared" si="4"/>
        <v>1.1329999876021637E-3</v>
      </c>
      <c r="K328" s="91">
        <f>I328/'סכום נכסי הקרן'!$C$42</f>
        <v>-8.3430579305011516E-6</v>
      </c>
    </row>
    <row r="329" spans="2:11">
      <c r="B329" s="86" t="s">
        <v>2842</v>
      </c>
      <c r="C329" s="87" t="s">
        <v>2843</v>
      </c>
      <c r="D329" s="88" t="s">
        <v>675</v>
      </c>
      <c r="E329" s="88" t="s">
        <v>134</v>
      </c>
      <c r="F329" s="101">
        <v>45196</v>
      </c>
      <c r="G329" s="90">
        <v>125953.00000000001</v>
      </c>
      <c r="H329" s="102">
        <v>-0.43088300000000002</v>
      </c>
      <c r="I329" s="90">
        <v>-0.54271000000000014</v>
      </c>
      <c r="J329" s="91">
        <f t="shared" si="4"/>
        <v>9.5458831014212759E-5</v>
      </c>
      <c r="K329" s="91">
        <f>I329/'סכום נכסי הקרן'!$C$42</f>
        <v>-7.0292900780608637E-7</v>
      </c>
    </row>
    <row r="330" spans="2:11">
      <c r="B330" s="86" t="s">
        <v>2844</v>
      </c>
      <c r="C330" s="87" t="s">
        <v>2845</v>
      </c>
      <c r="D330" s="88" t="s">
        <v>675</v>
      </c>
      <c r="E330" s="88" t="s">
        <v>134</v>
      </c>
      <c r="F330" s="101">
        <v>45195</v>
      </c>
      <c r="G330" s="90">
        <v>310820.07467100007</v>
      </c>
      <c r="H330" s="102">
        <v>-0.11927400000000001</v>
      </c>
      <c r="I330" s="90">
        <v>-0.37072741900000006</v>
      </c>
      <c r="J330" s="91">
        <f t="shared" si="4"/>
        <v>6.5208317596241545E-5</v>
      </c>
      <c r="K330" s="91">
        <f>I330/'סכום נכסי הקרן'!$C$42</f>
        <v>-4.8017367803095799E-7</v>
      </c>
    </row>
    <row r="331" spans="2:11">
      <c r="B331" s="86" t="s">
        <v>2846</v>
      </c>
      <c r="C331" s="87" t="s">
        <v>2847</v>
      </c>
      <c r="D331" s="88" t="s">
        <v>675</v>
      </c>
      <c r="E331" s="88" t="s">
        <v>134</v>
      </c>
      <c r="F331" s="101">
        <v>45195</v>
      </c>
      <c r="G331" s="90">
        <v>310892.91743500007</v>
      </c>
      <c r="H331" s="102">
        <v>-9.5815999999999998E-2</v>
      </c>
      <c r="I331" s="90">
        <v>-0.29788465500000005</v>
      </c>
      <c r="J331" s="91">
        <f t="shared" si="4"/>
        <v>5.2395793229113276E-5</v>
      </c>
      <c r="K331" s="91">
        <f>I331/'סכום נכסי הקרן'!$C$42</f>
        <v>-3.858262515520413E-7</v>
      </c>
    </row>
    <row r="332" spans="2:11">
      <c r="B332" s="86" t="s">
        <v>2848</v>
      </c>
      <c r="C332" s="87" t="s">
        <v>2849</v>
      </c>
      <c r="D332" s="88" t="s">
        <v>675</v>
      </c>
      <c r="E332" s="88" t="s">
        <v>134</v>
      </c>
      <c r="F332" s="101">
        <v>45187</v>
      </c>
      <c r="G332" s="90">
        <v>1477891.8700000003</v>
      </c>
      <c r="H332" s="102">
        <v>0.60284400000000005</v>
      </c>
      <c r="I332" s="90">
        <v>8.9093799999999987</v>
      </c>
      <c r="J332" s="91">
        <f t="shared" ref="J332:J395" si="5">IFERROR(I332/$I$11,0)</f>
        <v>-1.5670966075093634E-3</v>
      </c>
      <c r="K332" s="91">
        <f>I332/'סכום נכסי הקרן'!$C$42</f>
        <v>1.1539609816600739E-5</v>
      </c>
    </row>
    <row r="333" spans="2:11">
      <c r="B333" s="86" t="s">
        <v>2850</v>
      </c>
      <c r="C333" s="87" t="s">
        <v>2851</v>
      </c>
      <c r="D333" s="88" t="s">
        <v>675</v>
      </c>
      <c r="E333" s="88" t="s">
        <v>134</v>
      </c>
      <c r="F333" s="101">
        <v>45078</v>
      </c>
      <c r="G333" s="90">
        <v>1536081.9872109999</v>
      </c>
      <c r="H333" s="102">
        <v>1.3257589999999999</v>
      </c>
      <c r="I333" s="90">
        <v>20.364750783000002</v>
      </c>
      <c r="J333" s="91">
        <f t="shared" si="5"/>
        <v>-3.5820148949548629E-3</v>
      </c>
      <c r="K333" s="91">
        <f>I333/'סכום נכסי הקרן'!$C$42</f>
        <v>2.6376838573294039E-5</v>
      </c>
    </row>
    <row r="334" spans="2:11">
      <c r="B334" s="86" t="s">
        <v>2850</v>
      </c>
      <c r="C334" s="87" t="s">
        <v>2852</v>
      </c>
      <c r="D334" s="88" t="s">
        <v>675</v>
      </c>
      <c r="E334" s="88" t="s">
        <v>134</v>
      </c>
      <c r="F334" s="101">
        <v>45078</v>
      </c>
      <c r="G334" s="90">
        <v>351230.28747600003</v>
      </c>
      <c r="H334" s="102">
        <v>1.3257589999999999</v>
      </c>
      <c r="I334" s="90">
        <v>4.6564684410000012</v>
      </c>
      <c r="J334" s="91">
        <f t="shared" si="5"/>
        <v>-8.1903969713554886E-4</v>
      </c>
      <c r="K334" s="91">
        <f>I334/'סכום נכסי הקרן'!$C$42</f>
        <v>6.0311524407371967E-6</v>
      </c>
    </row>
    <row r="335" spans="2:11">
      <c r="B335" s="86" t="s">
        <v>2853</v>
      </c>
      <c r="C335" s="87" t="s">
        <v>2854</v>
      </c>
      <c r="D335" s="88" t="s">
        <v>675</v>
      </c>
      <c r="E335" s="88" t="s">
        <v>134</v>
      </c>
      <c r="F335" s="101">
        <v>45078</v>
      </c>
      <c r="G335" s="90">
        <v>391857.64979900001</v>
      </c>
      <c r="H335" s="102">
        <v>1.3257589999999999</v>
      </c>
      <c r="I335" s="90">
        <v>5.1950894790000008</v>
      </c>
      <c r="J335" s="91">
        <f t="shared" si="5"/>
        <v>-9.137793088013406E-4</v>
      </c>
      <c r="K335" s="91">
        <f>I335/'סכום נכסי הקרן'!$C$42</f>
        <v>6.7287853419640471E-6</v>
      </c>
    </row>
    <row r="336" spans="2:11">
      <c r="B336" s="86" t="s">
        <v>2855</v>
      </c>
      <c r="C336" s="87" t="s">
        <v>2856</v>
      </c>
      <c r="D336" s="88" t="s">
        <v>675</v>
      </c>
      <c r="E336" s="88" t="s">
        <v>134</v>
      </c>
      <c r="F336" s="101">
        <v>45176</v>
      </c>
      <c r="G336" s="90">
        <v>17345.970000000005</v>
      </c>
      <c r="H336" s="102">
        <v>1.1983189999999999</v>
      </c>
      <c r="I336" s="90">
        <v>0.20786000000000004</v>
      </c>
      <c r="J336" s="91">
        <f t="shared" si="5"/>
        <v>-3.6561096376728387E-5</v>
      </c>
      <c r="K336" s="91">
        <f>I336/'סכום נכסי הקרן'!$C$42</f>
        <v>2.6922449109574745E-7</v>
      </c>
    </row>
    <row r="337" spans="2:11">
      <c r="B337" s="86" t="s">
        <v>2857</v>
      </c>
      <c r="C337" s="87" t="s">
        <v>2858</v>
      </c>
      <c r="D337" s="88" t="s">
        <v>675</v>
      </c>
      <c r="E337" s="88" t="s">
        <v>134</v>
      </c>
      <c r="F337" s="101">
        <v>45181</v>
      </c>
      <c r="G337" s="90">
        <v>866453.7532690001</v>
      </c>
      <c r="H337" s="102">
        <v>1.2325010000000001</v>
      </c>
      <c r="I337" s="90">
        <v>10.679047531</v>
      </c>
      <c r="J337" s="91">
        <f t="shared" si="5"/>
        <v>-1.8783685461010019E-3</v>
      </c>
      <c r="K337" s="91">
        <f>I337/'סכום נכסי הקרן'!$C$42</f>
        <v>1.383171912306732E-5</v>
      </c>
    </row>
    <row r="338" spans="2:11">
      <c r="B338" s="86" t="s">
        <v>2859</v>
      </c>
      <c r="C338" s="87" t="s">
        <v>2860</v>
      </c>
      <c r="D338" s="88" t="s">
        <v>675</v>
      </c>
      <c r="E338" s="88" t="s">
        <v>134</v>
      </c>
      <c r="F338" s="101">
        <v>45181</v>
      </c>
      <c r="G338" s="90">
        <v>315132.36630900006</v>
      </c>
      <c r="H338" s="102">
        <v>1.2507649999999999</v>
      </c>
      <c r="I338" s="90">
        <v>3.9415642190000004</v>
      </c>
      <c r="J338" s="91">
        <f t="shared" si="5"/>
        <v>-6.9329312655596622E-4</v>
      </c>
      <c r="K338" s="91">
        <f>I338/'סכום נכסי הקרן'!$C$42</f>
        <v>5.1051939814369393E-6</v>
      </c>
    </row>
    <row r="339" spans="2:11">
      <c r="B339" s="86" t="s">
        <v>2861</v>
      </c>
      <c r="C339" s="87" t="s">
        <v>2862</v>
      </c>
      <c r="D339" s="88" t="s">
        <v>675</v>
      </c>
      <c r="E339" s="88" t="s">
        <v>134</v>
      </c>
      <c r="F339" s="101">
        <v>45176</v>
      </c>
      <c r="G339" s="90">
        <v>1418161.2068780002</v>
      </c>
      <c r="H339" s="102">
        <v>1.188712</v>
      </c>
      <c r="I339" s="90">
        <v>16.857856405000003</v>
      </c>
      <c r="J339" s="91">
        <f t="shared" si="5"/>
        <v>-2.9651771034747087E-3</v>
      </c>
      <c r="K339" s="91">
        <f>I339/'סכום נכסי הקרן'!$C$42</f>
        <v>2.1834637792751427E-5</v>
      </c>
    </row>
    <row r="340" spans="2:11">
      <c r="B340" s="86" t="s">
        <v>2863</v>
      </c>
      <c r="C340" s="87" t="s">
        <v>2864</v>
      </c>
      <c r="D340" s="88" t="s">
        <v>675</v>
      </c>
      <c r="E340" s="88" t="s">
        <v>134</v>
      </c>
      <c r="F340" s="101">
        <v>45181</v>
      </c>
      <c r="G340" s="90">
        <v>706214.77915900003</v>
      </c>
      <c r="H340" s="102">
        <v>1.2598940000000001</v>
      </c>
      <c r="I340" s="90">
        <v>8.8975586419999999</v>
      </c>
      <c r="J340" s="91">
        <f t="shared" si="5"/>
        <v>-1.5650173146721567E-3</v>
      </c>
      <c r="K340" s="91">
        <f>I340/'סכום נכסי הקרן'!$C$42</f>
        <v>1.1524298553771862E-5</v>
      </c>
    </row>
    <row r="341" spans="2:11">
      <c r="B341" s="86" t="s">
        <v>2863</v>
      </c>
      <c r="C341" s="87" t="s">
        <v>2865</v>
      </c>
      <c r="D341" s="88" t="s">
        <v>675</v>
      </c>
      <c r="E341" s="88" t="s">
        <v>134</v>
      </c>
      <c r="F341" s="101">
        <v>45181</v>
      </c>
      <c r="G341" s="90">
        <v>26481.148999000005</v>
      </c>
      <c r="H341" s="102">
        <v>1.2598940000000001</v>
      </c>
      <c r="I341" s="90">
        <v>0.333634441</v>
      </c>
      <c r="J341" s="91">
        <f t="shared" si="5"/>
        <v>-5.8683926450480609E-5</v>
      </c>
      <c r="K341" s="91">
        <f>I341/'סכום נכסי הקרן'!$C$42</f>
        <v>4.3213010002039431E-7</v>
      </c>
    </row>
    <row r="342" spans="2:11">
      <c r="B342" s="86" t="s">
        <v>2866</v>
      </c>
      <c r="C342" s="87" t="s">
        <v>2867</v>
      </c>
      <c r="D342" s="88" t="s">
        <v>675</v>
      </c>
      <c r="E342" s="88" t="s">
        <v>134</v>
      </c>
      <c r="F342" s="101">
        <v>45176</v>
      </c>
      <c r="G342" s="90">
        <v>448300.60858900013</v>
      </c>
      <c r="H342" s="102">
        <v>1.2069799999999999</v>
      </c>
      <c r="I342" s="90">
        <v>5.4108996550000006</v>
      </c>
      <c r="J342" s="91">
        <f t="shared" si="5"/>
        <v>-9.5173878462071284E-4</v>
      </c>
      <c r="K342" s="91">
        <f>I342/'סכום נכסי הקרן'!$C$42</f>
        <v>7.0083070623858869E-6</v>
      </c>
    </row>
    <row r="343" spans="2:11">
      <c r="B343" s="86" t="s">
        <v>2868</v>
      </c>
      <c r="C343" s="87" t="s">
        <v>2869</v>
      </c>
      <c r="D343" s="88" t="s">
        <v>675</v>
      </c>
      <c r="E343" s="88" t="s">
        <v>134</v>
      </c>
      <c r="F343" s="101">
        <v>45176</v>
      </c>
      <c r="G343" s="90">
        <v>304445.13574200007</v>
      </c>
      <c r="H343" s="102">
        <v>1.2069799999999999</v>
      </c>
      <c r="I343" s="90">
        <v>3.6745925720000003</v>
      </c>
      <c r="J343" s="91">
        <f t="shared" si="5"/>
        <v>-6.4633471168143095E-4</v>
      </c>
      <c r="K343" s="91">
        <f>I343/'סכום נכסי הקרן'!$C$42</f>
        <v>4.759406885311814E-6</v>
      </c>
    </row>
    <row r="344" spans="2:11">
      <c r="B344" s="86" t="s">
        <v>2870</v>
      </c>
      <c r="C344" s="87" t="s">
        <v>2871</v>
      </c>
      <c r="D344" s="88" t="s">
        <v>675</v>
      </c>
      <c r="E344" s="88" t="s">
        <v>134</v>
      </c>
      <c r="F344" s="101">
        <v>45175</v>
      </c>
      <c r="G344" s="90">
        <v>268198.99768800003</v>
      </c>
      <c r="H344" s="102">
        <v>1.4078489999999999</v>
      </c>
      <c r="I344" s="90">
        <v>3.7758377520000002</v>
      </c>
      <c r="J344" s="91">
        <f t="shared" si="5"/>
        <v>-6.6414301911748989E-4</v>
      </c>
      <c r="K344" s="91">
        <f>I344/'סכום נכסי הקרן'!$C$42</f>
        <v>4.8905416974998121E-6</v>
      </c>
    </row>
    <row r="345" spans="2:11">
      <c r="B345" s="86" t="s">
        <v>2872</v>
      </c>
      <c r="C345" s="87" t="s">
        <v>2873</v>
      </c>
      <c r="D345" s="88" t="s">
        <v>675</v>
      </c>
      <c r="E345" s="88" t="s">
        <v>134</v>
      </c>
      <c r="F345" s="101">
        <v>45183</v>
      </c>
      <c r="G345" s="90">
        <v>2250840.9754869998</v>
      </c>
      <c r="H345" s="102">
        <v>1.324182</v>
      </c>
      <c r="I345" s="90">
        <v>29.805220906000002</v>
      </c>
      <c r="J345" s="91">
        <f t="shared" si="5"/>
        <v>-5.2425264797168556E-3</v>
      </c>
      <c r="K345" s="91">
        <f>I345/'סכום נכסי הקרן'!$C$42</f>
        <v>3.8604327097152808E-5</v>
      </c>
    </row>
    <row r="346" spans="2:11">
      <c r="B346" s="86" t="s">
        <v>2872</v>
      </c>
      <c r="C346" s="87" t="s">
        <v>2874</v>
      </c>
      <c r="D346" s="88" t="s">
        <v>675</v>
      </c>
      <c r="E346" s="88" t="s">
        <v>134</v>
      </c>
      <c r="F346" s="101">
        <v>45183</v>
      </c>
      <c r="G346" s="90">
        <v>293932.74482900003</v>
      </c>
      <c r="H346" s="102">
        <v>1.324182</v>
      </c>
      <c r="I346" s="90">
        <v>3.8922031750000006</v>
      </c>
      <c r="J346" s="91">
        <f t="shared" si="5"/>
        <v>-6.8461086981133081E-4</v>
      </c>
      <c r="K346" s="91">
        <f>I346/'סכום נכסי הקרן'!$C$42</f>
        <v>5.0412605553287187E-6</v>
      </c>
    </row>
    <row r="347" spans="2:11">
      <c r="B347" s="86" t="s">
        <v>2875</v>
      </c>
      <c r="C347" s="87" t="s">
        <v>2876</v>
      </c>
      <c r="D347" s="88" t="s">
        <v>675</v>
      </c>
      <c r="E347" s="88" t="s">
        <v>134</v>
      </c>
      <c r="F347" s="101">
        <v>45183</v>
      </c>
      <c r="G347" s="90">
        <v>191117.26604800002</v>
      </c>
      <c r="H347" s="102">
        <v>1.324182</v>
      </c>
      <c r="I347" s="90">
        <v>2.5307395640000006</v>
      </c>
      <c r="J347" s="91">
        <f t="shared" si="5"/>
        <v>-4.4513909893102851E-4</v>
      </c>
      <c r="K347" s="91">
        <f>I347/'סכום נכסי הקרן'!$C$42</f>
        <v>3.2778652516779265E-6</v>
      </c>
    </row>
    <row r="348" spans="2:11">
      <c r="B348" s="86" t="s">
        <v>2877</v>
      </c>
      <c r="C348" s="87" t="s">
        <v>2878</v>
      </c>
      <c r="D348" s="88" t="s">
        <v>675</v>
      </c>
      <c r="E348" s="88" t="s">
        <v>134</v>
      </c>
      <c r="F348" s="101">
        <v>45183</v>
      </c>
      <c r="G348" s="90">
        <v>1944801.9854740002</v>
      </c>
      <c r="H348" s="102">
        <v>1.328735</v>
      </c>
      <c r="I348" s="90">
        <v>25.841266948000008</v>
      </c>
      <c r="J348" s="91">
        <f t="shared" si="5"/>
        <v>-4.5452951572336857E-3</v>
      </c>
      <c r="K348" s="91">
        <f>I348/'סכום נכסי הקרן'!$C$42</f>
        <v>3.3470133471301167E-5</v>
      </c>
    </row>
    <row r="349" spans="2:11">
      <c r="B349" s="86" t="s">
        <v>2879</v>
      </c>
      <c r="C349" s="87" t="s">
        <v>2880</v>
      </c>
      <c r="D349" s="88" t="s">
        <v>675</v>
      </c>
      <c r="E349" s="88" t="s">
        <v>134</v>
      </c>
      <c r="F349" s="101">
        <v>45161</v>
      </c>
      <c r="G349" s="90">
        <v>397685.07093200006</v>
      </c>
      <c r="H349" s="102">
        <v>2.2150789999999998</v>
      </c>
      <c r="I349" s="90">
        <v>8.8090375370000018</v>
      </c>
      <c r="J349" s="91">
        <f t="shared" si="5"/>
        <v>-1.5494470815764219E-3</v>
      </c>
      <c r="K349" s="91">
        <f>I349/'סכום נכסי הקרן'!$C$42</f>
        <v>1.1409644221794293E-5</v>
      </c>
    </row>
    <row r="350" spans="2:11">
      <c r="B350" s="86" t="s">
        <v>2881</v>
      </c>
      <c r="C350" s="87" t="s">
        <v>2882</v>
      </c>
      <c r="D350" s="88" t="s">
        <v>675</v>
      </c>
      <c r="E350" s="88" t="s">
        <v>134</v>
      </c>
      <c r="F350" s="101">
        <v>45145</v>
      </c>
      <c r="G350" s="90">
        <v>1861531.3800000004</v>
      </c>
      <c r="H350" s="102">
        <v>3.8581699999999999</v>
      </c>
      <c r="I350" s="90">
        <v>71.82105</v>
      </c>
      <c r="J350" s="91">
        <f t="shared" si="5"/>
        <v>-1.263281213763027E-2</v>
      </c>
      <c r="K350" s="91">
        <f>I350/'סכום נכסי הקרן'!$C$42</f>
        <v>9.3024081767594671E-5</v>
      </c>
    </row>
    <row r="351" spans="2:11">
      <c r="B351" s="86" t="s">
        <v>2883</v>
      </c>
      <c r="C351" s="87" t="s">
        <v>2884</v>
      </c>
      <c r="D351" s="88" t="s">
        <v>675</v>
      </c>
      <c r="E351" s="88" t="s">
        <v>134</v>
      </c>
      <c r="F351" s="101">
        <v>45145</v>
      </c>
      <c r="G351" s="90">
        <v>5644862.6100000013</v>
      </c>
      <c r="H351" s="102">
        <v>3.8581699999999999</v>
      </c>
      <c r="I351" s="90">
        <v>217.78840000000002</v>
      </c>
      <c r="J351" s="91">
        <f t="shared" si="5"/>
        <v>-3.8307431358286695E-2</v>
      </c>
      <c r="K351" s="91">
        <f>I351/'סכום נכסי הקרן'!$C$42</f>
        <v>2.8208395630018805E-4</v>
      </c>
    </row>
    <row r="352" spans="2:11">
      <c r="B352" s="86" t="s">
        <v>2885</v>
      </c>
      <c r="C352" s="87" t="s">
        <v>2886</v>
      </c>
      <c r="D352" s="88" t="s">
        <v>675</v>
      </c>
      <c r="E352" s="88" t="s">
        <v>134</v>
      </c>
      <c r="F352" s="101">
        <v>45099</v>
      </c>
      <c r="G352" s="90">
        <v>675223.8515750001</v>
      </c>
      <c r="H352" s="102">
        <v>4.0834000000000001</v>
      </c>
      <c r="I352" s="90">
        <v>27.572088422000004</v>
      </c>
      <c r="J352" s="91">
        <f t="shared" si="5"/>
        <v>-4.8497343505456503E-3</v>
      </c>
      <c r="K352" s="91">
        <f>I352/'סכום נכסי הקרן'!$C$42</f>
        <v>3.5711928576252766E-5</v>
      </c>
    </row>
    <row r="353" spans="2:11">
      <c r="B353" s="86" t="s">
        <v>2885</v>
      </c>
      <c r="C353" s="87" t="s">
        <v>2887</v>
      </c>
      <c r="D353" s="88" t="s">
        <v>675</v>
      </c>
      <c r="E353" s="88" t="s">
        <v>134</v>
      </c>
      <c r="F353" s="101">
        <v>45099</v>
      </c>
      <c r="G353" s="90">
        <v>414055.96413900005</v>
      </c>
      <c r="H353" s="102">
        <v>4.0834000000000001</v>
      </c>
      <c r="I353" s="90">
        <v>16.90755978</v>
      </c>
      <c r="J353" s="91">
        <f t="shared" si="5"/>
        <v>-2.9739195738087004E-3</v>
      </c>
      <c r="K353" s="91">
        <f>I353/'סכום נכסי הקרן'!$C$42</f>
        <v>2.1899014612919403E-5</v>
      </c>
    </row>
    <row r="354" spans="2:11">
      <c r="B354" s="86" t="s">
        <v>2885</v>
      </c>
      <c r="C354" s="87" t="s">
        <v>2888</v>
      </c>
      <c r="D354" s="88" t="s">
        <v>675</v>
      </c>
      <c r="E354" s="88" t="s">
        <v>134</v>
      </c>
      <c r="F354" s="101">
        <v>45099</v>
      </c>
      <c r="G354" s="90">
        <v>309022.98306500004</v>
      </c>
      <c r="H354" s="102">
        <v>4.0834000000000001</v>
      </c>
      <c r="I354" s="90">
        <v>12.618643432000002</v>
      </c>
      <c r="J354" s="91">
        <f t="shared" si="5"/>
        <v>-2.2195296769985697E-3</v>
      </c>
      <c r="K354" s="91">
        <f>I354/'סכום נכסי הקרן'!$C$42</f>
        <v>1.6343923103525913E-5</v>
      </c>
    </row>
    <row r="355" spans="2:11">
      <c r="B355" s="86" t="s">
        <v>2889</v>
      </c>
      <c r="C355" s="87" t="s">
        <v>2890</v>
      </c>
      <c r="D355" s="88" t="s">
        <v>675</v>
      </c>
      <c r="E355" s="88" t="s">
        <v>134</v>
      </c>
      <c r="F355" s="101">
        <v>45148</v>
      </c>
      <c r="G355" s="90">
        <v>156748.63645500003</v>
      </c>
      <c r="H355" s="102">
        <v>4.1136619999999997</v>
      </c>
      <c r="I355" s="90">
        <v>6.4481085160000022</v>
      </c>
      <c r="J355" s="91">
        <f t="shared" si="5"/>
        <v>-1.1341764500196242E-3</v>
      </c>
      <c r="K355" s="91">
        <f>I355/'סכום נכסי הקרן'!$C$42</f>
        <v>8.3517210321863549E-6</v>
      </c>
    </row>
    <row r="356" spans="2:11">
      <c r="B356" s="86" t="s">
        <v>2891</v>
      </c>
      <c r="C356" s="87" t="s">
        <v>2892</v>
      </c>
      <c r="D356" s="88" t="s">
        <v>675</v>
      </c>
      <c r="E356" s="88" t="s">
        <v>134</v>
      </c>
      <c r="F356" s="101">
        <v>45148</v>
      </c>
      <c r="G356" s="90">
        <v>324881.64186400006</v>
      </c>
      <c r="H356" s="102">
        <v>4.2417959999999999</v>
      </c>
      <c r="I356" s="90">
        <v>13.780815141000001</v>
      </c>
      <c r="J356" s="91">
        <f t="shared" si="5"/>
        <v>-2.4239474190319386E-3</v>
      </c>
      <c r="K356" s="91">
        <f>I356/'סכום נכסי הקרן'!$C$42</f>
        <v>1.7849191490523892E-5</v>
      </c>
    </row>
    <row r="357" spans="2:11">
      <c r="B357" s="86" t="s">
        <v>2891</v>
      </c>
      <c r="C357" s="87" t="s">
        <v>2893</v>
      </c>
      <c r="D357" s="88" t="s">
        <v>675</v>
      </c>
      <c r="E357" s="88" t="s">
        <v>134</v>
      </c>
      <c r="F357" s="101">
        <v>45148</v>
      </c>
      <c r="G357" s="90">
        <v>125516.49872600002</v>
      </c>
      <c r="H357" s="102">
        <v>4.2417959999999999</v>
      </c>
      <c r="I357" s="90">
        <v>5.3241533160000003</v>
      </c>
      <c r="J357" s="91">
        <f t="shared" si="5"/>
        <v>-9.3648072024802274E-4</v>
      </c>
      <c r="K357" s="91">
        <f>I357/'סכום נכסי הקרן'!$C$42</f>
        <v>6.8959514433553166E-6</v>
      </c>
    </row>
    <row r="358" spans="2:11">
      <c r="B358" s="86" t="s">
        <v>2894</v>
      </c>
      <c r="C358" s="87" t="s">
        <v>2895</v>
      </c>
      <c r="D358" s="88" t="s">
        <v>675</v>
      </c>
      <c r="E358" s="88" t="s">
        <v>134</v>
      </c>
      <c r="F358" s="101">
        <v>45133</v>
      </c>
      <c r="G358" s="90">
        <v>488235.91105900006</v>
      </c>
      <c r="H358" s="102">
        <v>4.4818499999999997</v>
      </c>
      <c r="I358" s="90">
        <v>21.882000603000005</v>
      </c>
      <c r="J358" s="91">
        <f t="shared" si="5"/>
        <v>-3.8488883525541794E-3</v>
      </c>
      <c r="K358" s="91">
        <f>I358/'סכום נכסי הקרן'!$C$42</f>
        <v>2.834201133695523E-5</v>
      </c>
    </row>
    <row r="359" spans="2:11">
      <c r="B359" s="86" t="s">
        <v>2896</v>
      </c>
      <c r="C359" s="87" t="s">
        <v>2897</v>
      </c>
      <c r="D359" s="88" t="s">
        <v>675</v>
      </c>
      <c r="E359" s="88" t="s">
        <v>134</v>
      </c>
      <c r="F359" s="101">
        <v>45133</v>
      </c>
      <c r="G359" s="90">
        <v>2077478.1396420002</v>
      </c>
      <c r="H359" s="102">
        <v>4.5245829999999998</v>
      </c>
      <c r="I359" s="90">
        <v>93.997232760000003</v>
      </c>
      <c r="J359" s="91">
        <f t="shared" si="5"/>
        <v>-1.6533445040335468E-2</v>
      </c>
      <c r="K359" s="91">
        <f>I359/'סכום נכסי הקרן'!$C$42</f>
        <v>1.2174712380553987E-4</v>
      </c>
    </row>
    <row r="360" spans="2:11">
      <c r="B360" s="86" t="s">
        <v>2898</v>
      </c>
      <c r="C360" s="87" t="s">
        <v>2899</v>
      </c>
      <c r="D360" s="88" t="s">
        <v>675</v>
      </c>
      <c r="E360" s="88" t="s">
        <v>134</v>
      </c>
      <c r="F360" s="101">
        <v>45133</v>
      </c>
      <c r="G360" s="90">
        <v>377424.16384400008</v>
      </c>
      <c r="H360" s="102">
        <v>4.5245829999999998</v>
      </c>
      <c r="I360" s="90">
        <v>17.076871387000004</v>
      </c>
      <c r="J360" s="91">
        <f t="shared" si="5"/>
        <v>-3.0037002818873396E-3</v>
      </c>
      <c r="K360" s="91">
        <f>I360/'סכום נכסי הקרן'!$C$42</f>
        <v>2.2118310442954903E-5</v>
      </c>
    </row>
    <row r="361" spans="2:11">
      <c r="B361" s="86" t="s">
        <v>2900</v>
      </c>
      <c r="C361" s="87" t="s">
        <v>2901</v>
      </c>
      <c r="D361" s="88" t="s">
        <v>675</v>
      </c>
      <c r="E361" s="88" t="s">
        <v>134</v>
      </c>
      <c r="F361" s="101">
        <v>45133</v>
      </c>
      <c r="G361" s="90">
        <v>503241.2240450001</v>
      </c>
      <c r="H361" s="102">
        <v>4.5262919999999998</v>
      </c>
      <c r="I361" s="90">
        <v>22.778167436000004</v>
      </c>
      <c r="J361" s="91">
        <f t="shared" si="5"/>
        <v>-4.0065177278593867E-3</v>
      </c>
      <c r="K361" s="91">
        <f>I361/'סכום נכסי הקרן'!$C$42</f>
        <v>2.9502744809250587E-5</v>
      </c>
    </row>
    <row r="362" spans="2:11">
      <c r="B362" s="86" t="s">
        <v>2902</v>
      </c>
      <c r="C362" s="87" t="s">
        <v>2903</v>
      </c>
      <c r="D362" s="88" t="s">
        <v>675</v>
      </c>
      <c r="E362" s="88" t="s">
        <v>134</v>
      </c>
      <c r="F362" s="101">
        <v>45127</v>
      </c>
      <c r="G362" s="90">
        <v>662918.57039500016</v>
      </c>
      <c r="H362" s="102">
        <v>5.743957</v>
      </c>
      <c r="I362" s="90">
        <v>38.077755409000005</v>
      </c>
      <c r="J362" s="91">
        <f t="shared" si="5"/>
        <v>-6.6976064914747403E-3</v>
      </c>
      <c r="K362" s="91">
        <f>I362/'סכום נכסי הקרן'!$C$42</f>
        <v>4.9319081699491817E-5</v>
      </c>
    </row>
    <row r="363" spans="2:11">
      <c r="B363" s="86" t="s">
        <v>2902</v>
      </c>
      <c r="C363" s="87" t="s">
        <v>2904</v>
      </c>
      <c r="D363" s="88" t="s">
        <v>675</v>
      </c>
      <c r="E363" s="88" t="s">
        <v>134</v>
      </c>
      <c r="F363" s="101">
        <v>45127</v>
      </c>
      <c r="G363" s="90">
        <v>728121.54569100006</v>
      </c>
      <c r="H363" s="102">
        <v>5.743957</v>
      </c>
      <c r="I363" s="90">
        <v>41.822986083000011</v>
      </c>
      <c r="J363" s="91">
        <f t="shared" si="5"/>
        <v>-7.356365943149876E-3</v>
      </c>
      <c r="K363" s="91">
        <f>I363/'סכום נכסי הקרן'!$C$42</f>
        <v>5.4169980488310425E-5</v>
      </c>
    </row>
    <row r="364" spans="2:11">
      <c r="B364" s="86" t="s">
        <v>2905</v>
      </c>
      <c r="C364" s="87" t="s">
        <v>2906</v>
      </c>
      <c r="D364" s="88" t="s">
        <v>675</v>
      </c>
      <c r="E364" s="88" t="s">
        <v>134</v>
      </c>
      <c r="F364" s="101">
        <v>45127</v>
      </c>
      <c r="G364" s="90">
        <v>150408.71143800003</v>
      </c>
      <c r="H364" s="102">
        <v>5.743957</v>
      </c>
      <c r="I364" s="90">
        <v>8.6394111980000012</v>
      </c>
      <c r="J364" s="91">
        <f t="shared" si="5"/>
        <v>-1.5196110143763323E-3</v>
      </c>
      <c r="K364" s="91">
        <f>I364/'סכום נכסי הקרן'!$C$42</f>
        <v>1.1189940744484036E-5</v>
      </c>
    </row>
    <row r="365" spans="2:11">
      <c r="B365" s="86" t="s">
        <v>2907</v>
      </c>
      <c r="C365" s="87" t="s">
        <v>2908</v>
      </c>
      <c r="D365" s="88" t="s">
        <v>675</v>
      </c>
      <c r="E365" s="88" t="s">
        <v>134</v>
      </c>
      <c r="F365" s="101">
        <v>45127</v>
      </c>
      <c r="G365" s="90">
        <v>1153596.2874489999</v>
      </c>
      <c r="H365" s="102">
        <v>5.7772860000000001</v>
      </c>
      <c r="I365" s="90">
        <v>66.646559617999998</v>
      </c>
      <c r="J365" s="91">
        <f t="shared" si="5"/>
        <v>-1.1722656063557548E-2</v>
      </c>
      <c r="K365" s="91">
        <f>I365/'סכום נכסי הקרן'!$C$42</f>
        <v>8.6321976794180889E-5</v>
      </c>
    </row>
    <row r="366" spans="2:11">
      <c r="B366" s="86" t="s">
        <v>2909</v>
      </c>
      <c r="C366" s="87" t="s">
        <v>2910</v>
      </c>
      <c r="D366" s="88" t="s">
        <v>675</v>
      </c>
      <c r="E366" s="88" t="s">
        <v>135</v>
      </c>
      <c r="F366" s="101">
        <v>45195</v>
      </c>
      <c r="G366" s="90">
        <v>266619.81380599999</v>
      </c>
      <c r="H366" s="102">
        <v>-0.37175000000000002</v>
      </c>
      <c r="I366" s="90">
        <v>-0.99115888200000013</v>
      </c>
      <c r="J366" s="91">
        <f t="shared" si="5"/>
        <v>1.7433780145026631E-4</v>
      </c>
      <c r="K366" s="91">
        <f>I366/'סכום נכסי הקרן'!$C$42</f>
        <v>-1.2837691022875012E-6</v>
      </c>
    </row>
    <row r="367" spans="2:11">
      <c r="B367" s="86" t="s">
        <v>2911</v>
      </c>
      <c r="C367" s="87" t="s">
        <v>2912</v>
      </c>
      <c r="D367" s="88" t="s">
        <v>675</v>
      </c>
      <c r="E367" s="88" t="s">
        <v>135</v>
      </c>
      <c r="F367" s="101">
        <v>45153</v>
      </c>
      <c r="G367" s="90">
        <v>1109157.8307460002</v>
      </c>
      <c r="H367" s="102">
        <v>3.4994689999999999</v>
      </c>
      <c r="I367" s="90">
        <v>38.814637802000007</v>
      </c>
      <c r="J367" s="91">
        <f t="shared" si="5"/>
        <v>-6.8272188660960589E-3</v>
      </c>
      <c r="K367" s="91">
        <f>I367/'סכום נכסי הקרן'!$C$42</f>
        <v>5.0273506731979272E-5</v>
      </c>
    </row>
    <row r="368" spans="2:11">
      <c r="B368" s="86" t="s">
        <v>2913</v>
      </c>
      <c r="C368" s="87" t="s">
        <v>2914</v>
      </c>
      <c r="D368" s="88" t="s">
        <v>675</v>
      </c>
      <c r="E368" s="88" t="s">
        <v>135</v>
      </c>
      <c r="F368" s="101">
        <v>45153</v>
      </c>
      <c r="G368" s="90">
        <v>369749.87087600003</v>
      </c>
      <c r="H368" s="102">
        <v>3.5074540000000001</v>
      </c>
      <c r="I368" s="90">
        <v>12.968806562000001</v>
      </c>
      <c r="J368" s="91">
        <f t="shared" si="5"/>
        <v>-2.2811208823459517E-3</v>
      </c>
      <c r="K368" s="91">
        <f>I368/'סכום נכסי הקרן'!$C$42</f>
        <v>1.6797461497034735E-5</v>
      </c>
    </row>
    <row r="369" spans="2:11">
      <c r="B369" s="86" t="s">
        <v>2915</v>
      </c>
      <c r="C369" s="87" t="s">
        <v>2916</v>
      </c>
      <c r="D369" s="88" t="s">
        <v>675</v>
      </c>
      <c r="E369" s="88" t="s">
        <v>135</v>
      </c>
      <c r="F369" s="101">
        <v>45152</v>
      </c>
      <c r="G369" s="90">
        <v>219739.66223400002</v>
      </c>
      <c r="H369" s="102">
        <v>3.5135830000000001</v>
      </c>
      <c r="I369" s="90">
        <v>7.7207346510000008</v>
      </c>
      <c r="J369" s="91">
        <f t="shared" si="5"/>
        <v>-1.3580223403942913E-3</v>
      </c>
      <c r="K369" s="91">
        <f>I369/'סכום נכסי הקרן'!$C$42</f>
        <v>1.0000052233718745E-5</v>
      </c>
    </row>
    <row r="370" spans="2:11">
      <c r="B370" s="86" t="s">
        <v>2917</v>
      </c>
      <c r="C370" s="87" t="s">
        <v>2918</v>
      </c>
      <c r="D370" s="88" t="s">
        <v>675</v>
      </c>
      <c r="E370" s="88" t="s">
        <v>135</v>
      </c>
      <c r="F370" s="101">
        <v>45153</v>
      </c>
      <c r="G370" s="90">
        <v>795087.51193799998</v>
      </c>
      <c r="H370" s="102">
        <v>3.522659</v>
      </c>
      <c r="I370" s="90">
        <v>28.008223669000003</v>
      </c>
      <c r="J370" s="91">
        <f t="shared" si="5"/>
        <v>-4.9264474401196677E-3</v>
      </c>
      <c r="K370" s="91">
        <f>I370/'סכום נכסי הקרן'!$C$42</f>
        <v>3.6276819800742776E-5</v>
      </c>
    </row>
    <row r="371" spans="2:11">
      <c r="B371" s="86" t="s">
        <v>2919</v>
      </c>
      <c r="C371" s="87" t="s">
        <v>2920</v>
      </c>
      <c r="D371" s="88" t="s">
        <v>675</v>
      </c>
      <c r="E371" s="88" t="s">
        <v>135</v>
      </c>
      <c r="F371" s="101">
        <v>45113</v>
      </c>
      <c r="G371" s="90">
        <v>51961.613743000009</v>
      </c>
      <c r="H371" s="102">
        <v>3.643138</v>
      </c>
      <c r="I371" s="90">
        <v>1.8930334150000003</v>
      </c>
      <c r="J371" s="91">
        <f t="shared" si="5"/>
        <v>-3.3297112061090282E-4</v>
      </c>
      <c r="K371" s="91">
        <f>I371/'סכום נכסי הקרן'!$C$42</f>
        <v>2.451895303476474E-6</v>
      </c>
    </row>
    <row r="372" spans="2:11">
      <c r="B372" s="86" t="s">
        <v>2919</v>
      </c>
      <c r="C372" s="87" t="s">
        <v>2921</v>
      </c>
      <c r="D372" s="88" t="s">
        <v>675</v>
      </c>
      <c r="E372" s="88" t="s">
        <v>135</v>
      </c>
      <c r="F372" s="101">
        <v>45113</v>
      </c>
      <c r="G372" s="90">
        <v>884223.9775240001</v>
      </c>
      <c r="H372" s="102">
        <v>3.643138</v>
      </c>
      <c r="I372" s="90">
        <v>32.213501705000006</v>
      </c>
      <c r="J372" s="91">
        <f t="shared" si="5"/>
        <v>-5.6661259524122447E-3</v>
      </c>
      <c r="K372" s="91">
        <f>I372/'סכום נכסי הקרן'!$C$42</f>
        <v>4.1723581270762141E-5</v>
      </c>
    </row>
    <row r="373" spans="2:11">
      <c r="B373" s="86" t="s">
        <v>2919</v>
      </c>
      <c r="C373" s="87" t="s">
        <v>2922</v>
      </c>
      <c r="D373" s="88" t="s">
        <v>675</v>
      </c>
      <c r="E373" s="88" t="s">
        <v>135</v>
      </c>
      <c r="F373" s="101">
        <v>45113</v>
      </c>
      <c r="G373" s="90">
        <v>2191238.2700000005</v>
      </c>
      <c r="H373" s="102">
        <v>3.643138</v>
      </c>
      <c r="I373" s="90">
        <v>79.829840000000004</v>
      </c>
      <c r="J373" s="91">
        <f t="shared" si="5"/>
        <v>-1.4041501366202283E-2</v>
      </c>
      <c r="K373" s="91">
        <f>I373/'סכום נכסי הקרן'!$C$42</f>
        <v>1.0339722913622121E-4</v>
      </c>
    </row>
    <row r="374" spans="2:11">
      <c r="B374" s="86" t="s">
        <v>2923</v>
      </c>
      <c r="C374" s="87" t="s">
        <v>2924</v>
      </c>
      <c r="D374" s="88" t="s">
        <v>675</v>
      </c>
      <c r="E374" s="88" t="s">
        <v>135</v>
      </c>
      <c r="F374" s="101">
        <v>45113</v>
      </c>
      <c r="G374" s="90">
        <v>403332.2300000001</v>
      </c>
      <c r="H374" s="102">
        <v>3.6590600000000002</v>
      </c>
      <c r="I374" s="90">
        <v>14.758170000000002</v>
      </c>
      <c r="J374" s="91">
        <f t="shared" si="5"/>
        <v>-2.5958571909657537E-3</v>
      </c>
      <c r="K374" s="91">
        <f>I374/'סכום נכסי הקרן'!$C$42</f>
        <v>1.9115081342030824E-5</v>
      </c>
    </row>
    <row r="375" spans="2:11">
      <c r="B375" s="86" t="s">
        <v>2923</v>
      </c>
      <c r="C375" s="87" t="s">
        <v>2925</v>
      </c>
      <c r="D375" s="88" t="s">
        <v>675</v>
      </c>
      <c r="E375" s="88" t="s">
        <v>135</v>
      </c>
      <c r="F375" s="101">
        <v>45113</v>
      </c>
      <c r="G375" s="90">
        <v>925663.99411600013</v>
      </c>
      <c r="H375" s="102">
        <v>3.659062</v>
      </c>
      <c r="I375" s="90">
        <v>33.870615691000005</v>
      </c>
      <c r="J375" s="91">
        <f t="shared" si="5"/>
        <v>-5.9576005225525823E-3</v>
      </c>
      <c r="K375" s="91">
        <f>I375/'סכום נכסי הקרן'!$C$42</f>
        <v>4.3869908941158054E-5</v>
      </c>
    </row>
    <row r="376" spans="2:11">
      <c r="B376" s="86" t="s">
        <v>2926</v>
      </c>
      <c r="C376" s="87" t="s">
        <v>2927</v>
      </c>
      <c r="D376" s="88" t="s">
        <v>675</v>
      </c>
      <c r="E376" s="88" t="s">
        <v>135</v>
      </c>
      <c r="F376" s="101">
        <v>45113</v>
      </c>
      <c r="G376" s="90">
        <v>1296266.1253330002</v>
      </c>
      <c r="H376" s="102">
        <v>3.6840730000000002</v>
      </c>
      <c r="I376" s="90">
        <v>47.755395515000004</v>
      </c>
      <c r="J376" s="91">
        <f t="shared" si="5"/>
        <v>-8.3998345902660324E-3</v>
      </c>
      <c r="K376" s="91">
        <f>I376/'סכום נכסי הקרן'!$C$42</f>
        <v>6.1853757599355407E-5</v>
      </c>
    </row>
    <row r="377" spans="2:11">
      <c r="B377" s="86" t="s">
        <v>2928</v>
      </c>
      <c r="C377" s="87" t="s">
        <v>2929</v>
      </c>
      <c r="D377" s="88" t="s">
        <v>675</v>
      </c>
      <c r="E377" s="88" t="s">
        <v>132</v>
      </c>
      <c r="F377" s="101">
        <v>45127</v>
      </c>
      <c r="G377" s="90">
        <v>2255664.6</v>
      </c>
      <c r="H377" s="102">
        <v>7.1247160000000003</v>
      </c>
      <c r="I377" s="90">
        <v>160.70970000000005</v>
      </c>
      <c r="J377" s="91">
        <f t="shared" si="5"/>
        <v>-2.8267693786082494E-2</v>
      </c>
      <c r="K377" s="91">
        <f>I377/'סכום נכסי הקרן'!$C$42</f>
        <v>2.0815446548951339E-4</v>
      </c>
    </row>
    <row r="378" spans="2:11">
      <c r="B378" s="86" t="s">
        <v>2930</v>
      </c>
      <c r="C378" s="87" t="s">
        <v>2931</v>
      </c>
      <c r="D378" s="88" t="s">
        <v>675</v>
      </c>
      <c r="E378" s="88" t="s">
        <v>132</v>
      </c>
      <c r="F378" s="101">
        <v>45141</v>
      </c>
      <c r="G378" s="90">
        <v>592071.21268500015</v>
      </c>
      <c r="H378" s="102">
        <v>4.7432480000000004</v>
      </c>
      <c r="I378" s="90">
        <v>28.083405059000007</v>
      </c>
      <c r="J378" s="91">
        <f t="shared" si="5"/>
        <v>-4.9396713121755056E-3</v>
      </c>
      <c r="K378" s="91">
        <f>I378/'סכום נכסי הקרן'!$C$42</f>
        <v>3.6374196263085801E-5</v>
      </c>
    </row>
    <row r="379" spans="2:11">
      <c r="B379" s="92"/>
      <c r="C379" s="87"/>
      <c r="D379" s="87"/>
      <c r="E379" s="87"/>
      <c r="F379" s="87"/>
      <c r="G379" s="90"/>
      <c r="H379" s="102"/>
      <c r="I379" s="87"/>
      <c r="J379" s="91"/>
      <c r="K379" s="87"/>
    </row>
    <row r="380" spans="2:11">
      <c r="B380" s="85" t="s">
        <v>193</v>
      </c>
      <c r="C380" s="80"/>
      <c r="D380" s="81"/>
      <c r="E380" s="81"/>
      <c r="F380" s="99"/>
      <c r="G380" s="83"/>
      <c r="H380" s="100"/>
      <c r="I380" s="83">
        <v>-15.666339012000002</v>
      </c>
      <c r="J380" s="84">
        <f t="shared" si="5"/>
        <v>2.7555976642366581E-3</v>
      </c>
      <c r="K380" s="84">
        <f>I380/'סכום נכסי הקרן'!$C$42</f>
        <v>-2.0291360280184524E-5</v>
      </c>
    </row>
    <row r="381" spans="2:11">
      <c r="B381" s="86" t="s">
        <v>2932</v>
      </c>
      <c r="C381" s="87" t="s">
        <v>2933</v>
      </c>
      <c r="D381" s="88" t="s">
        <v>675</v>
      </c>
      <c r="E381" s="88" t="s">
        <v>133</v>
      </c>
      <c r="F381" s="101">
        <v>45119</v>
      </c>
      <c r="G381" s="90">
        <v>420260.40000000008</v>
      </c>
      <c r="H381" s="102">
        <v>-2.4624030000000001</v>
      </c>
      <c r="I381" s="90">
        <v>-10.348504697000003</v>
      </c>
      <c r="J381" s="91">
        <f t="shared" si="5"/>
        <v>1.8202284113443829E-3</v>
      </c>
      <c r="K381" s="91">
        <f>I381/'סכום נכסי הקרן'!$C$42</f>
        <v>-1.3403593335186074E-5</v>
      </c>
    </row>
    <row r="382" spans="2:11">
      <c r="B382" s="86" t="s">
        <v>2934</v>
      </c>
      <c r="C382" s="87" t="s">
        <v>2935</v>
      </c>
      <c r="D382" s="88" t="s">
        <v>675</v>
      </c>
      <c r="E382" s="88" t="s">
        <v>133</v>
      </c>
      <c r="F382" s="101">
        <v>45196</v>
      </c>
      <c r="G382" s="90">
        <v>210130.20000000004</v>
      </c>
      <c r="H382" s="102">
        <v>-1.4406319999999999</v>
      </c>
      <c r="I382" s="90">
        <v>-3.0272029030000005</v>
      </c>
      <c r="J382" s="91">
        <f t="shared" si="5"/>
        <v>5.3246347103095811E-4</v>
      </c>
      <c r="K382" s="91">
        <f>I382/'סכום נכסי הקרן'!$C$42</f>
        <v>-3.9208946454524409E-6</v>
      </c>
    </row>
    <row r="383" spans="2:11">
      <c r="B383" s="86" t="s">
        <v>2936</v>
      </c>
      <c r="C383" s="87" t="s">
        <v>2937</v>
      </c>
      <c r="D383" s="88" t="s">
        <v>675</v>
      </c>
      <c r="E383" s="88" t="s">
        <v>133</v>
      </c>
      <c r="F383" s="101">
        <v>45196</v>
      </c>
      <c r="G383" s="90">
        <v>210130.20000000004</v>
      </c>
      <c r="H383" s="102">
        <v>-1.090101</v>
      </c>
      <c r="I383" s="90">
        <v>-2.2906314120000006</v>
      </c>
      <c r="J383" s="91">
        <f t="shared" si="5"/>
        <v>4.0290578186131739E-4</v>
      </c>
      <c r="K383" s="91">
        <f>I383/'סכום נכסי הקרן'!$C$42</f>
        <v>-2.9668722995460092E-6</v>
      </c>
    </row>
    <row r="384" spans="2:11">
      <c r="B384" s="92"/>
      <c r="C384" s="87"/>
      <c r="D384" s="87"/>
      <c r="E384" s="87"/>
      <c r="F384" s="87"/>
      <c r="G384" s="90"/>
      <c r="H384" s="102"/>
      <c r="I384" s="87"/>
      <c r="J384" s="91"/>
      <c r="K384" s="87"/>
    </row>
    <row r="385" spans="2:11">
      <c r="B385" s="79" t="s">
        <v>204</v>
      </c>
      <c r="C385" s="80"/>
      <c r="D385" s="81"/>
      <c r="E385" s="81"/>
      <c r="F385" s="99"/>
      <c r="G385" s="83"/>
      <c r="H385" s="100"/>
      <c r="I385" s="83">
        <v>554.97786827100015</v>
      </c>
      <c r="J385" s="84">
        <f t="shared" si="5"/>
        <v>-9.7616661833961824E-2</v>
      </c>
      <c r="K385" s="84">
        <f>I385/'סכום נכסי הקרן'!$C$42</f>
        <v>7.1881859980112942E-4</v>
      </c>
    </row>
    <row r="386" spans="2:11">
      <c r="B386" s="85" t="s">
        <v>192</v>
      </c>
      <c r="C386" s="80"/>
      <c r="D386" s="81"/>
      <c r="E386" s="81"/>
      <c r="F386" s="99"/>
      <c r="G386" s="83"/>
      <c r="H386" s="100"/>
      <c r="I386" s="83">
        <v>565.8899681370001</v>
      </c>
      <c r="J386" s="84">
        <f t="shared" si="5"/>
        <v>-9.9536022629080206E-2</v>
      </c>
      <c r="K386" s="84">
        <f>I386/'סכום נכסי הקרן'!$C$42</f>
        <v>7.3295217303893283E-4</v>
      </c>
    </row>
    <row r="387" spans="2:11">
      <c r="B387" s="86" t="s">
        <v>2938</v>
      </c>
      <c r="C387" s="87" t="s">
        <v>2939</v>
      </c>
      <c r="D387" s="88" t="s">
        <v>675</v>
      </c>
      <c r="E387" s="88" t="s">
        <v>132</v>
      </c>
      <c r="F387" s="101">
        <v>45068</v>
      </c>
      <c r="G387" s="90">
        <v>730810.798541</v>
      </c>
      <c r="H387" s="102">
        <v>4.9135770000000001</v>
      </c>
      <c r="I387" s="90">
        <v>35.908949121000006</v>
      </c>
      <c r="J387" s="91">
        <f t="shared" si="5"/>
        <v>-6.3161288829015547E-3</v>
      </c>
      <c r="K387" s="91">
        <f>I387/'סכום נכסי הקרן'!$C$42</f>
        <v>4.6509999773329708E-5</v>
      </c>
    </row>
    <row r="388" spans="2:11">
      <c r="B388" s="86" t="s">
        <v>2940</v>
      </c>
      <c r="C388" s="87" t="s">
        <v>2941</v>
      </c>
      <c r="D388" s="88" t="s">
        <v>675</v>
      </c>
      <c r="E388" s="88" t="s">
        <v>141</v>
      </c>
      <c r="F388" s="101">
        <v>44909</v>
      </c>
      <c r="G388" s="90">
        <v>2537830.2508540004</v>
      </c>
      <c r="H388" s="102">
        <v>15.957428</v>
      </c>
      <c r="I388" s="90">
        <v>404.97242415400007</v>
      </c>
      <c r="J388" s="91">
        <f t="shared" si="5"/>
        <v>-7.1231770563897429E-2</v>
      </c>
      <c r="K388" s="91">
        <f>I388/'סכום נכסי הקרן'!$C$42</f>
        <v>5.2452850380386724E-4</v>
      </c>
    </row>
    <row r="389" spans="2:11">
      <c r="B389" s="86" t="s">
        <v>2942</v>
      </c>
      <c r="C389" s="87" t="s">
        <v>2943</v>
      </c>
      <c r="D389" s="88" t="s">
        <v>675</v>
      </c>
      <c r="E389" s="88" t="s">
        <v>132</v>
      </c>
      <c r="F389" s="101">
        <v>44868</v>
      </c>
      <c r="G389" s="90">
        <v>1639995.3237050003</v>
      </c>
      <c r="H389" s="102">
        <v>-4.7118099999999998</v>
      </c>
      <c r="I389" s="90">
        <v>-77.27346552100002</v>
      </c>
      <c r="J389" s="91">
        <f t="shared" si="5"/>
        <v>1.3591853267954774E-2</v>
      </c>
      <c r="K389" s="91">
        <f>I389/'סכום נכסי הקרן'!$C$42</f>
        <v>-1.0008616102230354E-4</v>
      </c>
    </row>
    <row r="390" spans="2:11">
      <c r="B390" s="86" t="s">
        <v>2944</v>
      </c>
      <c r="C390" s="87" t="s">
        <v>2945</v>
      </c>
      <c r="D390" s="88" t="s">
        <v>675</v>
      </c>
      <c r="E390" s="88" t="s">
        <v>132</v>
      </c>
      <c r="F390" s="101">
        <v>44972</v>
      </c>
      <c r="G390" s="90">
        <v>7261332.1403380008</v>
      </c>
      <c r="H390" s="102">
        <v>-4.1344789999999998</v>
      </c>
      <c r="I390" s="90">
        <v>-300.21823125000003</v>
      </c>
      <c r="J390" s="91">
        <f t="shared" si="5"/>
        <v>5.2806252702694984E-2</v>
      </c>
      <c r="K390" s="91">
        <f>I390/'סכום נכסי הקרן'!$C$42</f>
        <v>-3.888487468774496E-4</v>
      </c>
    </row>
    <row r="391" spans="2:11">
      <c r="B391" s="86" t="s">
        <v>2944</v>
      </c>
      <c r="C391" s="87" t="s">
        <v>2946</v>
      </c>
      <c r="D391" s="88" t="s">
        <v>675</v>
      </c>
      <c r="E391" s="88" t="s">
        <v>132</v>
      </c>
      <c r="F391" s="101">
        <v>45069</v>
      </c>
      <c r="G391" s="90">
        <v>5763496.0712000011</v>
      </c>
      <c r="H391" s="102">
        <v>2.166995</v>
      </c>
      <c r="I391" s="90">
        <v>124.89467750200002</v>
      </c>
      <c r="J391" s="91">
        <f t="shared" si="5"/>
        <v>-2.1968085928466431E-2</v>
      </c>
      <c r="K391" s="91">
        <f>I391/'סכום נכסי הקרן'!$C$42</f>
        <v>1.617661213847948E-4</v>
      </c>
    </row>
    <row r="392" spans="2:11">
      <c r="B392" s="86" t="s">
        <v>2944</v>
      </c>
      <c r="C392" s="87" t="s">
        <v>2947</v>
      </c>
      <c r="D392" s="88" t="s">
        <v>675</v>
      </c>
      <c r="E392" s="88" t="s">
        <v>132</v>
      </c>
      <c r="F392" s="101">
        <v>45153</v>
      </c>
      <c r="G392" s="90">
        <v>7728675.1537330011</v>
      </c>
      <c r="H392" s="102">
        <v>-3.882339</v>
      </c>
      <c r="I392" s="90">
        <v>-300.0533763790001</v>
      </c>
      <c r="J392" s="91">
        <f t="shared" si="5"/>
        <v>5.2777255902796964E-2</v>
      </c>
      <c r="K392" s="91">
        <f>I392/'סכום נכסי הקרן'!$C$42</f>
        <v>-3.8863522350234323E-4</v>
      </c>
    </row>
    <row r="393" spans="2:11">
      <c r="B393" s="86" t="s">
        <v>2948</v>
      </c>
      <c r="C393" s="87" t="s">
        <v>2949</v>
      </c>
      <c r="D393" s="88" t="s">
        <v>675</v>
      </c>
      <c r="E393" s="88" t="s">
        <v>132</v>
      </c>
      <c r="F393" s="101">
        <v>45126</v>
      </c>
      <c r="G393" s="90">
        <v>984836.42404500011</v>
      </c>
      <c r="H393" s="102">
        <v>-6.9081549999999998</v>
      </c>
      <c r="I393" s="90">
        <v>-68.034025768000021</v>
      </c>
      <c r="J393" s="91">
        <f t="shared" si="5"/>
        <v>1.1966701496202593E-2</v>
      </c>
      <c r="K393" s="91">
        <f>I393/'סכום נכסי הקרן'!$C$42</f>
        <v>-8.8119051114138219E-5</v>
      </c>
    </row>
    <row r="394" spans="2:11">
      <c r="B394" s="86" t="s">
        <v>2950</v>
      </c>
      <c r="C394" s="87" t="s">
        <v>2951</v>
      </c>
      <c r="D394" s="88" t="s">
        <v>675</v>
      </c>
      <c r="E394" s="88" t="s">
        <v>141</v>
      </c>
      <c r="F394" s="101">
        <v>45082</v>
      </c>
      <c r="G394" s="90">
        <v>1791767.4295780002</v>
      </c>
      <c r="H394" s="102">
        <v>5.7461880000000001</v>
      </c>
      <c r="I394" s="90">
        <v>102.95832834900001</v>
      </c>
      <c r="J394" s="91">
        <f t="shared" si="5"/>
        <v>-1.8109638052317113E-2</v>
      </c>
      <c r="K394" s="91">
        <f>I394/'סכום נכסי הקרן'!$C$42</f>
        <v>1.3335371670272487E-4</v>
      </c>
    </row>
    <row r="395" spans="2:11">
      <c r="B395" s="86" t="s">
        <v>2950</v>
      </c>
      <c r="C395" s="87" t="s">
        <v>2952</v>
      </c>
      <c r="D395" s="88" t="s">
        <v>675</v>
      </c>
      <c r="E395" s="88" t="s">
        <v>141</v>
      </c>
      <c r="F395" s="101">
        <v>44972</v>
      </c>
      <c r="G395" s="90">
        <v>3433484.6010940005</v>
      </c>
      <c r="H395" s="102">
        <v>18.719602999999999</v>
      </c>
      <c r="I395" s="90">
        <v>642.73468792900007</v>
      </c>
      <c r="J395" s="91">
        <f t="shared" si="5"/>
        <v>-0.11305246257114698</v>
      </c>
      <c r="K395" s="91">
        <f>I395/'סכום נכסי הקרן'!$C$42</f>
        <v>8.324830138904506E-4</v>
      </c>
    </row>
    <row r="396" spans="2:11">
      <c r="B396" s="92"/>
      <c r="C396" s="87"/>
      <c r="D396" s="87"/>
      <c r="E396" s="87"/>
      <c r="F396" s="87"/>
      <c r="G396" s="90"/>
      <c r="H396" s="102"/>
      <c r="I396" s="87"/>
      <c r="J396" s="91"/>
      <c r="K396" s="87"/>
    </row>
    <row r="397" spans="2:11">
      <c r="B397" s="92" t="s">
        <v>193</v>
      </c>
      <c r="C397" s="87"/>
      <c r="D397" s="88"/>
      <c r="E397" s="88"/>
      <c r="F397" s="101"/>
      <c r="G397" s="90"/>
      <c r="H397" s="102"/>
      <c r="I397" s="90">
        <v>-10.912099866000002</v>
      </c>
      <c r="J397" s="91">
        <f t="shared" ref="J397:J398" si="6">IFERROR(I397/$I$11,0)</f>
        <v>1.9193607951184014E-3</v>
      </c>
      <c r="K397" s="91">
        <f>I397/'סכום נכסי הקרן'!$C$42</f>
        <v>-1.4133573237803445E-5</v>
      </c>
    </row>
    <row r="398" spans="2:11">
      <c r="B398" s="86" t="s">
        <v>2953</v>
      </c>
      <c r="C398" s="87" t="s">
        <v>2954</v>
      </c>
      <c r="D398" s="88" t="s">
        <v>675</v>
      </c>
      <c r="E398" s="88" t="s">
        <v>132</v>
      </c>
      <c r="F398" s="101">
        <v>45195</v>
      </c>
      <c r="G398" s="90">
        <v>1683718.1534920002</v>
      </c>
      <c r="H398" s="102">
        <v>-0.64809499999999998</v>
      </c>
      <c r="I398" s="90">
        <v>-10.912099866000002</v>
      </c>
      <c r="J398" s="91">
        <f t="shared" si="6"/>
        <v>1.9193607951184014E-3</v>
      </c>
      <c r="K398" s="91">
        <f>I398/'סכום נכסי הקרן'!$C$42</f>
        <v>-1.4133573237803445E-5</v>
      </c>
    </row>
    <row r="399" spans="2:11">
      <c r="B399" s="93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3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3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111" t="s">
        <v>223</v>
      </c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111" t="s">
        <v>112</v>
      </c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111" t="s">
        <v>206</v>
      </c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111" t="s">
        <v>214</v>
      </c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3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3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3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3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3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3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3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3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3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3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3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3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3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3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3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3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3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3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3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3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3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3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3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3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3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3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3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3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3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3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3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3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3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3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3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3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3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3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3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3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3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3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3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3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3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3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3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3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3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3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3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3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3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3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3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3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3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3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3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3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3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3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3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3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3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3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3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3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3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3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3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3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3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3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3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3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3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3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3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3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3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3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3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3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3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3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3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3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3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3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3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3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3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3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3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B501" s="93"/>
      <c r="C501" s="94"/>
      <c r="D501" s="94"/>
      <c r="E501" s="94"/>
      <c r="F501" s="94"/>
      <c r="G501" s="94"/>
      <c r="H501" s="94"/>
      <c r="I501" s="94"/>
      <c r="J501" s="94"/>
      <c r="K501" s="94"/>
    </row>
    <row r="502" spans="2:11">
      <c r="B502" s="93"/>
      <c r="C502" s="94"/>
      <c r="D502" s="94"/>
      <c r="E502" s="94"/>
      <c r="F502" s="94"/>
      <c r="G502" s="94"/>
      <c r="H502" s="94"/>
      <c r="I502" s="94"/>
      <c r="J502" s="94"/>
      <c r="K502" s="94"/>
    </row>
    <row r="503" spans="2:11">
      <c r="B503" s="93"/>
      <c r="C503" s="94"/>
      <c r="D503" s="94"/>
      <c r="E503" s="94"/>
      <c r="F503" s="94"/>
      <c r="G503" s="94"/>
      <c r="H503" s="94"/>
      <c r="I503" s="94"/>
      <c r="J503" s="94"/>
      <c r="K503" s="94"/>
    </row>
    <row r="504" spans="2:11">
      <c r="B504" s="93"/>
      <c r="C504" s="94"/>
      <c r="D504" s="94"/>
      <c r="E504" s="94"/>
      <c r="F504" s="94"/>
      <c r="G504" s="94"/>
      <c r="H504" s="94"/>
      <c r="I504" s="94"/>
      <c r="J504" s="94"/>
      <c r="K504" s="94"/>
    </row>
    <row r="505" spans="2:11">
      <c r="B505" s="93"/>
      <c r="C505" s="94"/>
      <c r="D505" s="94"/>
      <c r="E505" s="94"/>
      <c r="F505" s="94"/>
      <c r="G505" s="94"/>
      <c r="H505" s="94"/>
      <c r="I505" s="94"/>
      <c r="J505" s="94"/>
      <c r="K505" s="94"/>
    </row>
    <row r="506" spans="2:11">
      <c r="B506" s="93"/>
      <c r="C506" s="94"/>
      <c r="D506" s="94"/>
      <c r="E506" s="94"/>
      <c r="F506" s="94"/>
      <c r="G506" s="94"/>
      <c r="H506" s="94"/>
      <c r="I506" s="94"/>
      <c r="J506" s="94"/>
      <c r="K506" s="94"/>
    </row>
    <row r="507" spans="2:11">
      <c r="B507" s="93"/>
      <c r="C507" s="94"/>
      <c r="D507" s="94"/>
      <c r="E507" s="94"/>
      <c r="F507" s="94"/>
      <c r="G507" s="94"/>
      <c r="H507" s="94"/>
      <c r="I507" s="94"/>
      <c r="J507" s="94"/>
      <c r="K507" s="94"/>
    </row>
    <row r="508" spans="2:11">
      <c r="B508" s="93"/>
      <c r="C508" s="94"/>
      <c r="D508" s="94"/>
      <c r="E508" s="94"/>
      <c r="F508" s="94"/>
      <c r="G508" s="94"/>
      <c r="H508" s="94"/>
      <c r="I508" s="94"/>
      <c r="J508" s="94"/>
      <c r="K508" s="94"/>
    </row>
    <row r="509" spans="2:11">
      <c r="B509" s="93"/>
      <c r="C509" s="94"/>
      <c r="D509" s="94"/>
      <c r="E509" s="94"/>
      <c r="F509" s="94"/>
      <c r="G509" s="94"/>
      <c r="H509" s="94"/>
      <c r="I509" s="94"/>
      <c r="J509" s="94"/>
      <c r="K509" s="94"/>
    </row>
    <row r="510" spans="2:11">
      <c r="B510" s="93"/>
      <c r="C510" s="94"/>
      <c r="D510" s="94"/>
      <c r="E510" s="94"/>
      <c r="F510" s="94"/>
      <c r="G510" s="94"/>
      <c r="H510" s="94"/>
      <c r="I510" s="94"/>
      <c r="J510" s="94"/>
      <c r="K510" s="94"/>
    </row>
    <row r="511" spans="2:11">
      <c r="B511" s="93"/>
      <c r="C511" s="94"/>
      <c r="D511" s="94"/>
      <c r="E511" s="94"/>
      <c r="F511" s="94"/>
      <c r="G511" s="94"/>
      <c r="H511" s="94"/>
      <c r="I511" s="94"/>
      <c r="J511" s="94"/>
      <c r="K511" s="94"/>
    </row>
    <row r="512" spans="2:11">
      <c r="B512" s="93"/>
      <c r="C512" s="94"/>
      <c r="D512" s="94"/>
      <c r="E512" s="94"/>
      <c r="F512" s="94"/>
      <c r="G512" s="94"/>
      <c r="H512" s="94"/>
      <c r="I512" s="94"/>
      <c r="J512" s="94"/>
      <c r="K512" s="94"/>
    </row>
    <row r="513" spans="2:11">
      <c r="B513" s="93"/>
      <c r="C513" s="94"/>
      <c r="D513" s="94"/>
      <c r="E513" s="94"/>
      <c r="F513" s="94"/>
      <c r="G513" s="94"/>
      <c r="H513" s="94"/>
      <c r="I513" s="94"/>
      <c r="J513" s="94"/>
      <c r="K513" s="94"/>
    </row>
    <row r="514" spans="2:11">
      <c r="B514" s="93"/>
      <c r="C514" s="94"/>
      <c r="D514" s="94"/>
      <c r="E514" s="94"/>
      <c r="F514" s="94"/>
      <c r="G514" s="94"/>
      <c r="H514" s="94"/>
      <c r="I514" s="94"/>
      <c r="J514" s="94"/>
      <c r="K514" s="94"/>
    </row>
    <row r="515" spans="2:11">
      <c r="B515" s="93"/>
      <c r="C515" s="94"/>
      <c r="D515" s="94"/>
      <c r="E515" s="94"/>
      <c r="F515" s="94"/>
      <c r="G515" s="94"/>
      <c r="H515" s="94"/>
      <c r="I515" s="94"/>
      <c r="J515" s="94"/>
      <c r="K515" s="94"/>
    </row>
    <row r="516" spans="2:11">
      <c r="B516" s="93"/>
      <c r="C516" s="94"/>
      <c r="D516" s="94"/>
      <c r="E516" s="94"/>
      <c r="F516" s="94"/>
      <c r="G516" s="94"/>
      <c r="H516" s="94"/>
      <c r="I516" s="94"/>
      <c r="J516" s="94"/>
      <c r="K516" s="94"/>
    </row>
    <row r="517" spans="2:11">
      <c r="B517" s="93"/>
      <c r="C517" s="94"/>
      <c r="D517" s="94"/>
      <c r="E517" s="94"/>
      <c r="F517" s="94"/>
      <c r="G517" s="94"/>
      <c r="H517" s="94"/>
      <c r="I517" s="94"/>
      <c r="J517" s="94"/>
      <c r="K517" s="94"/>
    </row>
    <row r="518" spans="2:11">
      <c r="B518" s="93"/>
      <c r="C518" s="94"/>
      <c r="D518" s="94"/>
      <c r="E518" s="94"/>
      <c r="F518" s="94"/>
      <c r="G518" s="94"/>
      <c r="H518" s="94"/>
      <c r="I518" s="94"/>
      <c r="J518" s="94"/>
      <c r="K518" s="94"/>
    </row>
    <row r="519" spans="2:11">
      <c r="B519" s="93"/>
      <c r="C519" s="94"/>
      <c r="D519" s="94"/>
      <c r="E519" s="94"/>
      <c r="F519" s="94"/>
      <c r="G519" s="94"/>
      <c r="H519" s="94"/>
      <c r="I519" s="94"/>
      <c r="J519" s="94"/>
      <c r="K519" s="94"/>
    </row>
    <row r="520" spans="2:11">
      <c r="B520" s="93"/>
      <c r="C520" s="94"/>
      <c r="D520" s="94"/>
      <c r="E520" s="94"/>
      <c r="F520" s="94"/>
      <c r="G520" s="94"/>
      <c r="H520" s="94"/>
      <c r="I520" s="94"/>
      <c r="J520" s="94"/>
      <c r="K520" s="94"/>
    </row>
    <row r="521" spans="2:11">
      <c r="B521" s="93"/>
      <c r="C521" s="94"/>
      <c r="D521" s="94"/>
      <c r="E521" s="94"/>
      <c r="F521" s="94"/>
      <c r="G521" s="94"/>
      <c r="H521" s="94"/>
      <c r="I521" s="94"/>
      <c r="J521" s="94"/>
      <c r="K521" s="94"/>
    </row>
    <row r="522" spans="2:11">
      <c r="B522" s="93"/>
      <c r="C522" s="94"/>
      <c r="D522" s="94"/>
      <c r="E522" s="94"/>
      <c r="F522" s="94"/>
      <c r="G522" s="94"/>
      <c r="H522" s="94"/>
      <c r="I522" s="94"/>
      <c r="J522" s="94"/>
      <c r="K522" s="94"/>
    </row>
    <row r="523" spans="2:11">
      <c r="B523" s="93"/>
      <c r="C523" s="94"/>
      <c r="D523" s="94"/>
      <c r="E523" s="94"/>
      <c r="F523" s="94"/>
      <c r="G523" s="94"/>
      <c r="H523" s="94"/>
      <c r="I523" s="94"/>
      <c r="J523" s="94"/>
      <c r="K523" s="94"/>
    </row>
    <row r="524" spans="2:11">
      <c r="B524" s="93"/>
      <c r="C524" s="94"/>
      <c r="D524" s="94"/>
      <c r="E524" s="94"/>
      <c r="F524" s="94"/>
      <c r="G524" s="94"/>
      <c r="H524" s="94"/>
      <c r="I524" s="94"/>
      <c r="J524" s="94"/>
      <c r="K524" s="94"/>
    </row>
    <row r="525" spans="2:11">
      <c r="B525" s="93"/>
      <c r="C525" s="94"/>
      <c r="D525" s="94"/>
      <c r="E525" s="94"/>
      <c r="F525" s="94"/>
      <c r="G525" s="94"/>
      <c r="H525" s="94"/>
      <c r="I525" s="94"/>
      <c r="J525" s="94"/>
      <c r="K525" s="94"/>
    </row>
    <row r="526" spans="2:11">
      <c r="B526" s="93"/>
      <c r="C526" s="94"/>
      <c r="D526" s="94"/>
      <c r="E526" s="94"/>
      <c r="F526" s="94"/>
      <c r="G526" s="94"/>
      <c r="H526" s="94"/>
      <c r="I526" s="94"/>
      <c r="J526" s="94"/>
      <c r="K526" s="94"/>
    </row>
    <row r="527" spans="2:11">
      <c r="B527" s="93"/>
      <c r="C527" s="94"/>
      <c r="D527" s="94"/>
      <c r="E527" s="94"/>
      <c r="F527" s="94"/>
      <c r="G527" s="94"/>
      <c r="H527" s="94"/>
      <c r="I527" s="94"/>
      <c r="J527" s="94"/>
      <c r="K527" s="94"/>
    </row>
    <row r="528" spans="2:11">
      <c r="B528" s="93"/>
      <c r="C528" s="94"/>
      <c r="D528" s="94"/>
      <c r="E528" s="94"/>
      <c r="F528" s="94"/>
      <c r="G528" s="94"/>
      <c r="H528" s="94"/>
      <c r="I528" s="94"/>
      <c r="J528" s="94"/>
      <c r="K528" s="94"/>
    </row>
    <row r="529" spans="2:11">
      <c r="B529" s="93"/>
      <c r="C529" s="94"/>
      <c r="D529" s="94"/>
      <c r="E529" s="94"/>
      <c r="F529" s="94"/>
      <c r="G529" s="94"/>
      <c r="H529" s="94"/>
      <c r="I529" s="94"/>
      <c r="J529" s="94"/>
      <c r="K529" s="94"/>
    </row>
    <row r="530" spans="2:11">
      <c r="B530" s="93"/>
      <c r="C530" s="94"/>
      <c r="D530" s="94"/>
      <c r="E530" s="94"/>
      <c r="F530" s="94"/>
      <c r="G530" s="94"/>
      <c r="H530" s="94"/>
      <c r="I530" s="94"/>
      <c r="J530" s="94"/>
      <c r="K530" s="94"/>
    </row>
    <row r="531" spans="2:11">
      <c r="B531" s="93"/>
      <c r="C531" s="94"/>
      <c r="D531" s="94"/>
      <c r="E531" s="94"/>
      <c r="F531" s="94"/>
      <c r="G531" s="94"/>
      <c r="H531" s="94"/>
      <c r="I531" s="94"/>
      <c r="J531" s="94"/>
      <c r="K531" s="94"/>
    </row>
    <row r="532" spans="2:11">
      <c r="B532" s="93"/>
      <c r="C532" s="94"/>
      <c r="D532" s="94"/>
      <c r="E532" s="94"/>
      <c r="F532" s="94"/>
      <c r="G532" s="94"/>
      <c r="H532" s="94"/>
      <c r="I532" s="94"/>
      <c r="J532" s="94"/>
      <c r="K532" s="94"/>
    </row>
    <row r="533" spans="2:11">
      <c r="B533" s="93"/>
      <c r="C533" s="94"/>
      <c r="D533" s="94"/>
      <c r="E533" s="94"/>
      <c r="F533" s="94"/>
      <c r="G533" s="94"/>
      <c r="H533" s="94"/>
      <c r="I533" s="94"/>
      <c r="J533" s="94"/>
      <c r="K533" s="94"/>
    </row>
    <row r="534" spans="2:11">
      <c r="B534" s="93"/>
      <c r="C534" s="94"/>
      <c r="D534" s="94"/>
      <c r="E534" s="94"/>
      <c r="F534" s="94"/>
      <c r="G534" s="94"/>
      <c r="H534" s="94"/>
      <c r="I534" s="94"/>
      <c r="J534" s="94"/>
      <c r="K534" s="94"/>
    </row>
    <row r="535" spans="2:11">
      <c r="B535" s="93"/>
      <c r="C535" s="94"/>
      <c r="D535" s="94"/>
      <c r="E535" s="94"/>
      <c r="F535" s="94"/>
      <c r="G535" s="94"/>
      <c r="H535" s="94"/>
      <c r="I535" s="94"/>
      <c r="J535" s="94"/>
      <c r="K535" s="94"/>
    </row>
    <row r="536" spans="2:11">
      <c r="B536" s="93"/>
      <c r="C536" s="94"/>
      <c r="D536" s="94"/>
      <c r="E536" s="94"/>
      <c r="F536" s="94"/>
      <c r="G536" s="94"/>
      <c r="H536" s="94"/>
      <c r="I536" s="94"/>
      <c r="J536" s="94"/>
      <c r="K536" s="94"/>
    </row>
    <row r="537" spans="2:11">
      <c r="B537" s="93"/>
      <c r="C537" s="94"/>
      <c r="D537" s="94"/>
      <c r="E537" s="94"/>
      <c r="F537" s="94"/>
      <c r="G537" s="94"/>
      <c r="H537" s="94"/>
      <c r="I537" s="94"/>
      <c r="J537" s="94"/>
      <c r="K537" s="94"/>
    </row>
    <row r="538" spans="2:11">
      <c r="B538" s="93"/>
      <c r="C538" s="94"/>
      <c r="D538" s="94"/>
      <c r="E538" s="94"/>
      <c r="F538" s="94"/>
      <c r="G538" s="94"/>
      <c r="H538" s="94"/>
      <c r="I538" s="94"/>
      <c r="J538" s="94"/>
      <c r="K538" s="94"/>
    </row>
    <row r="539" spans="2:11">
      <c r="B539" s="93"/>
      <c r="C539" s="94"/>
      <c r="D539" s="94"/>
      <c r="E539" s="94"/>
      <c r="F539" s="94"/>
      <c r="G539" s="94"/>
      <c r="H539" s="94"/>
      <c r="I539" s="94"/>
      <c r="J539" s="94"/>
      <c r="K539" s="94"/>
    </row>
    <row r="540" spans="2:11">
      <c r="B540" s="93"/>
      <c r="C540" s="94"/>
      <c r="D540" s="94"/>
      <c r="E540" s="94"/>
      <c r="F540" s="94"/>
      <c r="G540" s="94"/>
      <c r="H540" s="94"/>
      <c r="I540" s="94"/>
      <c r="J540" s="94"/>
      <c r="K540" s="94"/>
    </row>
    <row r="541" spans="2:11">
      <c r="B541" s="93"/>
      <c r="C541" s="94"/>
      <c r="D541" s="94"/>
      <c r="E541" s="94"/>
      <c r="F541" s="94"/>
      <c r="G541" s="94"/>
      <c r="H541" s="94"/>
      <c r="I541" s="94"/>
      <c r="J541" s="94"/>
      <c r="K541" s="94"/>
    </row>
    <row r="542" spans="2:11">
      <c r="B542" s="93"/>
      <c r="C542" s="94"/>
      <c r="D542" s="94"/>
      <c r="E542" s="94"/>
      <c r="F542" s="94"/>
      <c r="G542" s="94"/>
      <c r="H542" s="94"/>
      <c r="I542" s="94"/>
      <c r="J542" s="94"/>
      <c r="K542" s="94"/>
    </row>
    <row r="543" spans="2:11">
      <c r="B543" s="93"/>
      <c r="C543" s="94"/>
      <c r="D543" s="94"/>
      <c r="E543" s="94"/>
      <c r="F543" s="94"/>
      <c r="G543" s="94"/>
      <c r="H543" s="94"/>
      <c r="I543" s="94"/>
      <c r="J543" s="94"/>
      <c r="K543" s="94"/>
    </row>
    <row r="544" spans="2:11">
      <c r="B544" s="93"/>
      <c r="C544" s="94"/>
      <c r="D544" s="94"/>
      <c r="E544" s="94"/>
      <c r="F544" s="94"/>
      <c r="G544" s="94"/>
      <c r="H544" s="94"/>
      <c r="I544" s="94"/>
      <c r="J544" s="94"/>
      <c r="K544" s="94"/>
    </row>
    <row r="545" spans="2:11">
      <c r="B545" s="93"/>
      <c r="C545" s="94"/>
      <c r="D545" s="94"/>
      <c r="E545" s="94"/>
      <c r="F545" s="94"/>
      <c r="G545" s="94"/>
      <c r="H545" s="94"/>
      <c r="I545" s="94"/>
      <c r="J545" s="94"/>
      <c r="K545" s="94"/>
    </row>
    <row r="546" spans="2:11">
      <c r="B546" s="93"/>
      <c r="C546" s="94"/>
      <c r="D546" s="94"/>
      <c r="E546" s="94"/>
      <c r="F546" s="94"/>
      <c r="G546" s="94"/>
      <c r="H546" s="94"/>
      <c r="I546" s="94"/>
      <c r="J546" s="94"/>
      <c r="K546" s="94"/>
    </row>
    <row r="547" spans="2:11">
      <c r="B547" s="93"/>
      <c r="C547" s="94"/>
      <c r="D547" s="94"/>
      <c r="E547" s="94"/>
      <c r="F547" s="94"/>
      <c r="G547" s="94"/>
      <c r="H547" s="94"/>
      <c r="I547" s="94"/>
      <c r="J547" s="94"/>
      <c r="K547" s="94"/>
    </row>
    <row r="548" spans="2:11">
      <c r="B548" s="93"/>
      <c r="C548" s="94"/>
      <c r="D548" s="94"/>
      <c r="E548" s="94"/>
      <c r="F548" s="94"/>
      <c r="G548" s="94"/>
      <c r="H548" s="94"/>
      <c r="I548" s="94"/>
      <c r="J548" s="94"/>
      <c r="K548" s="94"/>
    </row>
    <row r="549" spans="2:11">
      <c r="B549" s="93"/>
      <c r="C549" s="94"/>
      <c r="D549" s="94"/>
      <c r="E549" s="94"/>
      <c r="F549" s="94"/>
      <c r="G549" s="94"/>
      <c r="H549" s="94"/>
      <c r="I549" s="94"/>
      <c r="J549" s="94"/>
      <c r="K549" s="94"/>
    </row>
    <row r="550" spans="2:11">
      <c r="B550" s="93"/>
      <c r="C550" s="94"/>
      <c r="D550" s="94"/>
      <c r="E550" s="94"/>
      <c r="F550" s="94"/>
      <c r="G550" s="94"/>
      <c r="H550" s="94"/>
      <c r="I550" s="94"/>
      <c r="J550" s="94"/>
      <c r="K550" s="94"/>
    </row>
    <row r="551" spans="2:11">
      <c r="B551" s="93"/>
      <c r="C551" s="94"/>
      <c r="D551" s="94"/>
      <c r="E551" s="94"/>
      <c r="F551" s="94"/>
      <c r="G551" s="94"/>
      <c r="H551" s="94"/>
      <c r="I551" s="94"/>
      <c r="J551" s="94"/>
      <c r="K551" s="94"/>
    </row>
    <row r="552" spans="2:11">
      <c r="B552" s="93"/>
      <c r="C552" s="94"/>
      <c r="D552" s="94"/>
      <c r="E552" s="94"/>
      <c r="F552" s="94"/>
      <c r="G552" s="94"/>
      <c r="H552" s="94"/>
      <c r="I552" s="94"/>
      <c r="J552" s="94"/>
      <c r="K552" s="94"/>
    </row>
    <row r="553" spans="2:11">
      <c r="B553" s="93"/>
      <c r="C553" s="94"/>
      <c r="D553" s="94"/>
      <c r="E553" s="94"/>
      <c r="F553" s="94"/>
      <c r="G553" s="94"/>
      <c r="H553" s="94"/>
      <c r="I553" s="94"/>
      <c r="J553" s="94"/>
      <c r="K553" s="94"/>
    </row>
    <row r="554" spans="2:11">
      <c r="B554" s="93"/>
      <c r="C554" s="94"/>
      <c r="D554" s="94"/>
      <c r="E554" s="94"/>
      <c r="F554" s="94"/>
      <c r="G554" s="94"/>
      <c r="H554" s="94"/>
      <c r="I554" s="94"/>
      <c r="J554" s="94"/>
      <c r="K554" s="94"/>
    </row>
    <row r="555" spans="2:11">
      <c r="B555" s="93"/>
      <c r="C555" s="94"/>
      <c r="D555" s="94"/>
      <c r="E555" s="94"/>
      <c r="F555" s="94"/>
      <c r="G555" s="94"/>
      <c r="H555" s="94"/>
      <c r="I555" s="94"/>
      <c r="J555" s="94"/>
      <c r="K555" s="94"/>
    </row>
    <row r="556" spans="2:11">
      <c r="B556" s="93"/>
      <c r="C556" s="94"/>
      <c r="D556" s="94"/>
      <c r="E556" s="94"/>
      <c r="F556" s="94"/>
      <c r="G556" s="94"/>
      <c r="H556" s="94"/>
      <c r="I556" s="94"/>
      <c r="J556" s="94"/>
      <c r="K556" s="94"/>
    </row>
    <row r="557" spans="2:11">
      <c r="B557" s="93"/>
      <c r="C557" s="94"/>
      <c r="D557" s="94"/>
      <c r="E557" s="94"/>
      <c r="F557" s="94"/>
      <c r="G557" s="94"/>
      <c r="H557" s="94"/>
      <c r="I557" s="94"/>
      <c r="J557" s="94"/>
      <c r="K557" s="94"/>
    </row>
    <row r="558" spans="2:11">
      <c r="B558" s="93"/>
      <c r="C558" s="94"/>
      <c r="D558" s="94"/>
      <c r="E558" s="94"/>
      <c r="F558" s="94"/>
      <c r="G558" s="94"/>
      <c r="H558" s="94"/>
      <c r="I558" s="94"/>
      <c r="J558" s="94"/>
      <c r="K558" s="94"/>
    </row>
    <row r="559" spans="2:11">
      <c r="B559" s="93"/>
      <c r="C559" s="94"/>
      <c r="D559" s="94"/>
      <c r="E559" s="94"/>
      <c r="F559" s="94"/>
      <c r="G559" s="94"/>
      <c r="H559" s="94"/>
      <c r="I559" s="94"/>
      <c r="J559" s="94"/>
      <c r="K559" s="94"/>
    </row>
    <row r="560" spans="2:11">
      <c r="B560" s="93"/>
      <c r="C560" s="94"/>
      <c r="D560" s="94"/>
      <c r="E560" s="94"/>
      <c r="F560" s="94"/>
      <c r="G560" s="94"/>
      <c r="H560" s="94"/>
      <c r="I560" s="94"/>
      <c r="J560" s="94"/>
      <c r="K560" s="94"/>
    </row>
    <row r="561" spans="2:11">
      <c r="B561" s="93"/>
      <c r="C561" s="94"/>
      <c r="D561" s="94"/>
      <c r="E561" s="94"/>
      <c r="F561" s="94"/>
      <c r="G561" s="94"/>
      <c r="H561" s="94"/>
      <c r="I561" s="94"/>
      <c r="J561" s="94"/>
      <c r="K561" s="94"/>
    </row>
    <row r="562" spans="2:11">
      <c r="B562" s="93"/>
      <c r="C562" s="94"/>
      <c r="D562" s="94"/>
      <c r="E562" s="94"/>
      <c r="F562" s="94"/>
      <c r="G562" s="94"/>
      <c r="H562" s="94"/>
      <c r="I562" s="94"/>
      <c r="J562" s="94"/>
      <c r="K562" s="94"/>
    </row>
    <row r="563" spans="2:11">
      <c r="B563" s="93"/>
      <c r="C563" s="94"/>
      <c r="D563" s="94"/>
      <c r="E563" s="94"/>
      <c r="F563" s="94"/>
      <c r="G563" s="94"/>
      <c r="H563" s="94"/>
      <c r="I563" s="94"/>
      <c r="J563" s="94"/>
      <c r="K563" s="94"/>
    </row>
    <row r="564" spans="2:11">
      <c r="B564" s="93"/>
      <c r="C564" s="94"/>
      <c r="D564" s="94"/>
      <c r="E564" s="94"/>
      <c r="F564" s="94"/>
      <c r="G564" s="94"/>
      <c r="H564" s="94"/>
      <c r="I564" s="94"/>
      <c r="J564" s="94"/>
      <c r="K564" s="94"/>
    </row>
    <row r="565" spans="2:11">
      <c r="B565" s="93"/>
      <c r="C565" s="93"/>
      <c r="D565" s="93"/>
      <c r="E565" s="94"/>
      <c r="F565" s="94"/>
      <c r="G565" s="94"/>
      <c r="H565" s="94"/>
      <c r="I565" s="94"/>
      <c r="J565" s="94"/>
      <c r="K565" s="94"/>
    </row>
    <row r="566" spans="2:11">
      <c r="B566" s="93"/>
      <c r="C566" s="93"/>
      <c r="D566" s="93"/>
      <c r="E566" s="94"/>
      <c r="F566" s="94"/>
      <c r="G566" s="94"/>
      <c r="H566" s="94"/>
      <c r="I566" s="94"/>
      <c r="J566" s="94"/>
      <c r="K566" s="94"/>
    </row>
    <row r="567" spans="2:11">
      <c r="B567" s="93"/>
      <c r="C567" s="93"/>
      <c r="D567" s="93"/>
      <c r="E567" s="94"/>
      <c r="F567" s="94"/>
      <c r="G567" s="94"/>
      <c r="H567" s="94"/>
      <c r="I567" s="94"/>
      <c r="J567" s="94"/>
      <c r="K567" s="94"/>
    </row>
    <row r="568" spans="2:11">
      <c r="B568" s="93"/>
      <c r="C568" s="93"/>
      <c r="D568" s="93"/>
      <c r="E568" s="94"/>
      <c r="F568" s="94"/>
      <c r="G568" s="94"/>
      <c r="H568" s="94"/>
      <c r="I568" s="94"/>
      <c r="J568" s="94"/>
      <c r="K568" s="94"/>
    </row>
    <row r="569" spans="2:11">
      <c r="B569" s="93"/>
      <c r="C569" s="93"/>
      <c r="D569" s="93"/>
      <c r="E569" s="94"/>
      <c r="F569" s="94"/>
      <c r="G569" s="94"/>
      <c r="H569" s="94"/>
      <c r="I569" s="94"/>
      <c r="J569" s="94"/>
      <c r="K569" s="94"/>
    </row>
    <row r="570" spans="2:11">
      <c r="B570" s="93"/>
      <c r="C570" s="93"/>
      <c r="D570" s="93"/>
      <c r="E570" s="94"/>
      <c r="F570" s="94"/>
      <c r="G570" s="94"/>
      <c r="H570" s="94"/>
      <c r="I570" s="94"/>
      <c r="J570" s="94"/>
      <c r="K570" s="94"/>
    </row>
    <row r="571" spans="2:11">
      <c r="B571" s="93"/>
      <c r="C571" s="93"/>
      <c r="D571" s="93"/>
      <c r="E571" s="94"/>
      <c r="F571" s="94"/>
      <c r="G571" s="94"/>
      <c r="H571" s="94"/>
      <c r="I571" s="94"/>
      <c r="J571" s="94"/>
      <c r="K571" s="94"/>
    </row>
    <row r="572" spans="2:11">
      <c r="B572" s="93"/>
      <c r="C572" s="93"/>
      <c r="D572" s="93"/>
      <c r="E572" s="94"/>
      <c r="F572" s="94"/>
      <c r="G572" s="94"/>
      <c r="H572" s="94"/>
      <c r="I572" s="94"/>
      <c r="J572" s="94"/>
      <c r="K572" s="94"/>
    </row>
    <row r="573" spans="2:11">
      <c r="B573" s="93"/>
      <c r="C573" s="93"/>
      <c r="D573" s="93"/>
      <c r="E573" s="94"/>
      <c r="F573" s="94"/>
      <c r="G573" s="94"/>
      <c r="H573" s="94"/>
      <c r="I573" s="94"/>
      <c r="J573" s="94"/>
      <c r="K573" s="94"/>
    </row>
    <row r="574" spans="2:11">
      <c r="B574" s="93"/>
      <c r="C574" s="93"/>
      <c r="D574" s="93"/>
      <c r="E574" s="94"/>
      <c r="F574" s="94"/>
      <c r="G574" s="94"/>
      <c r="H574" s="94"/>
      <c r="I574" s="94"/>
      <c r="J574" s="94"/>
      <c r="K574" s="94"/>
    </row>
    <row r="575" spans="2:11">
      <c r="B575" s="93"/>
      <c r="C575" s="93"/>
      <c r="D575" s="93"/>
      <c r="E575" s="94"/>
      <c r="F575" s="94"/>
      <c r="G575" s="94"/>
      <c r="H575" s="94"/>
      <c r="I575" s="94"/>
      <c r="J575" s="94"/>
      <c r="K575" s="94"/>
    </row>
    <row r="576" spans="2:11">
      <c r="B576" s="93"/>
      <c r="C576" s="93"/>
      <c r="D576" s="93"/>
      <c r="E576" s="94"/>
      <c r="F576" s="94"/>
      <c r="G576" s="94"/>
      <c r="H576" s="94"/>
      <c r="I576" s="94"/>
      <c r="J576" s="94"/>
      <c r="K576" s="94"/>
    </row>
    <row r="577" spans="2:11">
      <c r="B577" s="93"/>
      <c r="C577" s="93"/>
      <c r="D577" s="93"/>
      <c r="E577" s="94"/>
      <c r="F577" s="94"/>
      <c r="G577" s="94"/>
      <c r="H577" s="94"/>
      <c r="I577" s="94"/>
      <c r="J577" s="94"/>
      <c r="K577" s="94"/>
    </row>
    <row r="578" spans="2:11">
      <c r="B578" s="93"/>
      <c r="C578" s="93"/>
      <c r="D578" s="93"/>
      <c r="E578" s="94"/>
      <c r="F578" s="94"/>
      <c r="G578" s="94"/>
      <c r="H578" s="94"/>
      <c r="I578" s="94"/>
      <c r="J578" s="94"/>
      <c r="K578" s="94"/>
    </row>
    <row r="579" spans="2:11">
      <c r="B579" s="93"/>
      <c r="C579" s="93"/>
      <c r="D579" s="93"/>
      <c r="E579" s="94"/>
      <c r="F579" s="94"/>
      <c r="G579" s="94"/>
      <c r="H579" s="94"/>
      <c r="I579" s="94"/>
      <c r="J579" s="94"/>
      <c r="K579" s="94"/>
    </row>
    <row r="580" spans="2:11">
      <c r="B580" s="93"/>
      <c r="C580" s="93"/>
      <c r="D580" s="93"/>
      <c r="E580" s="94"/>
      <c r="F580" s="94"/>
      <c r="G580" s="94"/>
      <c r="H580" s="94"/>
      <c r="I580" s="94"/>
      <c r="J580" s="94"/>
      <c r="K580" s="94"/>
    </row>
    <row r="581" spans="2:11">
      <c r="B581" s="93"/>
      <c r="C581" s="93"/>
      <c r="D581" s="93"/>
      <c r="E581" s="94"/>
      <c r="F581" s="94"/>
      <c r="G581" s="94"/>
      <c r="H581" s="94"/>
      <c r="I581" s="94"/>
      <c r="J581" s="94"/>
      <c r="K581" s="94"/>
    </row>
    <row r="582" spans="2:11">
      <c r="B582" s="93"/>
      <c r="C582" s="93"/>
      <c r="D582" s="93"/>
      <c r="E582" s="94"/>
      <c r="F582" s="94"/>
      <c r="G582" s="94"/>
      <c r="H582" s="94"/>
      <c r="I582" s="94"/>
      <c r="J582" s="94"/>
      <c r="K582" s="94"/>
    </row>
    <row r="583" spans="2:11">
      <c r="B583" s="93"/>
      <c r="C583" s="93"/>
      <c r="D583" s="93"/>
      <c r="E583" s="94"/>
      <c r="F583" s="94"/>
      <c r="G583" s="94"/>
      <c r="H583" s="94"/>
      <c r="I583" s="94"/>
      <c r="J583" s="94"/>
      <c r="K583" s="94"/>
    </row>
    <row r="584" spans="2:11">
      <c r="B584" s="93"/>
      <c r="C584" s="93"/>
      <c r="D584" s="93"/>
      <c r="E584" s="94"/>
      <c r="F584" s="94"/>
      <c r="G584" s="94"/>
      <c r="H584" s="94"/>
      <c r="I584" s="94"/>
      <c r="J584" s="94"/>
      <c r="K584" s="94"/>
    </row>
    <row r="585" spans="2:11">
      <c r="B585" s="93"/>
      <c r="C585" s="93"/>
      <c r="D585" s="93"/>
      <c r="E585" s="94"/>
      <c r="F585" s="94"/>
      <c r="G585" s="94"/>
      <c r="H585" s="94"/>
      <c r="I585" s="94"/>
      <c r="J585" s="94"/>
      <c r="K585" s="94"/>
    </row>
    <row r="586" spans="2:11">
      <c r="B586" s="93"/>
      <c r="C586" s="93"/>
      <c r="D586" s="93"/>
      <c r="E586" s="94"/>
      <c r="F586" s="94"/>
      <c r="G586" s="94"/>
      <c r="H586" s="94"/>
      <c r="I586" s="94"/>
      <c r="J586" s="94"/>
      <c r="K586" s="94"/>
    </row>
    <row r="587" spans="2:11">
      <c r="B587" s="93"/>
      <c r="C587" s="93"/>
      <c r="D587" s="93"/>
      <c r="E587" s="94"/>
      <c r="F587" s="94"/>
      <c r="G587" s="94"/>
      <c r="H587" s="94"/>
      <c r="I587" s="94"/>
      <c r="J587" s="94"/>
      <c r="K587" s="94"/>
    </row>
    <row r="588" spans="2:11">
      <c r="B588" s="93"/>
      <c r="C588" s="93"/>
      <c r="D588" s="93"/>
      <c r="E588" s="94"/>
      <c r="F588" s="94"/>
      <c r="G588" s="94"/>
      <c r="H588" s="94"/>
      <c r="I588" s="94"/>
      <c r="J588" s="94"/>
      <c r="K588" s="94"/>
    </row>
    <row r="589" spans="2:11">
      <c r="B589" s="93"/>
      <c r="C589" s="93"/>
      <c r="D589" s="93"/>
      <c r="E589" s="94"/>
      <c r="F589" s="94"/>
      <c r="G589" s="94"/>
      <c r="H589" s="94"/>
      <c r="I589" s="94"/>
      <c r="J589" s="94"/>
      <c r="K589" s="94"/>
    </row>
    <row r="590" spans="2:11">
      <c r="B590" s="93"/>
      <c r="C590" s="93"/>
      <c r="D590" s="93"/>
      <c r="E590" s="94"/>
      <c r="F590" s="94"/>
      <c r="G590" s="94"/>
      <c r="H590" s="94"/>
      <c r="I590" s="94"/>
      <c r="J590" s="94"/>
      <c r="K590" s="94"/>
    </row>
    <row r="591" spans="2:11">
      <c r="B591" s="93"/>
      <c r="C591" s="93"/>
      <c r="D591" s="93"/>
      <c r="E591" s="94"/>
      <c r="F591" s="94"/>
      <c r="G591" s="94"/>
      <c r="H591" s="94"/>
      <c r="I591" s="94"/>
      <c r="J591" s="94"/>
      <c r="K591" s="94"/>
    </row>
    <row r="592" spans="2:11">
      <c r="B592" s="93"/>
      <c r="C592" s="93"/>
      <c r="D592" s="93"/>
      <c r="E592" s="94"/>
      <c r="F592" s="94"/>
      <c r="G592" s="94"/>
      <c r="H592" s="94"/>
      <c r="I592" s="94"/>
      <c r="J592" s="94"/>
      <c r="K592" s="94"/>
    </row>
    <row r="593" spans="2:11">
      <c r="B593" s="93"/>
      <c r="C593" s="93"/>
      <c r="D593" s="93"/>
      <c r="E593" s="94"/>
      <c r="F593" s="94"/>
      <c r="G593" s="94"/>
      <c r="H593" s="94"/>
      <c r="I593" s="94"/>
      <c r="J593" s="94"/>
      <c r="K593" s="94"/>
    </row>
    <row r="594" spans="2:11">
      <c r="B594" s="93"/>
      <c r="C594" s="93"/>
      <c r="D594" s="93"/>
      <c r="E594" s="94"/>
      <c r="F594" s="94"/>
      <c r="G594" s="94"/>
      <c r="H594" s="94"/>
      <c r="I594" s="94"/>
      <c r="J594" s="94"/>
      <c r="K594" s="94"/>
    </row>
    <row r="595" spans="2:11">
      <c r="B595" s="93"/>
      <c r="C595" s="93"/>
      <c r="D595" s="93"/>
      <c r="E595" s="94"/>
      <c r="F595" s="94"/>
      <c r="G595" s="94"/>
      <c r="H595" s="94"/>
      <c r="I595" s="94"/>
      <c r="J595" s="94"/>
      <c r="K595" s="94"/>
    </row>
    <row r="596" spans="2:11">
      <c r="B596" s="93"/>
      <c r="C596" s="93"/>
      <c r="D596" s="93"/>
      <c r="E596" s="94"/>
      <c r="F596" s="94"/>
      <c r="G596" s="94"/>
      <c r="H596" s="94"/>
      <c r="I596" s="94"/>
      <c r="J596" s="94"/>
      <c r="K596" s="94"/>
    </row>
    <row r="597" spans="2:11">
      <c r="B597" s="93"/>
      <c r="C597" s="93"/>
      <c r="D597" s="93"/>
      <c r="E597" s="94"/>
      <c r="F597" s="94"/>
      <c r="G597" s="94"/>
      <c r="H597" s="94"/>
      <c r="I597" s="94"/>
      <c r="J597" s="94"/>
      <c r="K597" s="94"/>
    </row>
    <row r="598" spans="2:11">
      <c r="B598" s="93"/>
      <c r="C598" s="93"/>
      <c r="D598" s="93"/>
      <c r="E598" s="94"/>
      <c r="F598" s="94"/>
      <c r="G598" s="94"/>
      <c r="H598" s="94"/>
      <c r="I598" s="94"/>
      <c r="J598" s="94"/>
      <c r="K598" s="94"/>
    </row>
    <row r="599" spans="2:11">
      <c r="B599" s="93"/>
      <c r="C599" s="93"/>
      <c r="D599" s="93"/>
      <c r="E599" s="94"/>
      <c r="F599" s="94"/>
      <c r="G599" s="94"/>
      <c r="H599" s="94"/>
      <c r="I599" s="94"/>
      <c r="J599" s="94"/>
      <c r="K599" s="94"/>
    </row>
    <row r="600" spans="2:11">
      <c r="B600" s="93"/>
      <c r="C600" s="93"/>
      <c r="D600" s="93"/>
      <c r="E600" s="94"/>
      <c r="F600" s="94"/>
      <c r="G600" s="94"/>
      <c r="H600" s="94"/>
      <c r="I600" s="94"/>
      <c r="J600" s="94"/>
      <c r="K600" s="94"/>
    </row>
    <row r="601" spans="2:11">
      <c r="B601" s="93"/>
      <c r="C601" s="93"/>
      <c r="D601" s="93"/>
      <c r="E601" s="94"/>
      <c r="F601" s="94"/>
      <c r="G601" s="94"/>
      <c r="H601" s="94"/>
      <c r="I601" s="94"/>
      <c r="J601" s="94"/>
      <c r="K601" s="94"/>
    </row>
    <row r="602" spans="2:11">
      <c r="B602" s="93"/>
      <c r="C602" s="93"/>
      <c r="D602" s="93"/>
      <c r="E602" s="94"/>
      <c r="F602" s="94"/>
      <c r="G602" s="94"/>
      <c r="H602" s="94"/>
      <c r="I602" s="94"/>
      <c r="J602" s="94"/>
      <c r="K602" s="94"/>
    </row>
    <row r="603" spans="2:11">
      <c r="B603" s="93"/>
      <c r="C603" s="93"/>
      <c r="D603" s="93"/>
      <c r="E603" s="94"/>
      <c r="F603" s="94"/>
      <c r="G603" s="94"/>
      <c r="H603" s="94"/>
      <c r="I603" s="94"/>
      <c r="J603" s="94"/>
      <c r="K603" s="94"/>
    </row>
    <row r="604" spans="2:11">
      <c r="B604" s="93"/>
      <c r="C604" s="93"/>
      <c r="D604" s="93"/>
      <c r="E604" s="94"/>
      <c r="F604" s="94"/>
      <c r="G604" s="94"/>
      <c r="H604" s="94"/>
      <c r="I604" s="94"/>
      <c r="J604" s="94"/>
      <c r="K604" s="94"/>
    </row>
    <row r="605" spans="2:11">
      <c r="B605" s="93"/>
      <c r="C605" s="93"/>
      <c r="D605" s="93"/>
      <c r="E605" s="94"/>
      <c r="F605" s="94"/>
      <c r="G605" s="94"/>
      <c r="H605" s="94"/>
      <c r="I605" s="94"/>
      <c r="J605" s="94"/>
      <c r="K605" s="94"/>
    </row>
    <row r="606" spans="2:11">
      <c r="B606" s="93"/>
      <c r="C606" s="93"/>
      <c r="D606" s="93"/>
      <c r="E606" s="94"/>
      <c r="F606" s="94"/>
      <c r="G606" s="94"/>
      <c r="H606" s="94"/>
      <c r="I606" s="94"/>
      <c r="J606" s="94"/>
      <c r="K606" s="94"/>
    </row>
    <row r="607" spans="2:11">
      <c r="B607" s="93"/>
      <c r="C607" s="93"/>
      <c r="D607" s="93"/>
      <c r="E607" s="94"/>
      <c r="F607" s="94"/>
      <c r="G607" s="94"/>
      <c r="H607" s="94"/>
      <c r="I607" s="94"/>
      <c r="J607" s="94"/>
      <c r="K607" s="94"/>
    </row>
    <row r="608" spans="2:11">
      <c r="B608" s="93"/>
      <c r="C608" s="93"/>
      <c r="D608" s="93"/>
      <c r="E608" s="94"/>
      <c r="F608" s="94"/>
      <c r="G608" s="94"/>
      <c r="H608" s="94"/>
      <c r="I608" s="94"/>
      <c r="J608" s="94"/>
      <c r="K608" s="94"/>
    </row>
    <row r="609" spans="2:11">
      <c r="B609" s="93"/>
      <c r="C609" s="93"/>
      <c r="D609" s="93"/>
      <c r="E609" s="94"/>
      <c r="F609" s="94"/>
      <c r="G609" s="94"/>
      <c r="H609" s="94"/>
      <c r="I609" s="94"/>
      <c r="J609" s="94"/>
      <c r="K609" s="94"/>
    </row>
    <row r="610" spans="2:11">
      <c r="B610" s="93"/>
      <c r="C610" s="93"/>
      <c r="D610" s="93"/>
      <c r="E610" s="94"/>
      <c r="F610" s="94"/>
      <c r="G610" s="94"/>
      <c r="H610" s="94"/>
      <c r="I610" s="94"/>
      <c r="J610" s="94"/>
      <c r="K610" s="94"/>
    </row>
    <row r="611" spans="2:11">
      <c r="B611" s="93"/>
      <c r="C611" s="93"/>
      <c r="D611" s="93"/>
      <c r="E611" s="94"/>
      <c r="F611" s="94"/>
      <c r="G611" s="94"/>
      <c r="H611" s="94"/>
      <c r="I611" s="94"/>
      <c r="J611" s="94"/>
      <c r="K611" s="94"/>
    </row>
    <row r="612" spans="2:11">
      <c r="B612" s="93"/>
      <c r="C612" s="93"/>
      <c r="D612" s="93"/>
      <c r="E612" s="94"/>
      <c r="F612" s="94"/>
      <c r="G612" s="94"/>
      <c r="H612" s="94"/>
      <c r="I612" s="94"/>
      <c r="J612" s="94"/>
      <c r="K612" s="94"/>
    </row>
    <row r="613" spans="2:11">
      <c r="B613" s="93"/>
      <c r="C613" s="93"/>
      <c r="D613" s="93"/>
      <c r="E613" s="94"/>
      <c r="F613" s="94"/>
      <c r="G613" s="94"/>
      <c r="H613" s="94"/>
      <c r="I613" s="94"/>
      <c r="J613" s="94"/>
      <c r="K613" s="94"/>
    </row>
    <row r="614" spans="2:11">
      <c r="B614" s="93"/>
      <c r="C614" s="93"/>
      <c r="D614" s="93"/>
      <c r="E614" s="94"/>
      <c r="F614" s="94"/>
      <c r="G614" s="94"/>
      <c r="H614" s="94"/>
      <c r="I614" s="94"/>
      <c r="J614" s="94"/>
      <c r="K614" s="94"/>
    </row>
    <row r="615" spans="2:11">
      <c r="B615" s="93"/>
      <c r="C615" s="93"/>
      <c r="D615" s="93"/>
      <c r="E615" s="94"/>
      <c r="F615" s="94"/>
      <c r="G615" s="94"/>
      <c r="H615" s="94"/>
      <c r="I615" s="94"/>
      <c r="J615" s="94"/>
      <c r="K615" s="94"/>
    </row>
    <row r="616" spans="2:11">
      <c r="B616" s="93"/>
      <c r="C616" s="93"/>
      <c r="D616" s="93"/>
      <c r="E616" s="94"/>
      <c r="F616" s="94"/>
      <c r="G616" s="94"/>
      <c r="H616" s="94"/>
      <c r="I616" s="94"/>
      <c r="J616" s="94"/>
      <c r="K616" s="94"/>
    </row>
    <row r="617" spans="2:11">
      <c r="B617" s="93"/>
      <c r="C617" s="93"/>
      <c r="D617" s="93"/>
      <c r="E617" s="94"/>
      <c r="F617" s="94"/>
      <c r="G617" s="94"/>
      <c r="H617" s="94"/>
      <c r="I617" s="94"/>
      <c r="J617" s="94"/>
      <c r="K617" s="94"/>
    </row>
    <row r="618" spans="2:11">
      <c r="B618" s="93"/>
      <c r="C618" s="93"/>
      <c r="D618" s="93"/>
      <c r="E618" s="94"/>
      <c r="F618" s="94"/>
      <c r="G618" s="94"/>
      <c r="H618" s="94"/>
      <c r="I618" s="94"/>
      <c r="J618" s="94"/>
      <c r="K618" s="94"/>
    </row>
    <row r="619" spans="2:11">
      <c r="B619" s="93"/>
      <c r="C619" s="93"/>
      <c r="D619" s="93"/>
      <c r="E619" s="94"/>
      <c r="F619" s="94"/>
      <c r="G619" s="94"/>
      <c r="H619" s="94"/>
      <c r="I619" s="94"/>
      <c r="J619" s="94"/>
      <c r="K619" s="94"/>
    </row>
    <row r="620" spans="2:11">
      <c r="B620" s="93"/>
      <c r="C620" s="93"/>
      <c r="D620" s="93"/>
      <c r="E620" s="94"/>
      <c r="F620" s="94"/>
      <c r="G620" s="94"/>
      <c r="H620" s="94"/>
      <c r="I620" s="94"/>
      <c r="J620" s="94"/>
      <c r="K620" s="94"/>
    </row>
    <row r="621" spans="2:11">
      <c r="B621" s="93"/>
      <c r="C621" s="93"/>
      <c r="D621" s="93"/>
      <c r="E621" s="94"/>
      <c r="F621" s="94"/>
      <c r="G621" s="94"/>
      <c r="H621" s="94"/>
      <c r="I621" s="94"/>
      <c r="J621" s="94"/>
      <c r="K621" s="94"/>
    </row>
    <row r="622" spans="2:11">
      <c r="B622" s="93"/>
      <c r="C622" s="93"/>
      <c r="D622" s="93"/>
      <c r="E622" s="94"/>
      <c r="F622" s="94"/>
      <c r="G622" s="94"/>
      <c r="H622" s="94"/>
      <c r="I622" s="94"/>
      <c r="J622" s="94"/>
      <c r="K622" s="94"/>
    </row>
    <row r="623" spans="2:11">
      <c r="B623" s="93"/>
      <c r="C623" s="93"/>
      <c r="D623" s="93"/>
      <c r="E623" s="94"/>
      <c r="F623" s="94"/>
      <c r="G623" s="94"/>
      <c r="H623" s="94"/>
      <c r="I623" s="94"/>
      <c r="J623" s="94"/>
      <c r="K623" s="94"/>
    </row>
    <row r="624" spans="2:11">
      <c r="B624" s="93"/>
      <c r="C624" s="93"/>
      <c r="D624" s="93"/>
      <c r="E624" s="94"/>
      <c r="F624" s="94"/>
      <c r="G624" s="94"/>
      <c r="H624" s="94"/>
      <c r="I624" s="94"/>
      <c r="J624" s="94"/>
      <c r="K624" s="94"/>
    </row>
    <row r="625" spans="2:11">
      <c r="B625" s="93"/>
      <c r="C625" s="93"/>
      <c r="D625" s="93"/>
      <c r="E625" s="94"/>
      <c r="F625" s="94"/>
      <c r="G625" s="94"/>
      <c r="H625" s="94"/>
      <c r="I625" s="94"/>
      <c r="J625" s="94"/>
      <c r="K625" s="94"/>
    </row>
    <row r="626" spans="2:11">
      <c r="B626" s="93"/>
      <c r="C626" s="93"/>
      <c r="D626" s="93"/>
      <c r="E626" s="94"/>
      <c r="F626" s="94"/>
      <c r="G626" s="94"/>
      <c r="H626" s="94"/>
      <c r="I626" s="94"/>
      <c r="J626" s="94"/>
      <c r="K626" s="94"/>
    </row>
    <row r="627" spans="2:11">
      <c r="B627" s="93"/>
      <c r="C627" s="93"/>
      <c r="D627" s="93"/>
      <c r="E627" s="94"/>
      <c r="F627" s="94"/>
      <c r="G627" s="94"/>
      <c r="H627" s="94"/>
      <c r="I627" s="94"/>
      <c r="J627" s="94"/>
      <c r="K627" s="94"/>
    </row>
    <row r="628" spans="2:11">
      <c r="B628" s="93"/>
      <c r="C628" s="93"/>
      <c r="D628" s="93"/>
      <c r="E628" s="94"/>
      <c r="F628" s="94"/>
      <c r="G628" s="94"/>
      <c r="H628" s="94"/>
      <c r="I628" s="94"/>
      <c r="J628" s="94"/>
      <c r="K628" s="94"/>
    </row>
    <row r="629" spans="2:11">
      <c r="B629" s="93"/>
      <c r="C629" s="93"/>
      <c r="D629" s="93"/>
      <c r="E629" s="94"/>
      <c r="F629" s="94"/>
      <c r="G629" s="94"/>
      <c r="H629" s="94"/>
      <c r="I629" s="94"/>
      <c r="J629" s="94"/>
      <c r="K629" s="94"/>
    </row>
    <row r="630" spans="2:11">
      <c r="B630" s="93"/>
      <c r="C630" s="93"/>
      <c r="D630" s="93"/>
      <c r="E630" s="94"/>
      <c r="F630" s="94"/>
      <c r="G630" s="94"/>
      <c r="H630" s="94"/>
      <c r="I630" s="94"/>
      <c r="J630" s="94"/>
      <c r="K630" s="94"/>
    </row>
    <row r="631" spans="2:11">
      <c r="B631" s="93"/>
      <c r="C631" s="93"/>
      <c r="D631" s="93"/>
      <c r="E631" s="94"/>
      <c r="F631" s="94"/>
      <c r="G631" s="94"/>
      <c r="H631" s="94"/>
      <c r="I631" s="94"/>
      <c r="J631" s="94"/>
      <c r="K631" s="94"/>
    </row>
    <row r="632" spans="2:11">
      <c r="B632" s="93"/>
      <c r="C632" s="93"/>
      <c r="D632" s="93"/>
      <c r="E632" s="94"/>
      <c r="F632" s="94"/>
      <c r="G632" s="94"/>
      <c r="H632" s="94"/>
      <c r="I632" s="94"/>
      <c r="J632" s="94"/>
      <c r="K632" s="94"/>
    </row>
    <row r="633" spans="2:11">
      <c r="B633" s="93"/>
      <c r="C633" s="93"/>
      <c r="D633" s="93"/>
      <c r="E633" s="94"/>
      <c r="F633" s="94"/>
      <c r="G633" s="94"/>
      <c r="H633" s="94"/>
      <c r="I633" s="94"/>
      <c r="J633" s="94"/>
      <c r="K633" s="94"/>
    </row>
    <row r="634" spans="2:11">
      <c r="B634" s="93"/>
      <c r="C634" s="93"/>
      <c r="D634" s="93"/>
      <c r="E634" s="94"/>
      <c r="F634" s="94"/>
      <c r="G634" s="94"/>
      <c r="H634" s="94"/>
      <c r="I634" s="94"/>
      <c r="J634" s="94"/>
      <c r="K634" s="94"/>
    </row>
    <row r="635" spans="2:11">
      <c r="B635" s="93"/>
      <c r="C635" s="93"/>
      <c r="D635" s="93"/>
      <c r="E635" s="94"/>
      <c r="F635" s="94"/>
      <c r="G635" s="94"/>
      <c r="H635" s="94"/>
      <c r="I635" s="94"/>
      <c r="J635" s="94"/>
      <c r="K635" s="94"/>
    </row>
    <row r="636" spans="2:11">
      <c r="B636" s="93"/>
      <c r="C636" s="93"/>
      <c r="D636" s="93"/>
      <c r="E636" s="94"/>
      <c r="F636" s="94"/>
      <c r="G636" s="94"/>
      <c r="H636" s="94"/>
      <c r="I636" s="94"/>
      <c r="J636" s="94"/>
      <c r="K636" s="94"/>
    </row>
    <row r="637" spans="2:11">
      <c r="B637" s="93"/>
      <c r="C637" s="93"/>
      <c r="D637" s="93"/>
      <c r="E637" s="94"/>
      <c r="F637" s="94"/>
      <c r="G637" s="94"/>
      <c r="H637" s="94"/>
      <c r="I637" s="94"/>
      <c r="J637" s="94"/>
      <c r="K637" s="94"/>
    </row>
    <row r="638" spans="2:11">
      <c r="B638" s="93"/>
      <c r="C638" s="93"/>
      <c r="D638" s="93"/>
      <c r="E638" s="94"/>
      <c r="F638" s="94"/>
      <c r="G638" s="94"/>
      <c r="H638" s="94"/>
      <c r="I638" s="94"/>
      <c r="J638" s="94"/>
      <c r="K638" s="94"/>
    </row>
    <row r="639" spans="2:11">
      <c r="B639" s="93"/>
      <c r="C639" s="93"/>
      <c r="D639" s="93"/>
      <c r="E639" s="94"/>
      <c r="F639" s="94"/>
      <c r="G639" s="94"/>
      <c r="H639" s="94"/>
      <c r="I639" s="94"/>
      <c r="J639" s="94"/>
      <c r="K639" s="94"/>
    </row>
    <row r="640" spans="2:11">
      <c r="B640" s="93"/>
      <c r="C640" s="93"/>
      <c r="D640" s="93"/>
      <c r="E640" s="94"/>
      <c r="F640" s="94"/>
      <c r="G640" s="94"/>
      <c r="H640" s="94"/>
      <c r="I640" s="94"/>
      <c r="J640" s="94"/>
      <c r="K640" s="94"/>
    </row>
    <row r="641" spans="2:11">
      <c r="B641" s="93"/>
      <c r="C641" s="93"/>
      <c r="D641" s="93"/>
      <c r="E641" s="94"/>
      <c r="F641" s="94"/>
      <c r="G641" s="94"/>
      <c r="H641" s="94"/>
      <c r="I641" s="94"/>
      <c r="J641" s="94"/>
      <c r="K641" s="94"/>
    </row>
    <row r="642" spans="2:11">
      <c r="B642" s="93"/>
      <c r="C642" s="93"/>
      <c r="D642" s="93"/>
      <c r="E642" s="94"/>
      <c r="F642" s="94"/>
      <c r="G642" s="94"/>
      <c r="H642" s="94"/>
      <c r="I642" s="94"/>
      <c r="J642" s="94"/>
      <c r="K642" s="94"/>
    </row>
    <row r="643" spans="2:11">
      <c r="B643" s="93"/>
      <c r="C643" s="93"/>
      <c r="D643" s="93"/>
      <c r="E643" s="94"/>
      <c r="F643" s="94"/>
      <c r="G643" s="94"/>
      <c r="H643" s="94"/>
      <c r="I643" s="94"/>
      <c r="J643" s="94"/>
      <c r="K643" s="94"/>
    </row>
    <row r="644" spans="2:11">
      <c r="B644" s="93"/>
      <c r="C644" s="93"/>
      <c r="D644" s="93"/>
      <c r="E644" s="94"/>
      <c r="F644" s="94"/>
      <c r="G644" s="94"/>
      <c r="H644" s="94"/>
      <c r="I644" s="94"/>
      <c r="J644" s="94"/>
      <c r="K644" s="94"/>
    </row>
    <row r="645" spans="2:11">
      <c r="B645" s="93"/>
      <c r="C645" s="93"/>
      <c r="D645" s="93"/>
      <c r="E645" s="94"/>
      <c r="F645" s="94"/>
      <c r="G645" s="94"/>
      <c r="H645" s="94"/>
      <c r="I645" s="94"/>
      <c r="J645" s="94"/>
      <c r="K645" s="94"/>
    </row>
    <row r="646" spans="2:11">
      <c r="B646" s="93"/>
      <c r="C646" s="93"/>
      <c r="D646" s="93"/>
      <c r="E646" s="94"/>
      <c r="F646" s="94"/>
      <c r="G646" s="94"/>
      <c r="H646" s="94"/>
      <c r="I646" s="94"/>
      <c r="J646" s="94"/>
      <c r="K646" s="94"/>
    </row>
    <row r="647" spans="2:11">
      <c r="B647" s="93"/>
      <c r="C647" s="93"/>
      <c r="D647" s="93"/>
      <c r="E647" s="94"/>
      <c r="F647" s="94"/>
      <c r="G647" s="94"/>
      <c r="H647" s="94"/>
      <c r="I647" s="94"/>
      <c r="J647" s="94"/>
      <c r="K647" s="94"/>
    </row>
    <row r="648" spans="2:11">
      <c r="B648" s="93"/>
      <c r="C648" s="93"/>
      <c r="D648" s="93"/>
      <c r="E648" s="94"/>
      <c r="F648" s="94"/>
      <c r="G648" s="94"/>
      <c r="H648" s="94"/>
      <c r="I648" s="94"/>
      <c r="J648" s="94"/>
      <c r="K648" s="94"/>
    </row>
    <row r="649" spans="2:11">
      <c r="B649" s="93"/>
      <c r="C649" s="93"/>
      <c r="D649" s="93"/>
      <c r="E649" s="94"/>
      <c r="F649" s="94"/>
      <c r="G649" s="94"/>
      <c r="H649" s="94"/>
      <c r="I649" s="94"/>
      <c r="J649" s="94"/>
      <c r="K649" s="94"/>
    </row>
    <row r="650" spans="2:11">
      <c r="B650" s="93"/>
      <c r="C650" s="93"/>
      <c r="D650" s="93"/>
      <c r="E650" s="94"/>
      <c r="F650" s="94"/>
      <c r="G650" s="94"/>
      <c r="H650" s="94"/>
      <c r="I650" s="94"/>
      <c r="J650" s="94"/>
      <c r="K650" s="94"/>
    </row>
    <row r="651" spans="2:11">
      <c r="B651" s="93"/>
      <c r="C651" s="93"/>
      <c r="D651" s="93"/>
      <c r="E651" s="94"/>
      <c r="F651" s="94"/>
      <c r="G651" s="94"/>
      <c r="H651" s="94"/>
      <c r="I651" s="94"/>
      <c r="J651" s="94"/>
      <c r="K651" s="94"/>
    </row>
    <row r="652" spans="2:11">
      <c r="B652" s="93"/>
      <c r="C652" s="93"/>
      <c r="D652" s="93"/>
      <c r="E652" s="94"/>
      <c r="F652" s="94"/>
      <c r="G652" s="94"/>
      <c r="H652" s="94"/>
      <c r="I652" s="94"/>
      <c r="J652" s="94"/>
      <c r="K652" s="94"/>
    </row>
    <row r="653" spans="2:11">
      <c r="B653" s="93"/>
      <c r="C653" s="93"/>
      <c r="D653" s="93"/>
      <c r="E653" s="94"/>
      <c r="F653" s="94"/>
      <c r="G653" s="94"/>
      <c r="H653" s="94"/>
      <c r="I653" s="94"/>
      <c r="J653" s="94"/>
      <c r="K653" s="94"/>
    </row>
    <row r="654" spans="2:11">
      <c r="B654" s="93"/>
      <c r="C654" s="93"/>
      <c r="D654" s="93"/>
      <c r="E654" s="94"/>
      <c r="F654" s="94"/>
      <c r="G654" s="94"/>
      <c r="H654" s="94"/>
      <c r="I654" s="94"/>
      <c r="J654" s="94"/>
      <c r="K654" s="94"/>
    </row>
    <row r="655" spans="2:11">
      <c r="B655" s="93"/>
      <c r="C655" s="93"/>
      <c r="D655" s="93"/>
      <c r="E655" s="94"/>
      <c r="F655" s="94"/>
      <c r="G655" s="94"/>
      <c r="H655" s="94"/>
      <c r="I655" s="94"/>
      <c r="J655" s="94"/>
      <c r="K655" s="94"/>
    </row>
    <row r="656" spans="2:11">
      <c r="B656" s="93"/>
      <c r="C656" s="93"/>
      <c r="D656" s="93"/>
      <c r="E656" s="94"/>
      <c r="F656" s="94"/>
      <c r="G656" s="94"/>
      <c r="H656" s="94"/>
      <c r="I656" s="94"/>
      <c r="J656" s="94"/>
      <c r="K656" s="94"/>
    </row>
    <row r="657" spans="2:11">
      <c r="B657" s="93"/>
      <c r="C657" s="93"/>
      <c r="D657" s="93"/>
      <c r="E657" s="94"/>
      <c r="F657" s="94"/>
      <c r="G657" s="94"/>
      <c r="H657" s="94"/>
      <c r="I657" s="94"/>
      <c r="J657" s="94"/>
      <c r="K657" s="94"/>
    </row>
    <row r="658" spans="2:11">
      <c r="B658" s="93"/>
      <c r="C658" s="93"/>
      <c r="D658" s="93"/>
      <c r="E658" s="94"/>
      <c r="F658" s="94"/>
      <c r="G658" s="94"/>
      <c r="H658" s="94"/>
      <c r="I658" s="94"/>
      <c r="J658" s="94"/>
      <c r="K658" s="94"/>
    </row>
    <row r="659" spans="2:11">
      <c r="B659" s="93"/>
      <c r="C659" s="93"/>
      <c r="D659" s="93"/>
      <c r="E659" s="94"/>
      <c r="F659" s="94"/>
      <c r="G659" s="94"/>
      <c r="H659" s="94"/>
      <c r="I659" s="94"/>
      <c r="J659" s="94"/>
      <c r="K659" s="94"/>
    </row>
    <row r="660" spans="2:11">
      <c r="B660" s="93"/>
      <c r="C660" s="93"/>
      <c r="D660" s="93"/>
      <c r="E660" s="94"/>
      <c r="F660" s="94"/>
      <c r="G660" s="94"/>
      <c r="H660" s="94"/>
      <c r="I660" s="94"/>
      <c r="J660" s="94"/>
      <c r="K660" s="94"/>
    </row>
    <row r="661" spans="2:11">
      <c r="B661" s="93"/>
      <c r="C661" s="93"/>
      <c r="D661" s="93"/>
      <c r="E661" s="94"/>
      <c r="F661" s="94"/>
      <c r="G661" s="94"/>
      <c r="H661" s="94"/>
      <c r="I661" s="94"/>
      <c r="J661" s="94"/>
      <c r="K661" s="94"/>
    </row>
    <row r="662" spans="2:11">
      <c r="B662" s="93"/>
      <c r="C662" s="93"/>
      <c r="D662" s="93"/>
      <c r="E662" s="94"/>
      <c r="F662" s="94"/>
      <c r="G662" s="94"/>
      <c r="H662" s="94"/>
      <c r="I662" s="94"/>
      <c r="J662" s="94"/>
      <c r="K662" s="94"/>
    </row>
    <row r="663" spans="2:11">
      <c r="B663" s="93"/>
      <c r="C663" s="93"/>
      <c r="D663" s="93"/>
      <c r="E663" s="94"/>
      <c r="F663" s="94"/>
      <c r="G663" s="94"/>
      <c r="H663" s="94"/>
      <c r="I663" s="94"/>
      <c r="J663" s="94"/>
      <c r="K663" s="94"/>
    </row>
    <row r="664" spans="2:11">
      <c r="B664" s="93"/>
      <c r="C664" s="93"/>
      <c r="D664" s="93"/>
      <c r="E664" s="94"/>
      <c r="F664" s="94"/>
      <c r="G664" s="94"/>
      <c r="H664" s="94"/>
      <c r="I664" s="94"/>
      <c r="J664" s="94"/>
      <c r="K664" s="94"/>
    </row>
    <row r="665" spans="2:11">
      <c r="B665" s="93"/>
      <c r="C665" s="93"/>
      <c r="D665" s="93"/>
      <c r="E665" s="94"/>
      <c r="F665" s="94"/>
      <c r="G665" s="94"/>
      <c r="H665" s="94"/>
      <c r="I665" s="94"/>
      <c r="J665" s="94"/>
      <c r="K665" s="94"/>
    </row>
    <row r="666" spans="2:11">
      <c r="B666" s="93"/>
      <c r="C666" s="93"/>
      <c r="D666" s="93"/>
      <c r="E666" s="94"/>
      <c r="F666" s="94"/>
      <c r="G666" s="94"/>
      <c r="H666" s="94"/>
      <c r="I666" s="94"/>
      <c r="J666" s="94"/>
      <c r="K666" s="94"/>
    </row>
    <row r="667" spans="2:11">
      <c r="B667" s="93"/>
      <c r="C667" s="93"/>
      <c r="D667" s="93"/>
      <c r="E667" s="94"/>
      <c r="F667" s="94"/>
      <c r="G667" s="94"/>
      <c r="H667" s="94"/>
      <c r="I667" s="94"/>
      <c r="J667" s="94"/>
      <c r="K667" s="94"/>
    </row>
    <row r="668" spans="2:11">
      <c r="B668" s="93"/>
      <c r="C668" s="93"/>
      <c r="D668" s="93"/>
      <c r="E668" s="94"/>
      <c r="F668" s="94"/>
      <c r="G668" s="94"/>
      <c r="H668" s="94"/>
      <c r="I668" s="94"/>
      <c r="J668" s="94"/>
      <c r="K668" s="94"/>
    </row>
    <row r="669" spans="2:11">
      <c r="B669" s="93"/>
      <c r="C669" s="93"/>
      <c r="D669" s="93"/>
      <c r="E669" s="94"/>
      <c r="F669" s="94"/>
      <c r="G669" s="94"/>
      <c r="H669" s="94"/>
      <c r="I669" s="94"/>
      <c r="J669" s="94"/>
      <c r="K669" s="94"/>
    </row>
    <row r="670" spans="2:11">
      <c r="B670" s="93"/>
      <c r="C670" s="93"/>
      <c r="D670" s="93"/>
      <c r="E670" s="94"/>
      <c r="F670" s="94"/>
      <c r="G670" s="94"/>
      <c r="H670" s="94"/>
      <c r="I670" s="94"/>
      <c r="J670" s="94"/>
      <c r="K670" s="94"/>
    </row>
    <row r="671" spans="2:11">
      <c r="B671" s="93"/>
      <c r="C671" s="93"/>
      <c r="D671" s="93"/>
      <c r="E671" s="94"/>
      <c r="F671" s="94"/>
      <c r="G671" s="94"/>
      <c r="H671" s="94"/>
      <c r="I671" s="94"/>
      <c r="J671" s="94"/>
      <c r="K671" s="94"/>
    </row>
    <row r="672" spans="2:11">
      <c r="B672" s="93"/>
      <c r="C672" s="93"/>
      <c r="D672" s="93"/>
      <c r="E672" s="94"/>
      <c r="F672" s="94"/>
      <c r="G672" s="94"/>
      <c r="H672" s="94"/>
      <c r="I672" s="94"/>
      <c r="J672" s="94"/>
      <c r="K672" s="94"/>
    </row>
    <row r="673" spans="2:11">
      <c r="B673" s="93"/>
      <c r="C673" s="93"/>
      <c r="D673" s="93"/>
      <c r="E673" s="94"/>
      <c r="F673" s="94"/>
      <c r="G673" s="94"/>
      <c r="H673" s="94"/>
      <c r="I673" s="94"/>
      <c r="J673" s="94"/>
      <c r="K673" s="94"/>
    </row>
    <row r="674" spans="2:11">
      <c r="B674" s="93"/>
      <c r="C674" s="93"/>
      <c r="D674" s="93"/>
      <c r="E674" s="94"/>
      <c r="F674" s="94"/>
      <c r="G674" s="94"/>
      <c r="H674" s="94"/>
      <c r="I674" s="94"/>
      <c r="J674" s="94"/>
      <c r="K674" s="94"/>
    </row>
    <row r="675" spans="2:11">
      <c r="B675" s="93"/>
      <c r="C675" s="93"/>
      <c r="D675" s="93"/>
      <c r="E675" s="94"/>
      <c r="F675" s="94"/>
      <c r="G675" s="94"/>
      <c r="H675" s="94"/>
      <c r="I675" s="94"/>
      <c r="J675" s="94"/>
      <c r="K675" s="94"/>
    </row>
    <row r="676" spans="2:11">
      <c r="B676" s="93"/>
      <c r="C676" s="93"/>
      <c r="D676" s="93"/>
      <c r="E676" s="94"/>
      <c r="F676" s="94"/>
      <c r="G676" s="94"/>
      <c r="H676" s="94"/>
      <c r="I676" s="94"/>
      <c r="J676" s="94"/>
      <c r="K676" s="94"/>
    </row>
    <row r="677" spans="2:11">
      <c r="B677" s="93"/>
      <c r="C677" s="93"/>
      <c r="D677" s="93"/>
      <c r="E677" s="94"/>
      <c r="F677" s="94"/>
      <c r="G677" s="94"/>
      <c r="H677" s="94"/>
      <c r="I677" s="94"/>
      <c r="J677" s="94"/>
      <c r="K677" s="94"/>
    </row>
    <row r="678" spans="2:11">
      <c r="B678" s="93"/>
      <c r="C678" s="93"/>
      <c r="D678" s="93"/>
      <c r="E678" s="94"/>
      <c r="F678" s="94"/>
      <c r="G678" s="94"/>
      <c r="H678" s="94"/>
      <c r="I678" s="94"/>
      <c r="J678" s="94"/>
      <c r="K678" s="94"/>
    </row>
    <row r="679" spans="2:11">
      <c r="B679" s="93"/>
      <c r="C679" s="93"/>
      <c r="D679" s="93"/>
      <c r="E679" s="94"/>
      <c r="F679" s="94"/>
      <c r="G679" s="94"/>
      <c r="H679" s="94"/>
      <c r="I679" s="94"/>
      <c r="J679" s="94"/>
      <c r="K679" s="94"/>
    </row>
    <row r="680" spans="2:11">
      <c r="B680" s="93"/>
      <c r="C680" s="93"/>
      <c r="D680" s="93"/>
      <c r="E680" s="94"/>
      <c r="F680" s="94"/>
      <c r="G680" s="94"/>
      <c r="H680" s="94"/>
      <c r="I680" s="94"/>
      <c r="J680" s="94"/>
      <c r="K680" s="94"/>
    </row>
    <row r="681" spans="2:11">
      <c r="B681" s="93"/>
      <c r="C681" s="93"/>
      <c r="D681" s="93"/>
      <c r="E681" s="94"/>
      <c r="F681" s="94"/>
      <c r="G681" s="94"/>
      <c r="H681" s="94"/>
      <c r="I681" s="94"/>
      <c r="J681" s="94"/>
      <c r="K681" s="94"/>
    </row>
    <row r="682" spans="2:11">
      <c r="B682" s="93"/>
      <c r="C682" s="93"/>
      <c r="D682" s="93"/>
      <c r="E682" s="94"/>
      <c r="F682" s="94"/>
      <c r="G682" s="94"/>
      <c r="H682" s="94"/>
      <c r="I682" s="94"/>
      <c r="J682" s="94"/>
      <c r="K682" s="94"/>
    </row>
    <row r="683" spans="2:11">
      <c r="B683" s="93"/>
      <c r="C683" s="93"/>
      <c r="D683" s="93"/>
      <c r="E683" s="94"/>
      <c r="F683" s="94"/>
      <c r="G683" s="94"/>
      <c r="H683" s="94"/>
      <c r="I683" s="94"/>
      <c r="J683" s="94"/>
      <c r="K683" s="94"/>
    </row>
    <row r="684" spans="2:11">
      <c r="B684" s="93"/>
      <c r="C684" s="93"/>
      <c r="D684" s="93"/>
      <c r="E684" s="94"/>
      <c r="F684" s="94"/>
      <c r="G684" s="94"/>
      <c r="H684" s="94"/>
      <c r="I684" s="94"/>
      <c r="J684" s="94"/>
      <c r="K684" s="94"/>
    </row>
    <row r="685" spans="2:11">
      <c r="B685" s="93"/>
      <c r="C685" s="93"/>
      <c r="D685" s="93"/>
      <c r="E685" s="94"/>
      <c r="F685" s="94"/>
      <c r="G685" s="94"/>
      <c r="H685" s="94"/>
      <c r="I685" s="94"/>
      <c r="J685" s="94"/>
      <c r="K685" s="94"/>
    </row>
    <row r="686" spans="2:11">
      <c r="B686" s="93"/>
      <c r="C686" s="93"/>
      <c r="D686" s="93"/>
      <c r="E686" s="94"/>
      <c r="F686" s="94"/>
      <c r="G686" s="94"/>
      <c r="H686" s="94"/>
      <c r="I686" s="94"/>
      <c r="J686" s="94"/>
      <c r="K686" s="94"/>
    </row>
    <row r="687" spans="2:11">
      <c r="B687" s="93"/>
      <c r="C687" s="93"/>
      <c r="D687" s="93"/>
      <c r="E687" s="94"/>
      <c r="F687" s="94"/>
      <c r="G687" s="94"/>
      <c r="H687" s="94"/>
      <c r="I687" s="94"/>
      <c r="J687" s="94"/>
      <c r="K687" s="94"/>
    </row>
    <row r="688" spans="2:11">
      <c r="B688" s="93"/>
      <c r="C688" s="93"/>
      <c r="D688" s="93"/>
      <c r="E688" s="94"/>
      <c r="F688" s="94"/>
      <c r="G688" s="94"/>
      <c r="H688" s="94"/>
      <c r="I688" s="94"/>
      <c r="J688" s="94"/>
      <c r="K688" s="94"/>
    </row>
    <row r="689" spans="2:11">
      <c r="B689" s="93"/>
      <c r="C689" s="93"/>
      <c r="D689" s="93"/>
      <c r="E689" s="94"/>
      <c r="F689" s="94"/>
      <c r="G689" s="94"/>
      <c r="H689" s="94"/>
      <c r="I689" s="94"/>
      <c r="J689" s="94"/>
      <c r="K689" s="94"/>
    </row>
    <row r="690" spans="2:11">
      <c r="B690" s="93"/>
      <c r="C690" s="93"/>
      <c r="D690" s="93"/>
      <c r="E690" s="94"/>
      <c r="F690" s="94"/>
      <c r="G690" s="94"/>
      <c r="H690" s="94"/>
      <c r="I690" s="94"/>
      <c r="J690" s="94"/>
      <c r="K690" s="94"/>
    </row>
    <row r="691" spans="2:11">
      <c r="B691" s="93"/>
      <c r="C691" s="93"/>
      <c r="D691" s="93"/>
      <c r="E691" s="94"/>
      <c r="F691" s="94"/>
      <c r="G691" s="94"/>
      <c r="H691" s="94"/>
      <c r="I691" s="94"/>
      <c r="J691" s="94"/>
      <c r="K691" s="94"/>
    </row>
    <row r="692" spans="2:11">
      <c r="B692" s="93"/>
      <c r="C692" s="93"/>
      <c r="D692" s="93"/>
      <c r="E692" s="94"/>
      <c r="F692" s="94"/>
      <c r="G692" s="94"/>
      <c r="H692" s="94"/>
      <c r="I692" s="94"/>
      <c r="J692" s="94"/>
      <c r="K692" s="94"/>
    </row>
    <row r="693" spans="2:11">
      <c r="B693" s="93"/>
      <c r="C693" s="93"/>
      <c r="D693" s="93"/>
      <c r="E693" s="94"/>
      <c r="F693" s="94"/>
      <c r="G693" s="94"/>
      <c r="H693" s="94"/>
      <c r="I693" s="94"/>
      <c r="J693" s="94"/>
      <c r="K693" s="94"/>
    </row>
    <row r="694" spans="2:11">
      <c r="B694" s="93"/>
      <c r="C694" s="93"/>
      <c r="D694" s="93"/>
      <c r="E694" s="94"/>
      <c r="F694" s="94"/>
      <c r="G694" s="94"/>
      <c r="H694" s="94"/>
      <c r="I694" s="94"/>
      <c r="J694" s="94"/>
      <c r="K694" s="94"/>
    </row>
    <row r="695" spans="2:11">
      <c r="B695" s="93"/>
      <c r="C695" s="93"/>
      <c r="D695" s="93"/>
      <c r="E695" s="94"/>
      <c r="F695" s="94"/>
      <c r="G695" s="94"/>
      <c r="H695" s="94"/>
      <c r="I695" s="94"/>
      <c r="J695" s="94"/>
      <c r="K695" s="94"/>
    </row>
    <row r="696" spans="2:11">
      <c r="B696" s="93"/>
      <c r="C696" s="93"/>
      <c r="D696" s="93"/>
      <c r="E696" s="94"/>
      <c r="F696" s="94"/>
      <c r="G696" s="94"/>
      <c r="H696" s="94"/>
      <c r="I696" s="94"/>
      <c r="J696" s="94"/>
      <c r="K696" s="94"/>
    </row>
    <row r="697" spans="2:11">
      <c r="B697" s="93"/>
      <c r="C697" s="93"/>
      <c r="D697" s="93"/>
      <c r="E697" s="94"/>
      <c r="F697" s="94"/>
      <c r="G697" s="94"/>
      <c r="H697" s="94"/>
      <c r="I697" s="94"/>
      <c r="J697" s="94"/>
      <c r="K697" s="94"/>
    </row>
    <row r="698" spans="2:11">
      <c r="B698" s="93"/>
      <c r="C698" s="93"/>
      <c r="D698" s="93"/>
      <c r="E698" s="94"/>
      <c r="F698" s="94"/>
      <c r="G698" s="94"/>
      <c r="H698" s="94"/>
      <c r="I698" s="94"/>
      <c r="J698" s="94"/>
      <c r="K698" s="94"/>
    </row>
    <row r="699" spans="2:11">
      <c r="B699" s="93"/>
      <c r="C699" s="93"/>
      <c r="D699" s="93"/>
      <c r="E699" s="94"/>
      <c r="F699" s="94"/>
      <c r="G699" s="94"/>
      <c r="H699" s="94"/>
      <c r="I699" s="94"/>
      <c r="J699" s="94"/>
      <c r="K699" s="94"/>
    </row>
    <row r="700" spans="2:11">
      <c r="B700" s="93"/>
      <c r="C700" s="93"/>
      <c r="D700" s="93"/>
      <c r="E700" s="94"/>
      <c r="F700" s="94"/>
      <c r="G700" s="94"/>
      <c r="H700" s="94"/>
      <c r="I700" s="94"/>
      <c r="J700" s="94"/>
      <c r="K700" s="94"/>
    </row>
    <row r="701" spans="2:11">
      <c r="B701" s="93"/>
      <c r="C701" s="93"/>
      <c r="D701" s="93"/>
      <c r="E701" s="94"/>
      <c r="F701" s="94"/>
      <c r="G701" s="94"/>
      <c r="H701" s="94"/>
      <c r="I701" s="94"/>
      <c r="J701" s="94"/>
      <c r="K701" s="94"/>
    </row>
    <row r="702" spans="2:11">
      <c r="B702" s="93"/>
      <c r="C702" s="93"/>
      <c r="D702" s="93"/>
      <c r="E702" s="94"/>
      <c r="F702" s="94"/>
      <c r="G702" s="94"/>
      <c r="H702" s="94"/>
      <c r="I702" s="94"/>
      <c r="J702" s="94"/>
      <c r="K702" s="94"/>
    </row>
    <row r="703" spans="2:11">
      <c r="B703" s="93"/>
      <c r="C703" s="93"/>
      <c r="D703" s="93"/>
      <c r="E703" s="94"/>
      <c r="F703" s="94"/>
      <c r="G703" s="94"/>
      <c r="H703" s="94"/>
      <c r="I703" s="94"/>
      <c r="J703" s="94"/>
      <c r="K703" s="94"/>
    </row>
    <row r="704" spans="2:11">
      <c r="B704" s="93"/>
      <c r="C704" s="93"/>
      <c r="D704" s="93"/>
      <c r="E704" s="94"/>
      <c r="F704" s="94"/>
      <c r="G704" s="94"/>
      <c r="H704" s="94"/>
      <c r="I704" s="94"/>
      <c r="J704" s="94"/>
      <c r="K704" s="94"/>
    </row>
    <row r="705" spans="2:11">
      <c r="B705" s="93"/>
      <c r="C705" s="93"/>
      <c r="D705" s="93"/>
      <c r="E705" s="94"/>
      <c r="F705" s="94"/>
      <c r="G705" s="94"/>
      <c r="H705" s="94"/>
      <c r="I705" s="94"/>
      <c r="J705" s="94"/>
      <c r="K705" s="94"/>
    </row>
    <row r="706" spans="2:11">
      <c r="B706" s="93"/>
      <c r="C706" s="93"/>
      <c r="D706" s="93"/>
      <c r="E706" s="94"/>
      <c r="F706" s="94"/>
      <c r="G706" s="94"/>
      <c r="H706" s="94"/>
      <c r="I706" s="94"/>
      <c r="J706" s="94"/>
      <c r="K706" s="94"/>
    </row>
    <row r="707" spans="2:11">
      <c r="B707" s="93"/>
      <c r="C707" s="93"/>
      <c r="D707" s="93"/>
      <c r="E707" s="94"/>
      <c r="F707" s="94"/>
      <c r="G707" s="94"/>
      <c r="H707" s="94"/>
      <c r="I707" s="94"/>
      <c r="J707" s="94"/>
      <c r="K707" s="94"/>
    </row>
    <row r="708" spans="2:11">
      <c r="B708" s="93"/>
      <c r="C708" s="93"/>
      <c r="D708" s="93"/>
      <c r="E708" s="94"/>
      <c r="F708" s="94"/>
      <c r="G708" s="94"/>
      <c r="H708" s="94"/>
      <c r="I708" s="94"/>
      <c r="J708" s="94"/>
      <c r="K708" s="94"/>
    </row>
    <row r="709" spans="2:11">
      <c r="B709" s="93"/>
      <c r="C709" s="93"/>
      <c r="D709" s="93"/>
      <c r="E709" s="94"/>
      <c r="F709" s="94"/>
      <c r="G709" s="94"/>
      <c r="H709" s="94"/>
      <c r="I709" s="94"/>
      <c r="J709" s="94"/>
      <c r="K709" s="94"/>
    </row>
    <row r="710" spans="2:11">
      <c r="B710" s="93"/>
      <c r="C710" s="93"/>
      <c r="D710" s="93"/>
      <c r="E710" s="94"/>
      <c r="F710" s="94"/>
      <c r="G710" s="94"/>
      <c r="H710" s="94"/>
      <c r="I710" s="94"/>
      <c r="J710" s="94"/>
      <c r="K710" s="94"/>
    </row>
    <row r="711" spans="2:11">
      <c r="B711" s="93"/>
      <c r="C711" s="93"/>
      <c r="D711" s="93"/>
      <c r="E711" s="94"/>
      <c r="F711" s="94"/>
      <c r="G711" s="94"/>
      <c r="H711" s="94"/>
      <c r="I711" s="94"/>
      <c r="J711" s="94"/>
      <c r="K711" s="94"/>
    </row>
    <row r="712" spans="2:11">
      <c r="B712" s="93"/>
      <c r="C712" s="93"/>
      <c r="D712" s="93"/>
      <c r="E712" s="94"/>
      <c r="F712" s="94"/>
      <c r="G712" s="94"/>
      <c r="H712" s="94"/>
      <c r="I712" s="94"/>
      <c r="J712" s="94"/>
      <c r="K712" s="94"/>
    </row>
    <row r="713" spans="2:11">
      <c r="B713" s="93"/>
      <c r="C713" s="93"/>
      <c r="D713" s="93"/>
      <c r="E713" s="94"/>
      <c r="F713" s="94"/>
      <c r="G713" s="94"/>
      <c r="H713" s="94"/>
      <c r="I713" s="94"/>
      <c r="J713" s="94"/>
      <c r="K713" s="94"/>
    </row>
    <row r="714" spans="2:11">
      <c r="B714" s="93"/>
      <c r="C714" s="93"/>
      <c r="D714" s="93"/>
      <c r="E714" s="94"/>
      <c r="F714" s="94"/>
      <c r="G714" s="94"/>
      <c r="H714" s="94"/>
      <c r="I714" s="94"/>
      <c r="J714" s="94"/>
      <c r="K714" s="94"/>
    </row>
    <row r="715" spans="2:11">
      <c r="B715" s="93"/>
      <c r="C715" s="93"/>
      <c r="D715" s="93"/>
      <c r="E715" s="94"/>
      <c r="F715" s="94"/>
      <c r="G715" s="94"/>
      <c r="H715" s="94"/>
      <c r="I715" s="94"/>
      <c r="J715" s="94"/>
      <c r="K715" s="94"/>
    </row>
    <row r="716" spans="2:11">
      <c r="B716" s="93"/>
      <c r="C716" s="93"/>
      <c r="D716" s="93"/>
      <c r="E716" s="94"/>
      <c r="F716" s="94"/>
      <c r="G716" s="94"/>
      <c r="H716" s="94"/>
      <c r="I716" s="94"/>
      <c r="J716" s="94"/>
      <c r="K716" s="94"/>
    </row>
    <row r="717" spans="2:11">
      <c r="B717" s="93"/>
      <c r="C717" s="93"/>
      <c r="D717" s="93"/>
      <c r="E717" s="94"/>
      <c r="F717" s="94"/>
      <c r="G717" s="94"/>
      <c r="H717" s="94"/>
      <c r="I717" s="94"/>
      <c r="J717" s="94"/>
      <c r="K717" s="94"/>
    </row>
    <row r="718" spans="2:11">
      <c r="B718" s="93"/>
      <c r="C718" s="93"/>
      <c r="D718" s="93"/>
      <c r="E718" s="94"/>
      <c r="F718" s="94"/>
      <c r="G718" s="94"/>
      <c r="H718" s="94"/>
      <c r="I718" s="94"/>
      <c r="J718" s="94"/>
      <c r="K718" s="94"/>
    </row>
    <row r="719" spans="2:11">
      <c r="B719" s="93"/>
      <c r="C719" s="93"/>
      <c r="D719" s="93"/>
      <c r="E719" s="94"/>
      <c r="F719" s="94"/>
      <c r="G719" s="94"/>
      <c r="H719" s="94"/>
      <c r="I719" s="94"/>
      <c r="J719" s="94"/>
      <c r="K719" s="94"/>
    </row>
    <row r="720" spans="2:11">
      <c r="B720" s="93"/>
      <c r="C720" s="93"/>
      <c r="D720" s="93"/>
      <c r="E720" s="94"/>
      <c r="F720" s="94"/>
      <c r="G720" s="94"/>
      <c r="H720" s="94"/>
      <c r="I720" s="94"/>
      <c r="J720" s="94"/>
      <c r="K720" s="94"/>
    </row>
    <row r="721" spans="2:11">
      <c r="B721" s="93"/>
      <c r="C721" s="93"/>
      <c r="D721" s="93"/>
      <c r="E721" s="94"/>
      <c r="F721" s="94"/>
      <c r="G721" s="94"/>
      <c r="H721" s="94"/>
      <c r="I721" s="94"/>
      <c r="J721" s="94"/>
      <c r="K721" s="94"/>
    </row>
    <row r="722" spans="2:11">
      <c r="B722" s="93"/>
      <c r="C722" s="93"/>
      <c r="D722" s="93"/>
      <c r="E722" s="94"/>
      <c r="F722" s="94"/>
      <c r="G722" s="94"/>
      <c r="H722" s="94"/>
      <c r="I722" s="94"/>
      <c r="J722" s="94"/>
      <c r="K722" s="94"/>
    </row>
    <row r="723" spans="2:11">
      <c r="B723" s="93"/>
      <c r="C723" s="93"/>
      <c r="D723" s="93"/>
      <c r="E723" s="94"/>
      <c r="F723" s="94"/>
      <c r="G723" s="94"/>
      <c r="H723" s="94"/>
      <c r="I723" s="94"/>
      <c r="J723" s="94"/>
      <c r="K723" s="94"/>
    </row>
    <row r="724" spans="2:11">
      <c r="B724" s="93"/>
      <c r="C724" s="93"/>
      <c r="D724" s="93"/>
      <c r="E724" s="94"/>
      <c r="F724" s="94"/>
      <c r="G724" s="94"/>
      <c r="H724" s="94"/>
      <c r="I724" s="94"/>
      <c r="J724" s="94"/>
      <c r="K724" s="94"/>
    </row>
    <row r="725" spans="2:11">
      <c r="B725" s="93"/>
      <c r="C725" s="93"/>
      <c r="D725" s="93"/>
      <c r="E725" s="94"/>
      <c r="F725" s="94"/>
      <c r="G725" s="94"/>
      <c r="H725" s="94"/>
      <c r="I725" s="94"/>
      <c r="J725" s="94"/>
      <c r="K725" s="94"/>
    </row>
    <row r="726" spans="2:11">
      <c r="B726" s="93"/>
      <c r="C726" s="93"/>
      <c r="D726" s="93"/>
      <c r="E726" s="94"/>
      <c r="F726" s="94"/>
      <c r="G726" s="94"/>
      <c r="H726" s="94"/>
      <c r="I726" s="94"/>
      <c r="J726" s="94"/>
      <c r="K726" s="94"/>
    </row>
    <row r="727" spans="2:11">
      <c r="B727" s="93"/>
      <c r="C727" s="93"/>
      <c r="D727" s="93"/>
      <c r="E727" s="94"/>
      <c r="F727" s="94"/>
      <c r="G727" s="94"/>
      <c r="H727" s="94"/>
      <c r="I727" s="94"/>
      <c r="J727" s="94"/>
      <c r="K727" s="94"/>
    </row>
    <row r="728" spans="2:11">
      <c r="B728" s="93"/>
      <c r="C728" s="93"/>
      <c r="D728" s="93"/>
      <c r="E728" s="94"/>
      <c r="F728" s="94"/>
      <c r="G728" s="94"/>
      <c r="H728" s="94"/>
      <c r="I728" s="94"/>
      <c r="J728" s="94"/>
      <c r="K728" s="94"/>
    </row>
    <row r="729" spans="2:11">
      <c r="B729" s="93"/>
      <c r="C729" s="93"/>
      <c r="D729" s="93"/>
      <c r="E729" s="94"/>
      <c r="F729" s="94"/>
      <c r="G729" s="94"/>
      <c r="H729" s="94"/>
      <c r="I729" s="94"/>
      <c r="J729" s="94"/>
      <c r="K729" s="94"/>
    </row>
    <row r="730" spans="2:11">
      <c r="B730" s="93"/>
      <c r="C730" s="93"/>
      <c r="D730" s="93"/>
      <c r="E730" s="94"/>
      <c r="F730" s="94"/>
      <c r="G730" s="94"/>
      <c r="H730" s="94"/>
      <c r="I730" s="94"/>
      <c r="J730" s="94"/>
      <c r="K730" s="94"/>
    </row>
    <row r="731" spans="2:11">
      <c r="B731" s="93"/>
      <c r="C731" s="93"/>
      <c r="D731" s="93"/>
      <c r="E731" s="94"/>
      <c r="F731" s="94"/>
      <c r="G731" s="94"/>
      <c r="H731" s="94"/>
      <c r="I731" s="94"/>
      <c r="J731" s="94"/>
      <c r="K731" s="94"/>
    </row>
    <row r="732" spans="2:11">
      <c r="B732" s="93"/>
      <c r="C732" s="93"/>
      <c r="D732" s="93"/>
      <c r="E732" s="94"/>
      <c r="F732" s="94"/>
      <c r="G732" s="94"/>
      <c r="H732" s="94"/>
      <c r="I732" s="94"/>
      <c r="J732" s="94"/>
      <c r="K732" s="94"/>
    </row>
    <row r="733" spans="2:11">
      <c r="B733" s="93"/>
      <c r="C733" s="93"/>
      <c r="D733" s="93"/>
      <c r="E733" s="94"/>
      <c r="F733" s="94"/>
      <c r="G733" s="94"/>
      <c r="H733" s="94"/>
      <c r="I733" s="94"/>
      <c r="J733" s="94"/>
      <c r="K733" s="94"/>
    </row>
    <row r="734" spans="2:11">
      <c r="B734" s="93"/>
      <c r="C734" s="93"/>
      <c r="D734" s="93"/>
      <c r="E734" s="94"/>
      <c r="F734" s="94"/>
      <c r="G734" s="94"/>
      <c r="H734" s="94"/>
      <c r="I734" s="94"/>
      <c r="J734" s="94"/>
      <c r="K734" s="94"/>
    </row>
    <row r="735" spans="2:11">
      <c r="B735" s="93"/>
      <c r="C735" s="93"/>
      <c r="D735" s="93"/>
      <c r="E735" s="94"/>
      <c r="F735" s="94"/>
      <c r="G735" s="94"/>
      <c r="H735" s="94"/>
      <c r="I735" s="94"/>
      <c r="J735" s="94"/>
      <c r="K735" s="94"/>
    </row>
    <row r="736" spans="2:11">
      <c r="B736" s="93"/>
      <c r="C736" s="93"/>
      <c r="D736" s="93"/>
      <c r="E736" s="94"/>
      <c r="F736" s="94"/>
      <c r="G736" s="94"/>
      <c r="H736" s="94"/>
      <c r="I736" s="94"/>
      <c r="J736" s="94"/>
      <c r="K736" s="94"/>
    </row>
    <row r="737" spans="2:11">
      <c r="B737" s="93"/>
      <c r="C737" s="93"/>
      <c r="D737" s="93"/>
      <c r="E737" s="94"/>
      <c r="F737" s="94"/>
      <c r="G737" s="94"/>
      <c r="H737" s="94"/>
      <c r="I737" s="94"/>
      <c r="J737" s="94"/>
      <c r="K737" s="94"/>
    </row>
    <row r="738" spans="2:11">
      <c r="B738" s="93"/>
      <c r="C738" s="93"/>
      <c r="D738" s="93"/>
      <c r="E738" s="94"/>
      <c r="F738" s="94"/>
      <c r="G738" s="94"/>
      <c r="H738" s="94"/>
      <c r="I738" s="94"/>
      <c r="J738" s="94"/>
      <c r="K738" s="94"/>
    </row>
    <row r="739" spans="2:11">
      <c r="B739" s="93"/>
      <c r="C739" s="93"/>
      <c r="D739" s="93"/>
      <c r="E739" s="94"/>
      <c r="F739" s="94"/>
      <c r="G739" s="94"/>
      <c r="H739" s="94"/>
      <c r="I739" s="94"/>
      <c r="J739" s="94"/>
      <c r="K739" s="94"/>
    </row>
    <row r="740" spans="2:11">
      <c r="B740" s="93"/>
      <c r="C740" s="93"/>
      <c r="D740" s="93"/>
      <c r="E740" s="94"/>
      <c r="F740" s="94"/>
      <c r="G740" s="94"/>
      <c r="H740" s="94"/>
      <c r="I740" s="94"/>
      <c r="J740" s="94"/>
      <c r="K740" s="94"/>
    </row>
    <row r="741" spans="2:11">
      <c r="B741" s="93"/>
      <c r="C741" s="93"/>
      <c r="D741" s="93"/>
      <c r="E741" s="94"/>
      <c r="F741" s="94"/>
      <c r="G741" s="94"/>
      <c r="H741" s="94"/>
      <c r="I741" s="94"/>
      <c r="J741" s="94"/>
      <c r="K741" s="94"/>
    </row>
    <row r="742" spans="2:11">
      <c r="B742" s="93"/>
      <c r="C742" s="93"/>
      <c r="D742" s="93"/>
      <c r="E742" s="94"/>
      <c r="F742" s="94"/>
      <c r="G742" s="94"/>
      <c r="H742" s="94"/>
      <c r="I742" s="94"/>
      <c r="J742" s="94"/>
      <c r="K742" s="94"/>
    </row>
    <row r="743" spans="2:11">
      <c r="B743" s="93"/>
      <c r="C743" s="93"/>
      <c r="D743" s="93"/>
      <c r="E743" s="94"/>
      <c r="F743" s="94"/>
      <c r="G743" s="94"/>
      <c r="H743" s="94"/>
      <c r="I743" s="94"/>
      <c r="J743" s="94"/>
      <c r="K743" s="94"/>
    </row>
    <row r="744" spans="2:11">
      <c r="B744" s="93"/>
      <c r="C744" s="93"/>
      <c r="D744" s="93"/>
      <c r="E744" s="94"/>
      <c r="F744" s="94"/>
      <c r="G744" s="94"/>
      <c r="H744" s="94"/>
      <c r="I744" s="94"/>
      <c r="J744" s="94"/>
      <c r="K744" s="94"/>
    </row>
    <row r="745" spans="2:11">
      <c r="B745" s="93"/>
      <c r="C745" s="93"/>
      <c r="D745" s="93"/>
      <c r="E745" s="94"/>
      <c r="F745" s="94"/>
      <c r="G745" s="94"/>
      <c r="H745" s="94"/>
      <c r="I745" s="94"/>
      <c r="J745" s="94"/>
      <c r="K745" s="94"/>
    </row>
    <row r="746" spans="2:11">
      <c r="B746" s="93"/>
      <c r="C746" s="93"/>
      <c r="D746" s="93"/>
      <c r="E746" s="94"/>
      <c r="F746" s="94"/>
      <c r="G746" s="94"/>
      <c r="H746" s="94"/>
      <c r="I746" s="94"/>
      <c r="J746" s="94"/>
      <c r="K746" s="94"/>
    </row>
    <row r="747" spans="2:11">
      <c r="B747" s="93"/>
      <c r="C747" s="93"/>
      <c r="D747" s="93"/>
      <c r="E747" s="94"/>
      <c r="F747" s="94"/>
      <c r="G747" s="94"/>
      <c r="H747" s="94"/>
      <c r="I747" s="94"/>
      <c r="J747" s="94"/>
      <c r="K747" s="94"/>
    </row>
    <row r="748" spans="2:11">
      <c r="B748" s="93"/>
      <c r="C748" s="93"/>
      <c r="D748" s="93"/>
      <c r="E748" s="94"/>
      <c r="F748" s="94"/>
      <c r="G748" s="94"/>
      <c r="H748" s="94"/>
      <c r="I748" s="94"/>
      <c r="J748" s="94"/>
      <c r="K748" s="94"/>
    </row>
    <row r="749" spans="2:11">
      <c r="B749" s="93"/>
      <c r="C749" s="93"/>
      <c r="D749" s="93"/>
      <c r="E749" s="94"/>
      <c r="F749" s="94"/>
      <c r="G749" s="94"/>
      <c r="H749" s="94"/>
      <c r="I749" s="94"/>
      <c r="J749" s="94"/>
      <c r="K749" s="94"/>
    </row>
    <row r="750" spans="2:11">
      <c r="B750" s="93"/>
      <c r="C750" s="93"/>
      <c r="D750" s="93"/>
      <c r="E750" s="94"/>
      <c r="F750" s="94"/>
      <c r="G750" s="94"/>
      <c r="H750" s="94"/>
      <c r="I750" s="94"/>
      <c r="J750" s="94"/>
      <c r="K750" s="94"/>
    </row>
    <row r="751" spans="2:11">
      <c r="B751" s="93"/>
      <c r="C751" s="93"/>
      <c r="D751" s="93"/>
      <c r="E751" s="94"/>
      <c r="F751" s="94"/>
      <c r="G751" s="94"/>
      <c r="H751" s="94"/>
      <c r="I751" s="94"/>
      <c r="J751" s="94"/>
      <c r="K751" s="94"/>
    </row>
    <row r="752" spans="2:11">
      <c r="B752" s="93"/>
      <c r="C752" s="93"/>
      <c r="D752" s="93"/>
      <c r="E752" s="94"/>
      <c r="F752" s="94"/>
      <c r="G752" s="94"/>
      <c r="H752" s="94"/>
      <c r="I752" s="94"/>
      <c r="J752" s="94"/>
      <c r="K752" s="94"/>
    </row>
    <row r="753" spans="2:11">
      <c r="B753" s="93"/>
      <c r="C753" s="93"/>
      <c r="D753" s="93"/>
      <c r="E753" s="94"/>
      <c r="F753" s="94"/>
      <c r="G753" s="94"/>
      <c r="H753" s="94"/>
      <c r="I753" s="94"/>
      <c r="J753" s="94"/>
      <c r="K753" s="94"/>
    </row>
    <row r="754" spans="2:11">
      <c r="B754" s="93"/>
      <c r="C754" s="93"/>
      <c r="D754" s="93"/>
      <c r="E754" s="94"/>
      <c r="F754" s="94"/>
      <c r="G754" s="94"/>
      <c r="H754" s="94"/>
      <c r="I754" s="94"/>
      <c r="J754" s="94"/>
      <c r="K754" s="94"/>
    </row>
    <row r="755" spans="2:11">
      <c r="B755" s="93"/>
      <c r="C755" s="93"/>
      <c r="D755" s="93"/>
      <c r="E755" s="94"/>
      <c r="F755" s="94"/>
      <c r="G755" s="94"/>
      <c r="H755" s="94"/>
      <c r="I755" s="94"/>
      <c r="J755" s="94"/>
      <c r="K755" s="94"/>
    </row>
    <row r="756" spans="2:11">
      <c r="B756" s="93"/>
      <c r="C756" s="93"/>
      <c r="D756" s="93"/>
      <c r="E756" s="94"/>
      <c r="F756" s="94"/>
      <c r="G756" s="94"/>
      <c r="H756" s="94"/>
      <c r="I756" s="94"/>
      <c r="J756" s="94"/>
      <c r="K756" s="94"/>
    </row>
    <row r="757" spans="2:11">
      <c r="B757" s="93"/>
      <c r="C757" s="93"/>
      <c r="D757" s="93"/>
      <c r="E757" s="94"/>
      <c r="F757" s="94"/>
      <c r="G757" s="94"/>
      <c r="H757" s="94"/>
      <c r="I757" s="94"/>
      <c r="J757" s="94"/>
      <c r="K757" s="94"/>
    </row>
    <row r="758" spans="2:11">
      <c r="B758" s="93"/>
      <c r="C758" s="93"/>
      <c r="D758" s="93"/>
      <c r="E758" s="94"/>
      <c r="F758" s="94"/>
      <c r="G758" s="94"/>
      <c r="H758" s="94"/>
      <c r="I758" s="94"/>
      <c r="J758" s="94"/>
      <c r="K758" s="94"/>
    </row>
    <row r="759" spans="2:11">
      <c r="B759" s="93"/>
      <c r="C759" s="93"/>
      <c r="D759" s="93"/>
      <c r="E759" s="94"/>
      <c r="F759" s="94"/>
      <c r="G759" s="94"/>
      <c r="H759" s="94"/>
      <c r="I759" s="94"/>
      <c r="J759" s="94"/>
      <c r="K759" s="94"/>
    </row>
    <row r="760" spans="2:11">
      <c r="B760" s="93"/>
      <c r="C760" s="93"/>
      <c r="D760" s="93"/>
      <c r="E760" s="94"/>
      <c r="F760" s="94"/>
      <c r="G760" s="94"/>
      <c r="H760" s="94"/>
      <c r="I760" s="94"/>
      <c r="J760" s="94"/>
      <c r="K760" s="94"/>
    </row>
    <row r="761" spans="2:11">
      <c r="B761" s="93"/>
      <c r="C761" s="93"/>
      <c r="D761" s="93"/>
      <c r="E761" s="94"/>
      <c r="F761" s="94"/>
      <c r="G761" s="94"/>
      <c r="H761" s="94"/>
      <c r="I761" s="94"/>
      <c r="J761" s="94"/>
      <c r="K761" s="94"/>
    </row>
    <row r="762" spans="2:11">
      <c r="B762" s="93"/>
      <c r="C762" s="93"/>
      <c r="D762" s="93"/>
      <c r="E762" s="94"/>
      <c r="F762" s="94"/>
      <c r="G762" s="94"/>
      <c r="H762" s="94"/>
      <c r="I762" s="94"/>
      <c r="J762" s="94"/>
      <c r="K762" s="94"/>
    </row>
    <row r="763" spans="2:11">
      <c r="B763" s="93"/>
      <c r="C763" s="93"/>
      <c r="D763" s="93"/>
      <c r="E763" s="94"/>
      <c r="F763" s="94"/>
      <c r="G763" s="94"/>
      <c r="H763" s="94"/>
      <c r="I763" s="94"/>
      <c r="J763" s="94"/>
      <c r="K763" s="94"/>
    </row>
    <row r="764" spans="2:11">
      <c r="B764" s="93"/>
      <c r="C764" s="93"/>
      <c r="D764" s="93"/>
      <c r="E764" s="94"/>
      <c r="F764" s="94"/>
      <c r="G764" s="94"/>
      <c r="H764" s="94"/>
      <c r="I764" s="94"/>
      <c r="J764" s="94"/>
      <c r="K764" s="94"/>
    </row>
    <row r="765" spans="2:11">
      <c r="B765" s="93"/>
      <c r="C765" s="93"/>
      <c r="D765" s="93"/>
      <c r="E765" s="94"/>
      <c r="F765" s="94"/>
      <c r="G765" s="94"/>
      <c r="H765" s="94"/>
      <c r="I765" s="94"/>
      <c r="J765" s="94"/>
      <c r="K765" s="94"/>
    </row>
    <row r="766" spans="2:11">
      <c r="B766" s="93"/>
      <c r="C766" s="93"/>
      <c r="D766" s="93"/>
      <c r="E766" s="94"/>
      <c r="F766" s="94"/>
      <c r="G766" s="94"/>
      <c r="H766" s="94"/>
      <c r="I766" s="94"/>
      <c r="J766" s="94"/>
      <c r="K766" s="94"/>
    </row>
    <row r="767" spans="2:11">
      <c r="B767" s="93"/>
      <c r="C767" s="93"/>
      <c r="D767" s="93"/>
      <c r="E767" s="94"/>
      <c r="F767" s="94"/>
      <c r="G767" s="94"/>
      <c r="H767" s="94"/>
      <c r="I767" s="94"/>
      <c r="J767" s="94"/>
      <c r="K767" s="94"/>
    </row>
    <row r="768" spans="2:11">
      <c r="B768" s="93"/>
      <c r="C768" s="93"/>
      <c r="D768" s="93"/>
      <c r="E768" s="94"/>
      <c r="F768" s="94"/>
      <c r="G768" s="94"/>
      <c r="H768" s="94"/>
      <c r="I768" s="94"/>
      <c r="J768" s="94"/>
      <c r="K768" s="94"/>
    </row>
    <row r="769" spans="2:11">
      <c r="B769" s="93"/>
      <c r="C769" s="93"/>
      <c r="D769" s="93"/>
      <c r="E769" s="94"/>
      <c r="F769" s="94"/>
      <c r="G769" s="94"/>
      <c r="H769" s="94"/>
      <c r="I769" s="94"/>
      <c r="J769" s="94"/>
      <c r="K769" s="94"/>
    </row>
    <row r="770" spans="2:11">
      <c r="B770" s="93"/>
      <c r="C770" s="93"/>
      <c r="D770" s="93"/>
      <c r="E770" s="94"/>
      <c r="F770" s="94"/>
      <c r="G770" s="94"/>
      <c r="H770" s="94"/>
      <c r="I770" s="94"/>
      <c r="J770" s="94"/>
      <c r="K770" s="94"/>
    </row>
    <row r="771" spans="2:11">
      <c r="B771" s="93"/>
      <c r="C771" s="93"/>
      <c r="D771" s="93"/>
      <c r="E771" s="94"/>
      <c r="F771" s="94"/>
      <c r="G771" s="94"/>
      <c r="H771" s="94"/>
      <c r="I771" s="94"/>
      <c r="J771" s="94"/>
      <c r="K771" s="94"/>
    </row>
    <row r="772" spans="2:11">
      <c r="B772" s="93"/>
      <c r="C772" s="93"/>
      <c r="D772" s="93"/>
      <c r="E772" s="94"/>
      <c r="F772" s="94"/>
      <c r="G772" s="94"/>
      <c r="H772" s="94"/>
      <c r="I772" s="94"/>
      <c r="J772" s="94"/>
      <c r="K772" s="94"/>
    </row>
    <row r="773" spans="2:11">
      <c r="B773" s="93"/>
      <c r="C773" s="93"/>
      <c r="D773" s="93"/>
      <c r="E773" s="94"/>
      <c r="F773" s="94"/>
      <c r="G773" s="94"/>
      <c r="H773" s="94"/>
      <c r="I773" s="94"/>
      <c r="J773" s="94"/>
      <c r="K773" s="94"/>
    </row>
    <row r="774" spans="2:11">
      <c r="B774" s="93"/>
      <c r="C774" s="93"/>
      <c r="D774" s="93"/>
      <c r="E774" s="94"/>
      <c r="F774" s="94"/>
      <c r="G774" s="94"/>
      <c r="H774" s="94"/>
      <c r="I774" s="94"/>
      <c r="J774" s="94"/>
      <c r="K774" s="94"/>
    </row>
    <row r="775" spans="2:11">
      <c r="B775" s="93"/>
      <c r="C775" s="93"/>
      <c r="D775" s="93"/>
      <c r="E775" s="94"/>
      <c r="F775" s="94"/>
      <c r="G775" s="94"/>
      <c r="H775" s="94"/>
      <c r="I775" s="94"/>
      <c r="J775" s="94"/>
      <c r="K775" s="94"/>
    </row>
    <row r="776" spans="2:11">
      <c r="B776" s="93"/>
      <c r="C776" s="93"/>
      <c r="D776" s="93"/>
      <c r="E776" s="94"/>
      <c r="F776" s="94"/>
      <c r="G776" s="94"/>
      <c r="H776" s="94"/>
      <c r="I776" s="94"/>
      <c r="J776" s="94"/>
      <c r="K776" s="94"/>
    </row>
    <row r="777" spans="2:11">
      <c r="B777" s="93"/>
      <c r="C777" s="93"/>
      <c r="D777" s="93"/>
      <c r="E777" s="94"/>
      <c r="F777" s="94"/>
      <c r="G777" s="94"/>
      <c r="H777" s="94"/>
      <c r="I777" s="94"/>
      <c r="J777" s="94"/>
      <c r="K777" s="94"/>
    </row>
    <row r="778" spans="2:11">
      <c r="B778" s="93"/>
      <c r="C778" s="93"/>
      <c r="D778" s="93"/>
      <c r="E778" s="94"/>
      <c r="F778" s="94"/>
      <c r="G778" s="94"/>
      <c r="H778" s="94"/>
      <c r="I778" s="94"/>
      <c r="J778" s="94"/>
      <c r="K778" s="94"/>
    </row>
    <row r="779" spans="2:11">
      <c r="B779" s="93"/>
      <c r="C779" s="93"/>
      <c r="D779" s="93"/>
      <c r="E779" s="94"/>
      <c r="F779" s="94"/>
      <c r="G779" s="94"/>
      <c r="H779" s="94"/>
      <c r="I779" s="94"/>
      <c r="J779" s="94"/>
      <c r="K779" s="94"/>
    </row>
    <row r="780" spans="2:11">
      <c r="B780" s="93"/>
      <c r="C780" s="93"/>
      <c r="D780" s="93"/>
      <c r="E780" s="94"/>
      <c r="F780" s="94"/>
      <c r="G780" s="94"/>
      <c r="H780" s="94"/>
      <c r="I780" s="94"/>
      <c r="J780" s="94"/>
      <c r="K780" s="94"/>
    </row>
    <row r="781" spans="2:11">
      <c r="B781" s="93"/>
      <c r="C781" s="93"/>
      <c r="D781" s="93"/>
      <c r="E781" s="94"/>
      <c r="F781" s="94"/>
      <c r="G781" s="94"/>
      <c r="H781" s="94"/>
      <c r="I781" s="94"/>
      <c r="J781" s="94"/>
      <c r="K781" s="94"/>
    </row>
    <row r="782" spans="2:11">
      <c r="B782" s="93"/>
      <c r="C782" s="93"/>
      <c r="D782" s="93"/>
      <c r="E782" s="94"/>
      <c r="F782" s="94"/>
      <c r="G782" s="94"/>
      <c r="H782" s="94"/>
      <c r="I782" s="94"/>
      <c r="J782" s="94"/>
      <c r="K782" s="94"/>
    </row>
    <row r="783" spans="2:11">
      <c r="B783" s="93"/>
      <c r="C783" s="93"/>
      <c r="D783" s="93"/>
      <c r="E783" s="94"/>
      <c r="F783" s="94"/>
      <c r="G783" s="94"/>
      <c r="H783" s="94"/>
      <c r="I783" s="94"/>
      <c r="J783" s="94"/>
      <c r="K783" s="94"/>
    </row>
    <row r="784" spans="2:11">
      <c r="B784" s="93"/>
      <c r="C784" s="93"/>
      <c r="D784" s="93"/>
      <c r="E784" s="94"/>
      <c r="F784" s="94"/>
      <c r="G784" s="94"/>
      <c r="H784" s="94"/>
      <c r="I784" s="94"/>
      <c r="J784" s="94"/>
      <c r="K784" s="94"/>
    </row>
    <row r="785" spans="2:11">
      <c r="B785" s="93"/>
      <c r="C785" s="93"/>
      <c r="D785" s="93"/>
      <c r="E785" s="94"/>
      <c r="F785" s="94"/>
      <c r="G785" s="94"/>
      <c r="H785" s="94"/>
      <c r="I785" s="94"/>
      <c r="J785" s="94"/>
      <c r="K785" s="94"/>
    </row>
    <row r="786" spans="2:11">
      <c r="B786" s="93"/>
      <c r="C786" s="93"/>
      <c r="D786" s="93"/>
      <c r="E786" s="94"/>
      <c r="F786" s="94"/>
      <c r="G786" s="94"/>
      <c r="H786" s="94"/>
      <c r="I786" s="94"/>
      <c r="J786" s="94"/>
      <c r="K786" s="94"/>
    </row>
    <row r="787" spans="2:11">
      <c r="B787" s="93"/>
      <c r="C787" s="93"/>
      <c r="D787" s="93"/>
      <c r="E787" s="94"/>
      <c r="F787" s="94"/>
      <c r="G787" s="94"/>
      <c r="H787" s="94"/>
      <c r="I787" s="94"/>
      <c r="J787" s="94"/>
      <c r="K787" s="94"/>
    </row>
    <row r="788" spans="2:11">
      <c r="B788" s="93"/>
      <c r="C788" s="93"/>
      <c r="D788" s="93"/>
      <c r="E788" s="94"/>
      <c r="F788" s="94"/>
      <c r="G788" s="94"/>
      <c r="H788" s="94"/>
      <c r="I788" s="94"/>
      <c r="J788" s="94"/>
      <c r="K788" s="94"/>
    </row>
    <row r="789" spans="2:11">
      <c r="B789" s="93"/>
      <c r="C789" s="93"/>
      <c r="D789" s="93"/>
      <c r="E789" s="94"/>
      <c r="F789" s="94"/>
      <c r="G789" s="94"/>
      <c r="H789" s="94"/>
      <c r="I789" s="94"/>
      <c r="J789" s="94"/>
      <c r="K789" s="94"/>
    </row>
    <row r="790" spans="2:11">
      <c r="B790" s="93"/>
      <c r="C790" s="93"/>
      <c r="D790" s="93"/>
      <c r="E790" s="94"/>
      <c r="F790" s="94"/>
      <c r="G790" s="94"/>
      <c r="H790" s="94"/>
      <c r="I790" s="94"/>
      <c r="J790" s="94"/>
      <c r="K790" s="94"/>
    </row>
    <row r="791" spans="2:11">
      <c r="B791" s="93"/>
      <c r="C791" s="93"/>
      <c r="D791" s="93"/>
      <c r="E791" s="94"/>
      <c r="F791" s="94"/>
      <c r="G791" s="94"/>
      <c r="H791" s="94"/>
      <c r="I791" s="94"/>
      <c r="J791" s="94"/>
      <c r="K791" s="94"/>
    </row>
    <row r="792" spans="2:11">
      <c r="B792" s="93"/>
      <c r="C792" s="93"/>
      <c r="D792" s="93"/>
      <c r="E792" s="94"/>
      <c r="F792" s="94"/>
      <c r="G792" s="94"/>
      <c r="H792" s="94"/>
      <c r="I792" s="94"/>
      <c r="J792" s="94"/>
      <c r="K792" s="94"/>
    </row>
    <row r="793" spans="2:11">
      <c r="B793" s="93"/>
      <c r="C793" s="93"/>
      <c r="D793" s="93"/>
      <c r="E793" s="94"/>
      <c r="F793" s="94"/>
      <c r="G793" s="94"/>
      <c r="H793" s="94"/>
      <c r="I793" s="94"/>
      <c r="J793" s="94"/>
      <c r="K793" s="94"/>
    </row>
    <row r="794" spans="2:11">
      <c r="B794" s="93"/>
      <c r="C794" s="93"/>
      <c r="D794" s="93"/>
      <c r="E794" s="94"/>
      <c r="F794" s="94"/>
      <c r="G794" s="94"/>
      <c r="H794" s="94"/>
      <c r="I794" s="94"/>
      <c r="J794" s="94"/>
      <c r="K794" s="94"/>
    </row>
    <row r="795" spans="2:11">
      <c r="B795" s="93"/>
      <c r="C795" s="93"/>
      <c r="D795" s="93"/>
      <c r="E795" s="94"/>
      <c r="F795" s="94"/>
      <c r="G795" s="94"/>
      <c r="H795" s="94"/>
      <c r="I795" s="94"/>
      <c r="J795" s="94"/>
      <c r="K795" s="94"/>
    </row>
    <row r="796" spans="2:11">
      <c r="B796" s="93"/>
      <c r="C796" s="93"/>
      <c r="D796" s="93"/>
      <c r="E796" s="94"/>
      <c r="F796" s="94"/>
      <c r="G796" s="94"/>
      <c r="H796" s="94"/>
      <c r="I796" s="94"/>
      <c r="J796" s="94"/>
      <c r="K796" s="94"/>
    </row>
    <row r="797" spans="2:11">
      <c r="B797" s="93"/>
      <c r="C797" s="93"/>
      <c r="D797" s="93"/>
      <c r="E797" s="94"/>
      <c r="F797" s="94"/>
      <c r="G797" s="94"/>
      <c r="H797" s="94"/>
      <c r="I797" s="94"/>
      <c r="J797" s="94"/>
      <c r="K797" s="94"/>
    </row>
    <row r="798" spans="2:11">
      <c r="B798" s="93"/>
      <c r="C798" s="93"/>
      <c r="D798" s="93"/>
      <c r="E798" s="94"/>
      <c r="F798" s="94"/>
      <c r="G798" s="94"/>
      <c r="H798" s="94"/>
      <c r="I798" s="94"/>
      <c r="J798" s="94"/>
      <c r="K798" s="94"/>
    </row>
    <row r="799" spans="2:11">
      <c r="B799" s="93"/>
      <c r="C799" s="93"/>
      <c r="D799" s="93"/>
      <c r="E799" s="94"/>
      <c r="F799" s="94"/>
      <c r="G799" s="94"/>
      <c r="H799" s="94"/>
      <c r="I799" s="94"/>
      <c r="J799" s="94"/>
      <c r="K799" s="94"/>
    </row>
    <row r="800" spans="2:11">
      <c r="B800" s="93"/>
      <c r="C800" s="93"/>
      <c r="D800" s="93"/>
      <c r="E800" s="94"/>
      <c r="F800" s="94"/>
      <c r="G800" s="94"/>
      <c r="H800" s="94"/>
      <c r="I800" s="94"/>
      <c r="J800" s="94"/>
      <c r="K800" s="94"/>
    </row>
    <row r="801" spans="2:11">
      <c r="B801" s="93"/>
      <c r="C801" s="93"/>
      <c r="D801" s="93"/>
      <c r="E801" s="94"/>
      <c r="F801" s="94"/>
      <c r="G801" s="94"/>
      <c r="H801" s="94"/>
      <c r="I801" s="94"/>
      <c r="J801" s="94"/>
      <c r="K801" s="94"/>
    </row>
    <row r="802" spans="2:11">
      <c r="B802" s="93"/>
      <c r="C802" s="93"/>
      <c r="D802" s="93"/>
      <c r="E802" s="94"/>
      <c r="F802" s="94"/>
      <c r="G802" s="94"/>
      <c r="H802" s="94"/>
      <c r="I802" s="94"/>
      <c r="J802" s="94"/>
      <c r="K802" s="94"/>
    </row>
    <row r="803" spans="2:11">
      <c r="B803" s="93"/>
      <c r="C803" s="93"/>
      <c r="D803" s="93"/>
      <c r="E803" s="94"/>
      <c r="F803" s="94"/>
      <c r="G803" s="94"/>
      <c r="H803" s="94"/>
      <c r="I803" s="94"/>
      <c r="J803" s="94"/>
      <c r="K803" s="94"/>
    </row>
    <row r="804" spans="2:11">
      <c r="B804" s="93"/>
      <c r="C804" s="93"/>
      <c r="D804" s="93"/>
      <c r="E804" s="94"/>
      <c r="F804" s="94"/>
      <c r="G804" s="94"/>
      <c r="H804" s="94"/>
      <c r="I804" s="94"/>
      <c r="J804" s="94"/>
      <c r="K804" s="94"/>
    </row>
    <row r="805" spans="2:11">
      <c r="B805" s="93"/>
      <c r="C805" s="93"/>
      <c r="D805" s="93"/>
      <c r="E805" s="94"/>
      <c r="F805" s="94"/>
      <c r="G805" s="94"/>
      <c r="H805" s="94"/>
      <c r="I805" s="94"/>
      <c r="J805" s="94"/>
      <c r="K805" s="94"/>
    </row>
    <row r="806" spans="2:11">
      <c r="B806" s="93"/>
      <c r="C806" s="93"/>
      <c r="D806" s="93"/>
      <c r="E806" s="94"/>
      <c r="F806" s="94"/>
      <c r="G806" s="94"/>
      <c r="H806" s="94"/>
      <c r="I806" s="94"/>
      <c r="J806" s="94"/>
      <c r="K806" s="94"/>
    </row>
    <row r="807" spans="2:11">
      <c r="B807" s="93"/>
      <c r="C807" s="93"/>
      <c r="D807" s="93"/>
      <c r="E807" s="94"/>
      <c r="F807" s="94"/>
      <c r="G807" s="94"/>
      <c r="H807" s="94"/>
      <c r="I807" s="94"/>
      <c r="J807" s="94"/>
      <c r="K807" s="94"/>
    </row>
    <row r="808" spans="2:11">
      <c r="B808" s="93"/>
      <c r="C808" s="93"/>
      <c r="D808" s="93"/>
      <c r="E808" s="94"/>
      <c r="F808" s="94"/>
      <c r="G808" s="94"/>
      <c r="H808" s="94"/>
      <c r="I808" s="94"/>
      <c r="J808" s="94"/>
      <c r="K808" s="94"/>
    </row>
    <row r="809" spans="2:11">
      <c r="B809" s="93"/>
      <c r="C809" s="93"/>
      <c r="D809" s="93"/>
      <c r="E809" s="94"/>
      <c r="F809" s="94"/>
      <c r="G809" s="94"/>
      <c r="H809" s="94"/>
      <c r="I809" s="94"/>
      <c r="J809" s="94"/>
      <c r="K809" s="94"/>
    </row>
    <row r="810" spans="2:11">
      <c r="B810" s="93"/>
      <c r="C810" s="93"/>
      <c r="D810" s="93"/>
      <c r="E810" s="94"/>
      <c r="F810" s="94"/>
      <c r="G810" s="94"/>
      <c r="H810" s="94"/>
      <c r="I810" s="94"/>
      <c r="J810" s="94"/>
      <c r="K810" s="94"/>
    </row>
    <row r="811" spans="2:11">
      <c r="B811" s="93"/>
      <c r="C811" s="93"/>
      <c r="D811" s="93"/>
      <c r="E811" s="94"/>
      <c r="F811" s="94"/>
      <c r="G811" s="94"/>
      <c r="H811" s="94"/>
      <c r="I811" s="94"/>
      <c r="J811" s="94"/>
      <c r="K811" s="94"/>
    </row>
    <row r="812" spans="2:11">
      <c r="B812" s="93"/>
      <c r="C812" s="93"/>
      <c r="D812" s="93"/>
      <c r="E812" s="94"/>
      <c r="F812" s="94"/>
      <c r="G812" s="94"/>
      <c r="H812" s="94"/>
      <c r="I812" s="94"/>
      <c r="J812" s="94"/>
      <c r="K812" s="94"/>
    </row>
    <row r="813" spans="2:11">
      <c r="B813" s="93"/>
      <c r="C813" s="93"/>
      <c r="D813" s="93"/>
      <c r="E813" s="94"/>
      <c r="F813" s="94"/>
      <c r="G813" s="94"/>
      <c r="H813" s="94"/>
      <c r="I813" s="94"/>
      <c r="J813" s="94"/>
      <c r="K813" s="94"/>
    </row>
    <row r="814" spans="2:11">
      <c r="B814" s="93"/>
      <c r="C814" s="93"/>
      <c r="D814" s="93"/>
      <c r="E814" s="94"/>
      <c r="F814" s="94"/>
      <c r="G814" s="94"/>
      <c r="H814" s="94"/>
      <c r="I814" s="94"/>
      <c r="J814" s="94"/>
      <c r="K814" s="94"/>
    </row>
    <row r="815" spans="2:11">
      <c r="B815" s="93"/>
      <c r="C815" s="93"/>
      <c r="D815" s="93"/>
      <c r="E815" s="94"/>
      <c r="F815" s="94"/>
      <c r="G815" s="94"/>
      <c r="H815" s="94"/>
      <c r="I815" s="94"/>
      <c r="J815" s="94"/>
      <c r="K815" s="94"/>
    </row>
    <row r="816" spans="2:11">
      <c r="B816" s="93"/>
      <c r="C816" s="93"/>
      <c r="D816" s="93"/>
      <c r="E816" s="94"/>
      <c r="F816" s="94"/>
      <c r="G816" s="94"/>
      <c r="H816" s="94"/>
      <c r="I816" s="94"/>
      <c r="J816" s="94"/>
      <c r="K816" s="94"/>
    </row>
    <row r="817" spans="2:11">
      <c r="B817" s="93"/>
      <c r="C817" s="93"/>
      <c r="D817" s="93"/>
      <c r="E817" s="94"/>
      <c r="F817" s="94"/>
      <c r="G817" s="94"/>
      <c r="H817" s="94"/>
      <c r="I817" s="94"/>
      <c r="J817" s="94"/>
      <c r="K817" s="94"/>
    </row>
    <row r="818" spans="2:11">
      <c r="B818" s="93"/>
      <c r="C818" s="93"/>
      <c r="D818" s="93"/>
      <c r="E818" s="94"/>
      <c r="F818" s="94"/>
      <c r="G818" s="94"/>
      <c r="H818" s="94"/>
      <c r="I818" s="94"/>
      <c r="J818" s="94"/>
      <c r="K818" s="94"/>
    </row>
    <row r="819" spans="2:11">
      <c r="B819" s="93"/>
      <c r="C819" s="93"/>
      <c r="D819" s="93"/>
      <c r="E819" s="94"/>
      <c r="F819" s="94"/>
      <c r="G819" s="94"/>
      <c r="H819" s="94"/>
      <c r="I819" s="94"/>
      <c r="J819" s="94"/>
      <c r="K819" s="94"/>
    </row>
    <row r="820" spans="2:11">
      <c r="B820" s="93"/>
      <c r="C820" s="93"/>
      <c r="D820" s="93"/>
      <c r="E820" s="94"/>
      <c r="F820" s="94"/>
      <c r="G820" s="94"/>
      <c r="H820" s="94"/>
      <c r="I820" s="94"/>
      <c r="J820" s="94"/>
      <c r="K820" s="94"/>
    </row>
    <row r="821" spans="2:11">
      <c r="B821" s="93"/>
      <c r="C821" s="93"/>
      <c r="D821" s="93"/>
      <c r="E821" s="94"/>
      <c r="F821" s="94"/>
      <c r="G821" s="94"/>
      <c r="H821" s="94"/>
      <c r="I821" s="94"/>
      <c r="J821" s="94"/>
      <c r="K821" s="94"/>
    </row>
    <row r="822" spans="2:11">
      <c r="B822" s="93"/>
      <c r="C822" s="93"/>
      <c r="D822" s="93"/>
      <c r="E822" s="94"/>
      <c r="F822" s="94"/>
      <c r="G822" s="94"/>
      <c r="H822" s="94"/>
      <c r="I822" s="94"/>
      <c r="J822" s="94"/>
      <c r="K822" s="94"/>
    </row>
    <row r="823" spans="2:11">
      <c r="B823" s="93"/>
      <c r="C823" s="93"/>
      <c r="D823" s="93"/>
      <c r="E823" s="94"/>
      <c r="F823" s="94"/>
      <c r="G823" s="94"/>
      <c r="H823" s="94"/>
      <c r="I823" s="94"/>
      <c r="J823" s="94"/>
      <c r="K823" s="94"/>
    </row>
    <row r="824" spans="2:11">
      <c r="B824" s="93"/>
      <c r="C824" s="93"/>
      <c r="D824" s="93"/>
      <c r="E824" s="94"/>
      <c r="F824" s="94"/>
      <c r="G824" s="94"/>
      <c r="H824" s="94"/>
      <c r="I824" s="94"/>
      <c r="J824" s="94"/>
      <c r="K824" s="94"/>
    </row>
    <row r="825" spans="2:11">
      <c r="B825" s="93"/>
      <c r="C825" s="93"/>
      <c r="D825" s="93"/>
      <c r="E825" s="94"/>
      <c r="F825" s="94"/>
      <c r="G825" s="94"/>
      <c r="H825" s="94"/>
      <c r="I825" s="94"/>
      <c r="J825" s="94"/>
      <c r="K825" s="94"/>
    </row>
    <row r="826" spans="2:11">
      <c r="B826" s="93"/>
      <c r="C826" s="93"/>
      <c r="D826" s="93"/>
      <c r="E826" s="94"/>
      <c r="F826" s="94"/>
      <c r="G826" s="94"/>
      <c r="H826" s="94"/>
      <c r="I826" s="94"/>
      <c r="J826" s="94"/>
      <c r="K826" s="94"/>
    </row>
    <row r="827" spans="2:11">
      <c r="B827" s="93"/>
      <c r="C827" s="93"/>
      <c r="D827" s="93"/>
      <c r="E827" s="94"/>
      <c r="F827" s="94"/>
      <c r="G827" s="94"/>
      <c r="H827" s="94"/>
      <c r="I827" s="94"/>
      <c r="J827" s="94"/>
      <c r="K827" s="94"/>
    </row>
    <row r="828" spans="2:11">
      <c r="B828" s="93"/>
      <c r="C828" s="93"/>
      <c r="D828" s="93"/>
      <c r="E828" s="94"/>
      <c r="F828" s="94"/>
      <c r="G828" s="94"/>
      <c r="H828" s="94"/>
      <c r="I828" s="94"/>
      <c r="J828" s="94"/>
      <c r="K828" s="94"/>
    </row>
    <row r="829" spans="2:11">
      <c r="B829" s="93"/>
      <c r="C829" s="93"/>
      <c r="D829" s="93"/>
      <c r="E829" s="94"/>
      <c r="F829" s="94"/>
      <c r="G829" s="94"/>
      <c r="H829" s="94"/>
      <c r="I829" s="94"/>
      <c r="J829" s="94"/>
      <c r="K829" s="94"/>
    </row>
    <row r="830" spans="2:11">
      <c r="B830" s="93"/>
      <c r="C830" s="93"/>
      <c r="D830" s="93"/>
      <c r="E830" s="94"/>
      <c r="F830" s="94"/>
      <c r="G830" s="94"/>
      <c r="H830" s="94"/>
      <c r="I830" s="94"/>
      <c r="J830" s="94"/>
      <c r="K830" s="94"/>
    </row>
    <row r="831" spans="2:11">
      <c r="B831" s="93"/>
      <c r="C831" s="93"/>
      <c r="D831" s="93"/>
      <c r="E831" s="94"/>
      <c r="F831" s="94"/>
      <c r="G831" s="94"/>
      <c r="H831" s="94"/>
      <c r="I831" s="94"/>
      <c r="J831" s="94"/>
      <c r="K831" s="94"/>
    </row>
    <row r="832" spans="2:11">
      <c r="B832" s="93"/>
      <c r="C832" s="93"/>
      <c r="D832" s="93"/>
      <c r="E832" s="94"/>
      <c r="F832" s="94"/>
      <c r="G832" s="94"/>
      <c r="H832" s="94"/>
      <c r="I832" s="94"/>
      <c r="J832" s="94"/>
      <c r="K832" s="94"/>
    </row>
    <row r="833" spans="2:11">
      <c r="B833" s="93"/>
      <c r="C833" s="93"/>
      <c r="D833" s="93"/>
      <c r="E833" s="94"/>
      <c r="F833" s="94"/>
      <c r="G833" s="94"/>
      <c r="H833" s="94"/>
      <c r="I833" s="94"/>
      <c r="J833" s="94"/>
      <c r="K833" s="94"/>
    </row>
    <row r="834" spans="2:11">
      <c r="B834" s="93"/>
      <c r="C834" s="93"/>
      <c r="D834" s="93"/>
      <c r="E834" s="94"/>
      <c r="F834" s="94"/>
      <c r="G834" s="94"/>
      <c r="H834" s="94"/>
      <c r="I834" s="94"/>
      <c r="J834" s="94"/>
      <c r="K834" s="94"/>
    </row>
    <row r="835" spans="2:11">
      <c r="B835" s="93"/>
      <c r="C835" s="93"/>
      <c r="D835" s="93"/>
      <c r="E835" s="94"/>
      <c r="F835" s="94"/>
      <c r="G835" s="94"/>
      <c r="H835" s="94"/>
      <c r="I835" s="94"/>
      <c r="J835" s="94"/>
      <c r="K835" s="94"/>
    </row>
    <row r="836" spans="2:11">
      <c r="B836" s="93"/>
      <c r="C836" s="93"/>
      <c r="D836" s="93"/>
      <c r="E836" s="94"/>
      <c r="F836" s="94"/>
      <c r="G836" s="94"/>
      <c r="H836" s="94"/>
      <c r="I836" s="94"/>
      <c r="J836" s="94"/>
      <c r="K836" s="94"/>
    </row>
    <row r="837" spans="2:11">
      <c r="B837" s="93"/>
      <c r="C837" s="93"/>
      <c r="D837" s="93"/>
      <c r="E837" s="94"/>
      <c r="F837" s="94"/>
      <c r="G837" s="94"/>
      <c r="H837" s="94"/>
      <c r="I837" s="94"/>
      <c r="J837" s="94"/>
      <c r="K837" s="94"/>
    </row>
    <row r="838" spans="2:11">
      <c r="B838" s="93"/>
      <c r="C838" s="93"/>
      <c r="D838" s="93"/>
      <c r="E838" s="94"/>
      <c r="F838" s="94"/>
      <c r="G838" s="94"/>
      <c r="H838" s="94"/>
      <c r="I838" s="94"/>
      <c r="J838" s="94"/>
      <c r="K838" s="94"/>
    </row>
    <row r="839" spans="2:11">
      <c r="B839" s="93"/>
      <c r="C839" s="93"/>
      <c r="D839" s="93"/>
      <c r="E839" s="94"/>
      <c r="F839" s="94"/>
      <c r="G839" s="94"/>
      <c r="H839" s="94"/>
      <c r="I839" s="94"/>
      <c r="J839" s="94"/>
      <c r="K839" s="94"/>
    </row>
    <row r="840" spans="2:11">
      <c r="B840" s="93"/>
      <c r="C840" s="93"/>
      <c r="D840" s="93"/>
      <c r="E840" s="94"/>
      <c r="F840" s="94"/>
      <c r="G840" s="94"/>
      <c r="H840" s="94"/>
      <c r="I840" s="94"/>
      <c r="J840" s="94"/>
      <c r="K840" s="94"/>
    </row>
    <row r="841" spans="2:11">
      <c r="B841" s="93"/>
      <c r="C841" s="93"/>
      <c r="D841" s="93"/>
      <c r="E841" s="94"/>
      <c r="F841" s="94"/>
      <c r="G841" s="94"/>
      <c r="H841" s="94"/>
      <c r="I841" s="94"/>
      <c r="J841" s="94"/>
      <c r="K841" s="94"/>
    </row>
    <row r="842" spans="2:11">
      <c r="B842" s="93"/>
      <c r="C842" s="93"/>
      <c r="D842" s="93"/>
      <c r="E842" s="94"/>
      <c r="F842" s="94"/>
      <c r="G842" s="94"/>
      <c r="H842" s="94"/>
      <c r="I842" s="94"/>
      <c r="J842" s="94"/>
      <c r="K842" s="94"/>
    </row>
    <row r="843" spans="2:11">
      <c r="B843" s="93"/>
      <c r="C843" s="93"/>
      <c r="D843" s="93"/>
      <c r="E843" s="94"/>
      <c r="F843" s="94"/>
      <c r="G843" s="94"/>
      <c r="H843" s="94"/>
      <c r="I843" s="94"/>
      <c r="J843" s="94"/>
      <c r="K843" s="94"/>
    </row>
    <row r="844" spans="2:11">
      <c r="B844" s="93"/>
      <c r="C844" s="93"/>
      <c r="D844" s="93"/>
      <c r="E844" s="94"/>
      <c r="F844" s="94"/>
      <c r="G844" s="94"/>
      <c r="H844" s="94"/>
      <c r="I844" s="94"/>
      <c r="J844" s="94"/>
      <c r="K844" s="94"/>
    </row>
    <row r="845" spans="2:11">
      <c r="B845" s="93"/>
      <c r="C845" s="93"/>
      <c r="D845" s="93"/>
      <c r="E845" s="94"/>
      <c r="F845" s="94"/>
      <c r="G845" s="94"/>
      <c r="H845" s="94"/>
      <c r="I845" s="94"/>
      <c r="J845" s="94"/>
      <c r="K845" s="94"/>
    </row>
    <row r="846" spans="2:11">
      <c r="B846" s="93"/>
      <c r="C846" s="93"/>
      <c r="D846" s="93"/>
      <c r="E846" s="94"/>
      <c r="F846" s="94"/>
      <c r="G846" s="94"/>
      <c r="H846" s="94"/>
      <c r="I846" s="94"/>
      <c r="J846" s="94"/>
      <c r="K846" s="94"/>
    </row>
    <row r="847" spans="2:11">
      <c r="B847" s="93"/>
      <c r="C847" s="93"/>
      <c r="D847" s="93"/>
      <c r="E847" s="94"/>
      <c r="F847" s="94"/>
      <c r="G847" s="94"/>
      <c r="H847" s="94"/>
      <c r="I847" s="94"/>
      <c r="J847" s="94"/>
      <c r="K847" s="94"/>
    </row>
    <row r="848" spans="2:11">
      <c r="B848" s="93"/>
      <c r="C848" s="93"/>
      <c r="D848" s="93"/>
      <c r="E848" s="94"/>
      <c r="F848" s="94"/>
      <c r="G848" s="94"/>
      <c r="H848" s="94"/>
      <c r="I848" s="94"/>
      <c r="J848" s="94"/>
      <c r="K848" s="94"/>
    </row>
    <row r="849" spans="2:11">
      <c r="B849" s="93"/>
      <c r="C849" s="93"/>
      <c r="D849" s="93"/>
      <c r="E849" s="94"/>
      <c r="F849" s="94"/>
      <c r="G849" s="94"/>
      <c r="H849" s="94"/>
      <c r="I849" s="94"/>
      <c r="J849" s="94"/>
      <c r="K849" s="94"/>
    </row>
    <row r="850" spans="2:11">
      <c r="B850" s="93"/>
      <c r="C850" s="93"/>
      <c r="D850" s="93"/>
      <c r="E850" s="94"/>
      <c r="F850" s="94"/>
      <c r="G850" s="94"/>
      <c r="H850" s="94"/>
      <c r="I850" s="94"/>
      <c r="J850" s="94"/>
      <c r="K850" s="94"/>
    </row>
    <row r="851" spans="2:11">
      <c r="B851" s="93"/>
      <c r="C851" s="93"/>
      <c r="D851" s="93"/>
      <c r="E851" s="94"/>
      <c r="F851" s="94"/>
      <c r="G851" s="94"/>
      <c r="H851" s="94"/>
      <c r="I851" s="94"/>
      <c r="J851" s="94"/>
      <c r="K851" s="94"/>
    </row>
    <row r="852" spans="2:11">
      <c r="B852" s="93"/>
      <c r="C852" s="93"/>
      <c r="D852" s="93"/>
      <c r="E852" s="94"/>
      <c r="F852" s="94"/>
      <c r="G852" s="94"/>
      <c r="H852" s="94"/>
      <c r="I852" s="94"/>
      <c r="J852" s="94"/>
      <c r="K852" s="94"/>
    </row>
    <row r="853" spans="2:11">
      <c r="B853" s="93"/>
      <c r="C853" s="93"/>
      <c r="D853" s="93"/>
      <c r="E853" s="94"/>
      <c r="F853" s="94"/>
      <c r="G853" s="94"/>
      <c r="H853" s="94"/>
      <c r="I853" s="94"/>
      <c r="J853" s="94"/>
      <c r="K853" s="94"/>
    </row>
    <row r="854" spans="2:11">
      <c r="B854" s="93"/>
      <c r="C854" s="93"/>
      <c r="D854" s="93"/>
      <c r="E854" s="94"/>
      <c r="F854" s="94"/>
      <c r="G854" s="94"/>
      <c r="H854" s="94"/>
      <c r="I854" s="94"/>
      <c r="J854" s="94"/>
      <c r="K854" s="94"/>
    </row>
    <row r="855" spans="2:11">
      <c r="B855" s="93"/>
      <c r="C855" s="93"/>
      <c r="D855" s="93"/>
      <c r="E855" s="94"/>
      <c r="F855" s="94"/>
      <c r="G855" s="94"/>
      <c r="H855" s="94"/>
      <c r="I855" s="94"/>
      <c r="J855" s="94"/>
      <c r="K855" s="94"/>
    </row>
    <row r="856" spans="2:11">
      <c r="B856" s="93"/>
      <c r="C856" s="93"/>
      <c r="D856" s="93"/>
      <c r="E856" s="94"/>
      <c r="F856" s="94"/>
      <c r="G856" s="94"/>
      <c r="H856" s="94"/>
      <c r="I856" s="94"/>
      <c r="J856" s="94"/>
      <c r="K856" s="94"/>
    </row>
    <row r="857" spans="2:11">
      <c r="B857" s="93"/>
      <c r="C857" s="93"/>
      <c r="D857" s="93"/>
      <c r="E857" s="94"/>
      <c r="F857" s="94"/>
      <c r="G857" s="94"/>
      <c r="H857" s="94"/>
      <c r="I857" s="94"/>
      <c r="J857" s="94"/>
      <c r="K857" s="94"/>
    </row>
    <row r="858" spans="2:11">
      <c r="B858" s="93"/>
      <c r="C858" s="93"/>
      <c r="D858" s="93"/>
      <c r="E858" s="94"/>
      <c r="F858" s="94"/>
      <c r="G858" s="94"/>
      <c r="H858" s="94"/>
      <c r="I858" s="94"/>
      <c r="J858" s="94"/>
      <c r="K858" s="94"/>
    </row>
    <row r="859" spans="2:11">
      <c r="B859" s="93"/>
      <c r="C859" s="93"/>
      <c r="D859" s="93"/>
      <c r="E859" s="94"/>
      <c r="F859" s="94"/>
      <c r="G859" s="94"/>
      <c r="H859" s="94"/>
      <c r="I859" s="94"/>
      <c r="J859" s="94"/>
      <c r="K859" s="94"/>
    </row>
    <row r="860" spans="2:11">
      <c r="B860" s="93"/>
      <c r="C860" s="93"/>
      <c r="D860" s="93"/>
      <c r="E860" s="94"/>
      <c r="F860" s="94"/>
      <c r="G860" s="94"/>
      <c r="H860" s="94"/>
      <c r="I860" s="94"/>
      <c r="J860" s="94"/>
      <c r="K860" s="94"/>
    </row>
    <row r="861" spans="2:11">
      <c r="B861" s="93"/>
      <c r="C861" s="93"/>
      <c r="D861" s="93"/>
      <c r="E861" s="94"/>
      <c r="F861" s="94"/>
      <c r="G861" s="94"/>
      <c r="H861" s="94"/>
      <c r="I861" s="94"/>
      <c r="J861" s="94"/>
      <c r="K861" s="94"/>
    </row>
    <row r="862" spans="2:11">
      <c r="B862" s="93"/>
      <c r="C862" s="93"/>
      <c r="D862" s="93"/>
      <c r="E862" s="94"/>
      <c r="F862" s="94"/>
      <c r="G862" s="94"/>
      <c r="H862" s="94"/>
      <c r="I862" s="94"/>
      <c r="J862" s="94"/>
      <c r="K862" s="94"/>
    </row>
    <row r="863" spans="2:11">
      <c r="B863" s="93"/>
      <c r="C863" s="93"/>
      <c r="D863" s="93"/>
      <c r="E863" s="94"/>
      <c r="F863" s="94"/>
      <c r="G863" s="94"/>
      <c r="H863" s="94"/>
      <c r="I863" s="94"/>
      <c r="J863" s="94"/>
      <c r="K863" s="94"/>
    </row>
    <row r="864" spans="2:11">
      <c r="B864" s="93"/>
      <c r="C864" s="93"/>
      <c r="D864" s="93"/>
      <c r="E864" s="94"/>
      <c r="F864" s="94"/>
      <c r="G864" s="94"/>
      <c r="H864" s="94"/>
      <c r="I864" s="94"/>
      <c r="J864" s="94"/>
      <c r="K864" s="94"/>
    </row>
    <row r="865" spans="2:11">
      <c r="B865" s="93"/>
      <c r="C865" s="93"/>
      <c r="D865" s="93"/>
      <c r="E865" s="94"/>
      <c r="F865" s="94"/>
      <c r="G865" s="94"/>
      <c r="H865" s="94"/>
      <c r="I865" s="94"/>
      <c r="J865" s="94"/>
      <c r="K865" s="94"/>
    </row>
    <row r="866" spans="2:11">
      <c r="B866" s="93"/>
      <c r="C866" s="93"/>
      <c r="D866" s="93"/>
      <c r="E866" s="94"/>
      <c r="F866" s="94"/>
      <c r="G866" s="94"/>
      <c r="H866" s="94"/>
      <c r="I866" s="94"/>
      <c r="J866" s="94"/>
      <c r="K866" s="94"/>
    </row>
    <row r="867" spans="2:11">
      <c r="B867" s="93"/>
      <c r="C867" s="93"/>
      <c r="D867" s="93"/>
      <c r="E867" s="94"/>
      <c r="F867" s="94"/>
      <c r="G867" s="94"/>
      <c r="H867" s="94"/>
      <c r="I867" s="94"/>
      <c r="J867" s="94"/>
      <c r="K867" s="94"/>
    </row>
    <row r="868" spans="2:11">
      <c r="B868" s="93"/>
      <c r="C868" s="93"/>
      <c r="D868" s="93"/>
      <c r="E868" s="94"/>
      <c r="F868" s="94"/>
      <c r="G868" s="94"/>
      <c r="H868" s="94"/>
      <c r="I868" s="94"/>
      <c r="J868" s="94"/>
      <c r="K868" s="94"/>
    </row>
    <row r="869" spans="2:11">
      <c r="B869" s="93"/>
      <c r="C869" s="93"/>
      <c r="D869" s="93"/>
      <c r="E869" s="94"/>
      <c r="F869" s="94"/>
      <c r="G869" s="94"/>
      <c r="H869" s="94"/>
      <c r="I869" s="94"/>
      <c r="J869" s="94"/>
      <c r="K869" s="94"/>
    </row>
    <row r="870" spans="2:11">
      <c r="B870" s="93"/>
      <c r="C870" s="93"/>
      <c r="D870" s="93"/>
      <c r="E870" s="94"/>
      <c r="F870" s="94"/>
      <c r="G870" s="94"/>
      <c r="H870" s="94"/>
      <c r="I870" s="94"/>
      <c r="J870" s="94"/>
      <c r="K870" s="94"/>
    </row>
    <row r="871" spans="2:11">
      <c r="B871" s="93"/>
      <c r="C871" s="93"/>
      <c r="D871" s="93"/>
      <c r="E871" s="94"/>
      <c r="F871" s="94"/>
      <c r="G871" s="94"/>
      <c r="H871" s="94"/>
      <c r="I871" s="94"/>
      <c r="J871" s="94"/>
      <c r="K871" s="94"/>
    </row>
    <row r="872" spans="2:11">
      <c r="B872" s="93"/>
      <c r="C872" s="93"/>
      <c r="D872" s="93"/>
      <c r="E872" s="94"/>
      <c r="F872" s="94"/>
      <c r="G872" s="94"/>
      <c r="H872" s="94"/>
      <c r="I872" s="94"/>
      <c r="J872" s="94"/>
      <c r="K872" s="94"/>
    </row>
    <row r="873" spans="2:11">
      <c r="B873" s="93"/>
      <c r="C873" s="93"/>
      <c r="D873" s="93"/>
      <c r="E873" s="94"/>
      <c r="F873" s="94"/>
      <c r="G873" s="94"/>
      <c r="H873" s="94"/>
      <c r="I873" s="94"/>
      <c r="J873" s="94"/>
      <c r="K873" s="94"/>
    </row>
    <row r="874" spans="2:11">
      <c r="B874" s="93"/>
      <c r="C874" s="93"/>
      <c r="D874" s="93"/>
      <c r="E874" s="94"/>
      <c r="F874" s="94"/>
      <c r="G874" s="94"/>
      <c r="H874" s="94"/>
      <c r="I874" s="94"/>
      <c r="J874" s="94"/>
      <c r="K874" s="94"/>
    </row>
    <row r="875" spans="2:11">
      <c r="B875" s="93"/>
      <c r="C875" s="93"/>
      <c r="D875" s="93"/>
      <c r="E875" s="94"/>
      <c r="F875" s="94"/>
      <c r="G875" s="94"/>
      <c r="H875" s="94"/>
      <c r="I875" s="94"/>
      <c r="J875" s="94"/>
      <c r="K875" s="94"/>
    </row>
    <row r="876" spans="2:11">
      <c r="B876" s="93"/>
      <c r="C876" s="93"/>
      <c r="D876" s="93"/>
      <c r="E876" s="94"/>
      <c r="F876" s="94"/>
      <c r="G876" s="94"/>
      <c r="H876" s="94"/>
      <c r="I876" s="94"/>
      <c r="J876" s="94"/>
      <c r="K876" s="94"/>
    </row>
    <row r="877" spans="2:11">
      <c r="B877" s="93"/>
      <c r="C877" s="93"/>
      <c r="D877" s="93"/>
      <c r="E877" s="94"/>
      <c r="F877" s="94"/>
      <c r="G877" s="94"/>
      <c r="H877" s="94"/>
      <c r="I877" s="94"/>
      <c r="J877" s="94"/>
      <c r="K877" s="94"/>
    </row>
    <row r="878" spans="2:11">
      <c r="B878" s="93"/>
      <c r="C878" s="93"/>
      <c r="D878" s="93"/>
      <c r="E878" s="94"/>
      <c r="F878" s="94"/>
      <c r="G878" s="94"/>
      <c r="H878" s="94"/>
      <c r="I878" s="94"/>
      <c r="J878" s="94"/>
      <c r="K878" s="94"/>
    </row>
    <row r="879" spans="2:11">
      <c r="B879" s="93"/>
      <c r="C879" s="93"/>
      <c r="D879" s="93"/>
      <c r="E879" s="94"/>
      <c r="F879" s="94"/>
      <c r="G879" s="94"/>
      <c r="H879" s="94"/>
      <c r="I879" s="94"/>
      <c r="J879" s="94"/>
      <c r="K879" s="94"/>
    </row>
    <row r="880" spans="2:11">
      <c r="B880" s="93"/>
      <c r="C880" s="93"/>
      <c r="D880" s="93"/>
      <c r="E880" s="94"/>
      <c r="F880" s="94"/>
      <c r="G880" s="94"/>
      <c r="H880" s="94"/>
      <c r="I880" s="94"/>
      <c r="J880" s="94"/>
      <c r="K880" s="94"/>
    </row>
    <row r="881" spans="2:11">
      <c r="B881" s="93"/>
      <c r="C881" s="93"/>
      <c r="D881" s="93"/>
      <c r="E881" s="94"/>
      <c r="F881" s="94"/>
      <c r="G881" s="94"/>
      <c r="H881" s="94"/>
      <c r="I881" s="94"/>
      <c r="J881" s="94"/>
      <c r="K881" s="94"/>
    </row>
    <row r="882" spans="2:11">
      <c r="B882" s="93"/>
      <c r="C882" s="93"/>
      <c r="D882" s="93"/>
      <c r="E882" s="94"/>
      <c r="F882" s="94"/>
      <c r="G882" s="94"/>
      <c r="H882" s="94"/>
      <c r="I882" s="94"/>
      <c r="J882" s="94"/>
      <c r="K882" s="94"/>
    </row>
    <row r="883" spans="2:11">
      <c r="B883" s="93"/>
      <c r="C883" s="93"/>
      <c r="D883" s="93"/>
      <c r="E883" s="94"/>
      <c r="F883" s="94"/>
      <c r="G883" s="94"/>
      <c r="H883" s="94"/>
      <c r="I883" s="94"/>
      <c r="J883" s="94"/>
      <c r="K883" s="94"/>
    </row>
    <row r="884" spans="2:11">
      <c r="B884" s="93"/>
      <c r="C884" s="93"/>
      <c r="D884" s="93"/>
      <c r="E884" s="94"/>
      <c r="F884" s="94"/>
      <c r="G884" s="94"/>
      <c r="H884" s="94"/>
      <c r="I884" s="94"/>
      <c r="J884" s="94"/>
      <c r="K884" s="94"/>
    </row>
    <row r="885" spans="2:11">
      <c r="B885" s="93"/>
      <c r="C885" s="93"/>
      <c r="D885" s="93"/>
      <c r="E885" s="94"/>
      <c r="F885" s="94"/>
      <c r="G885" s="94"/>
      <c r="H885" s="94"/>
      <c r="I885" s="94"/>
      <c r="J885" s="94"/>
      <c r="K885" s="94"/>
    </row>
    <row r="886" spans="2:11">
      <c r="B886" s="93"/>
      <c r="C886" s="93"/>
      <c r="D886" s="93"/>
      <c r="E886" s="94"/>
      <c r="F886" s="94"/>
      <c r="G886" s="94"/>
      <c r="H886" s="94"/>
      <c r="I886" s="94"/>
      <c r="J886" s="94"/>
      <c r="K886" s="94"/>
    </row>
    <row r="887" spans="2:11">
      <c r="B887" s="93"/>
      <c r="C887" s="93"/>
      <c r="D887" s="93"/>
      <c r="E887" s="94"/>
      <c r="F887" s="94"/>
      <c r="G887" s="94"/>
      <c r="H887" s="94"/>
      <c r="I887" s="94"/>
      <c r="J887" s="94"/>
      <c r="K887" s="94"/>
    </row>
    <row r="888" spans="2:11">
      <c r="B888" s="93"/>
      <c r="C888" s="93"/>
      <c r="D888" s="93"/>
      <c r="E888" s="94"/>
      <c r="F888" s="94"/>
      <c r="G888" s="94"/>
      <c r="H888" s="94"/>
      <c r="I888" s="94"/>
      <c r="J888" s="94"/>
      <c r="K888" s="94"/>
    </row>
    <row r="889" spans="2:11">
      <c r="B889" s="93"/>
      <c r="C889" s="93"/>
      <c r="D889" s="93"/>
      <c r="E889" s="94"/>
      <c r="F889" s="94"/>
      <c r="G889" s="94"/>
      <c r="H889" s="94"/>
      <c r="I889" s="94"/>
      <c r="J889" s="94"/>
      <c r="K889" s="94"/>
    </row>
    <row r="890" spans="2:11">
      <c r="B890" s="93"/>
      <c r="C890" s="93"/>
      <c r="D890" s="93"/>
      <c r="E890" s="94"/>
      <c r="F890" s="94"/>
      <c r="G890" s="94"/>
      <c r="H890" s="94"/>
      <c r="I890" s="94"/>
      <c r="J890" s="94"/>
      <c r="K890" s="94"/>
    </row>
    <row r="891" spans="2:11">
      <c r="B891" s="93"/>
      <c r="C891" s="93"/>
      <c r="D891" s="93"/>
      <c r="E891" s="94"/>
      <c r="F891" s="94"/>
      <c r="G891" s="94"/>
      <c r="H891" s="94"/>
      <c r="I891" s="94"/>
      <c r="J891" s="94"/>
      <c r="K891" s="94"/>
    </row>
    <row r="892" spans="2:11">
      <c r="B892" s="93"/>
      <c r="C892" s="93"/>
      <c r="D892" s="93"/>
      <c r="E892" s="94"/>
      <c r="F892" s="94"/>
      <c r="G892" s="94"/>
      <c r="H892" s="94"/>
      <c r="I892" s="94"/>
      <c r="J892" s="94"/>
      <c r="K892" s="94"/>
    </row>
    <row r="893" spans="2:11">
      <c r="B893" s="93"/>
      <c r="C893" s="93"/>
      <c r="D893" s="93"/>
      <c r="E893" s="94"/>
      <c r="F893" s="94"/>
      <c r="G893" s="94"/>
      <c r="H893" s="94"/>
      <c r="I893" s="94"/>
      <c r="J893" s="94"/>
      <c r="K893" s="94"/>
    </row>
    <row r="894" spans="2:11">
      <c r="B894" s="93"/>
      <c r="C894" s="93"/>
      <c r="D894" s="93"/>
      <c r="E894" s="94"/>
      <c r="F894" s="94"/>
      <c r="G894" s="94"/>
      <c r="H894" s="94"/>
      <c r="I894" s="94"/>
      <c r="J894" s="94"/>
      <c r="K894" s="94"/>
    </row>
    <row r="895" spans="2:11">
      <c r="B895" s="93"/>
      <c r="C895" s="93"/>
      <c r="D895" s="93"/>
      <c r="E895" s="94"/>
      <c r="F895" s="94"/>
      <c r="G895" s="94"/>
      <c r="H895" s="94"/>
      <c r="I895" s="94"/>
      <c r="J895" s="94"/>
      <c r="K895" s="94"/>
    </row>
    <row r="896" spans="2:11">
      <c r="B896" s="93"/>
      <c r="C896" s="93"/>
      <c r="D896" s="93"/>
      <c r="E896" s="94"/>
      <c r="F896" s="94"/>
      <c r="G896" s="94"/>
      <c r="H896" s="94"/>
      <c r="I896" s="94"/>
      <c r="J896" s="94"/>
      <c r="K896" s="94"/>
    </row>
    <row r="897" spans="2:11">
      <c r="B897" s="93"/>
      <c r="C897" s="93"/>
      <c r="D897" s="93"/>
      <c r="E897" s="94"/>
      <c r="F897" s="94"/>
      <c r="G897" s="94"/>
      <c r="H897" s="94"/>
      <c r="I897" s="94"/>
      <c r="J897" s="94"/>
      <c r="K897" s="94"/>
    </row>
    <row r="898" spans="2:11">
      <c r="B898" s="93"/>
      <c r="C898" s="93"/>
      <c r="D898" s="93"/>
      <c r="E898" s="94"/>
      <c r="F898" s="94"/>
      <c r="G898" s="94"/>
      <c r="H898" s="94"/>
      <c r="I898" s="94"/>
      <c r="J898" s="94"/>
      <c r="K898" s="94"/>
    </row>
    <row r="899" spans="2:11">
      <c r="B899" s="93"/>
      <c r="C899" s="93"/>
      <c r="D899" s="93"/>
      <c r="E899" s="94"/>
      <c r="F899" s="94"/>
      <c r="G899" s="94"/>
      <c r="H899" s="94"/>
      <c r="I899" s="94"/>
      <c r="J899" s="94"/>
      <c r="K899" s="94"/>
    </row>
    <row r="900" spans="2:11">
      <c r="B900" s="93"/>
      <c r="C900" s="93"/>
      <c r="D900" s="93"/>
      <c r="E900" s="94"/>
      <c r="F900" s="94"/>
      <c r="G900" s="94"/>
      <c r="H900" s="94"/>
      <c r="I900" s="94"/>
      <c r="J900" s="94"/>
      <c r="K900" s="94"/>
    </row>
    <row r="901" spans="2:11">
      <c r="B901" s="93"/>
      <c r="C901" s="93"/>
      <c r="D901" s="93"/>
      <c r="E901" s="94"/>
      <c r="F901" s="94"/>
      <c r="G901" s="94"/>
      <c r="H901" s="94"/>
      <c r="I901" s="94"/>
      <c r="J901" s="94"/>
      <c r="K901" s="94"/>
    </row>
    <row r="902" spans="2:11">
      <c r="B902" s="93"/>
      <c r="C902" s="93"/>
      <c r="D902" s="93"/>
      <c r="E902" s="94"/>
      <c r="F902" s="94"/>
      <c r="G902" s="94"/>
      <c r="H902" s="94"/>
      <c r="I902" s="94"/>
      <c r="J902" s="94"/>
      <c r="K902" s="94"/>
    </row>
    <row r="903" spans="2:11">
      <c r="B903" s="93"/>
      <c r="C903" s="93"/>
      <c r="D903" s="93"/>
      <c r="E903" s="94"/>
      <c r="F903" s="94"/>
      <c r="G903" s="94"/>
      <c r="H903" s="94"/>
      <c r="I903" s="94"/>
      <c r="J903" s="94"/>
      <c r="K903" s="94"/>
    </row>
    <row r="904" spans="2:11">
      <c r="B904" s="93"/>
      <c r="C904" s="93"/>
      <c r="D904" s="93"/>
      <c r="E904" s="94"/>
      <c r="F904" s="94"/>
      <c r="G904" s="94"/>
      <c r="H904" s="94"/>
      <c r="I904" s="94"/>
      <c r="J904" s="94"/>
      <c r="K904" s="94"/>
    </row>
    <row r="905" spans="2:11">
      <c r="B905" s="93"/>
      <c r="C905" s="93"/>
      <c r="D905" s="93"/>
      <c r="E905" s="94"/>
      <c r="F905" s="94"/>
      <c r="G905" s="94"/>
      <c r="H905" s="94"/>
      <c r="I905" s="94"/>
      <c r="J905" s="94"/>
      <c r="K905" s="94"/>
    </row>
    <row r="906" spans="2:11">
      <c r="B906" s="93"/>
      <c r="C906" s="93"/>
      <c r="D906" s="93"/>
      <c r="E906" s="94"/>
      <c r="F906" s="94"/>
      <c r="G906" s="94"/>
      <c r="H906" s="94"/>
      <c r="I906" s="94"/>
      <c r="J906" s="94"/>
      <c r="K906" s="94"/>
    </row>
    <row r="907" spans="2:11">
      <c r="B907" s="93"/>
      <c r="C907" s="93"/>
      <c r="D907" s="93"/>
      <c r="E907" s="94"/>
      <c r="F907" s="94"/>
      <c r="G907" s="94"/>
      <c r="H907" s="94"/>
      <c r="I907" s="94"/>
      <c r="J907" s="94"/>
      <c r="K907" s="94"/>
    </row>
    <row r="908" spans="2:11">
      <c r="B908" s="93"/>
      <c r="C908" s="93"/>
      <c r="D908" s="93"/>
      <c r="E908" s="94"/>
      <c r="F908" s="94"/>
      <c r="G908" s="94"/>
      <c r="H908" s="94"/>
      <c r="I908" s="94"/>
      <c r="J908" s="94"/>
      <c r="K908" s="94"/>
    </row>
    <row r="909" spans="2:11">
      <c r="B909" s="93"/>
      <c r="C909" s="93"/>
      <c r="D909" s="93"/>
      <c r="E909" s="94"/>
      <c r="F909" s="94"/>
      <c r="G909" s="94"/>
      <c r="H909" s="94"/>
      <c r="I909" s="94"/>
      <c r="J909" s="94"/>
      <c r="K909" s="94"/>
    </row>
    <row r="910" spans="2:11">
      <c r="B910" s="93"/>
      <c r="C910" s="93"/>
      <c r="D910" s="93"/>
      <c r="E910" s="94"/>
      <c r="F910" s="94"/>
      <c r="G910" s="94"/>
      <c r="H910" s="94"/>
      <c r="I910" s="94"/>
      <c r="J910" s="94"/>
      <c r="K910" s="94"/>
    </row>
    <row r="911" spans="2:11">
      <c r="B911" s="93"/>
      <c r="C911" s="93"/>
      <c r="D911" s="93"/>
      <c r="E911" s="94"/>
      <c r="F911" s="94"/>
      <c r="G911" s="94"/>
      <c r="H911" s="94"/>
      <c r="I911" s="94"/>
      <c r="J911" s="94"/>
      <c r="K911" s="94"/>
    </row>
    <row r="912" spans="2:11">
      <c r="B912" s="93"/>
      <c r="C912" s="93"/>
      <c r="D912" s="93"/>
      <c r="E912" s="94"/>
      <c r="F912" s="94"/>
      <c r="G912" s="94"/>
      <c r="H912" s="94"/>
      <c r="I912" s="94"/>
      <c r="J912" s="94"/>
      <c r="K912" s="94"/>
    </row>
    <row r="913" spans="2:11">
      <c r="B913" s="93"/>
      <c r="C913" s="93"/>
      <c r="D913" s="93"/>
      <c r="E913" s="94"/>
      <c r="F913" s="94"/>
      <c r="G913" s="94"/>
      <c r="H913" s="94"/>
      <c r="I913" s="94"/>
      <c r="J913" s="94"/>
      <c r="K913" s="94"/>
    </row>
    <row r="914" spans="2:11">
      <c r="B914" s="93"/>
      <c r="C914" s="93"/>
      <c r="D914" s="93"/>
      <c r="E914" s="94"/>
      <c r="F914" s="94"/>
      <c r="G914" s="94"/>
      <c r="H914" s="94"/>
      <c r="I914" s="94"/>
      <c r="J914" s="94"/>
      <c r="K914" s="94"/>
    </row>
    <row r="915" spans="2:11">
      <c r="B915" s="93"/>
      <c r="C915" s="93"/>
      <c r="D915" s="93"/>
      <c r="E915" s="94"/>
      <c r="F915" s="94"/>
      <c r="G915" s="94"/>
      <c r="H915" s="94"/>
      <c r="I915" s="94"/>
      <c r="J915" s="94"/>
      <c r="K915" s="94"/>
    </row>
    <row r="916" spans="2:11">
      <c r="B916" s="93"/>
      <c r="C916" s="93"/>
      <c r="D916" s="93"/>
      <c r="E916" s="94"/>
      <c r="F916" s="94"/>
      <c r="G916" s="94"/>
      <c r="H916" s="94"/>
      <c r="I916" s="94"/>
      <c r="J916" s="94"/>
      <c r="K916" s="94"/>
    </row>
    <row r="917" spans="2:11">
      <c r="B917" s="93"/>
      <c r="C917" s="93"/>
      <c r="D917" s="93"/>
      <c r="E917" s="94"/>
      <c r="F917" s="94"/>
      <c r="G917" s="94"/>
      <c r="H917" s="94"/>
      <c r="I917" s="94"/>
      <c r="J917" s="94"/>
      <c r="K917" s="94"/>
    </row>
    <row r="918" spans="2:11">
      <c r="B918" s="93"/>
      <c r="C918" s="93"/>
      <c r="D918" s="93"/>
      <c r="E918" s="94"/>
      <c r="F918" s="94"/>
      <c r="G918" s="94"/>
      <c r="H918" s="94"/>
      <c r="I918" s="94"/>
      <c r="J918" s="94"/>
      <c r="K918" s="94"/>
    </row>
    <row r="919" spans="2:11">
      <c r="B919" s="93"/>
      <c r="C919" s="93"/>
      <c r="D919" s="93"/>
      <c r="E919" s="94"/>
      <c r="F919" s="94"/>
      <c r="G919" s="94"/>
      <c r="H919" s="94"/>
      <c r="I919" s="94"/>
      <c r="J919" s="94"/>
      <c r="K919" s="94"/>
    </row>
    <row r="920" spans="2:11">
      <c r="B920" s="93"/>
      <c r="C920" s="93"/>
      <c r="D920" s="93"/>
      <c r="E920" s="94"/>
      <c r="F920" s="94"/>
      <c r="G920" s="94"/>
      <c r="H920" s="94"/>
      <c r="I920" s="94"/>
      <c r="J920" s="94"/>
      <c r="K920" s="94"/>
    </row>
    <row r="921" spans="2:11">
      <c r="B921" s="93"/>
      <c r="C921" s="93"/>
      <c r="D921" s="93"/>
      <c r="E921" s="94"/>
      <c r="F921" s="94"/>
      <c r="G921" s="94"/>
      <c r="H921" s="94"/>
      <c r="I921" s="94"/>
      <c r="J921" s="94"/>
      <c r="K921" s="94"/>
    </row>
    <row r="922" spans="2:11">
      <c r="B922" s="93"/>
      <c r="C922" s="93"/>
      <c r="D922" s="93"/>
      <c r="E922" s="94"/>
      <c r="F922" s="94"/>
      <c r="G922" s="94"/>
      <c r="H922" s="94"/>
      <c r="I922" s="94"/>
      <c r="J922" s="94"/>
      <c r="K922" s="94"/>
    </row>
    <row r="923" spans="2:11">
      <c r="B923" s="93"/>
      <c r="C923" s="93"/>
      <c r="D923" s="93"/>
      <c r="E923" s="94"/>
      <c r="F923" s="94"/>
      <c r="G923" s="94"/>
      <c r="H923" s="94"/>
      <c r="I923" s="94"/>
      <c r="J923" s="94"/>
      <c r="K923" s="94"/>
    </row>
    <row r="924" spans="2:11">
      <c r="B924" s="93"/>
      <c r="C924" s="93"/>
      <c r="D924" s="93"/>
      <c r="E924" s="94"/>
      <c r="F924" s="94"/>
      <c r="G924" s="94"/>
      <c r="H924" s="94"/>
      <c r="I924" s="94"/>
      <c r="J924" s="94"/>
      <c r="K924" s="94"/>
    </row>
    <row r="925" spans="2:11">
      <c r="B925" s="93"/>
      <c r="C925" s="93"/>
      <c r="D925" s="93"/>
      <c r="E925" s="94"/>
      <c r="F925" s="94"/>
      <c r="G925" s="94"/>
      <c r="H925" s="94"/>
      <c r="I925" s="94"/>
      <c r="J925" s="94"/>
      <c r="K925" s="94"/>
    </row>
    <row r="926" spans="2:11">
      <c r="B926" s="93"/>
      <c r="C926" s="93"/>
      <c r="D926" s="93"/>
      <c r="E926" s="94"/>
      <c r="F926" s="94"/>
      <c r="G926" s="94"/>
      <c r="H926" s="94"/>
      <c r="I926" s="94"/>
      <c r="J926" s="94"/>
      <c r="K926" s="94"/>
    </row>
    <row r="927" spans="2:11">
      <c r="B927" s="93"/>
      <c r="C927" s="93"/>
      <c r="D927" s="93"/>
      <c r="E927" s="94"/>
      <c r="F927" s="94"/>
      <c r="G927" s="94"/>
      <c r="H927" s="94"/>
      <c r="I927" s="94"/>
      <c r="J927" s="94"/>
      <c r="K927" s="94"/>
    </row>
    <row r="928" spans="2:11">
      <c r="B928" s="93"/>
      <c r="C928" s="93"/>
      <c r="D928" s="93"/>
      <c r="E928" s="94"/>
      <c r="F928" s="94"/>
      <c r="G928" s="94"/>
      <c r="H928" s="94"/>
      <c r="I928" s="94"/>
      <c r="J928" s="94"/>
      <c r="K928" s="94"/>
    </row>
    <row r="929" spans="2:11">
      <c r="B929" s="93"/>
      <c r="C929" s="93"/>
      <c r="D929" s="93"/>
      <c r="E929" s="94"/>
      <c r="F929" s="94"/>
      <c r="G929" s="94"/>
      <c r="H929" s="94"/>
      <c r="I929" s="94"/>
      <c r="J929" s="94"/>
      <c r="K929" s="94"/>
    </row>
    <row r="930" spans="2:11">
      <c r="B930" s="93"/>
      <c r="C930" s="93"/>
      <c r="D930" s="93"/>
      <c r="E930" s="94"/>
      <c r="F930" s="94"/>
      <c r="G930" s="94"/>
      <c r="H930" s="94"/>
      <c r="I930" s="94"/>
      <c r="J930" s="94"/>
      <c r="K930" s="94"/>
    </row>
    <row r="931" spans="2:11">
      <c r="B931" s="93"/>
      <c r="C931" s="93"/>
      <c r="D931" s="93"/>
      <c r="E931" s="94"/>
      <c r="F931" s="94"/>
      <c r="G931" s="94"/>
      <c r="H931" s="94"/>
      <c r="I931" s="94"/>
      <c r="J931" s="94"/>
      <c r="K931" s="94"/>
    </row>
    <row r="932" spans="2:11">
      <c r="B932" s="93"/>
      <c r="C932" s="93"/>
      <c r="D932" s="93"/>
      <c r="E932" s="94"/>
      <c r="F932" s="94"/>
      <c r="G932" s="94"/>
      <c r="H932" s="94"/>
      <c r="I932" s="94"/>
      <c r="J932" s="94"/>
      <c r="K932" s="94"/>
    </row>
    <row r="933" spans="2:11">
      <c r="B933" s="93"/>
      <c r="C933" s="93"/>
      <c r="D933" s="93"/>
      <c r="E933" s="94"/>
      <c r="F933" s="94"/>
      <c r="G933" s="94"/>
      <c r="H933" s="94"/>
      <c r="I933" s="94"/>
      <c r="J933" s="94"/>
      <c r="K933" s="94"/>
    </row>
    <row r="934" spans="2:11">
      <c r="B934" s="93"/>
      <c r="C934" s="93"/>
      <c r="D934" s="93"/>
      <c r="E934" s="94"/>
      <c r="F934" s="94"/>
      <c r="G934" s="94"/>
      <c r="H934" s="94"/>
      <c r="I934" s="94"/>
      <c r="J934" s="94"/>
      <c r="K934" s="94"/>
    </row>
    <row r="935" spans="2:11">
      <c r="B935" s="93"/>
      <c r="C935" s="93"/>
      <c r="D935" s="93"/>
      <c r="E935" s="94"/>
      <c r="F935" s="94"/>
      <c r="G935" s="94"/>
      <c r="H935" s="94"/>
      <c r="I935" s="94"/>
      <c r="J935" s="94"/>
      <c r="K935" s="94"/>
    </row>
    <row r="936" spans="2:11">
      <c r="B936" s="93"/>
      <c r="C936" s="93"/>
      <c r="D936" s="93"/>
      <c r="E936" s="94"/>
      <c r="F936" s="94"/>
      <c r="G936" s="94"/>
      <c r="H936" s="94"/>
      <c r="I936" s="94"/>
      <c r="J936" s="94"/>
      <c r="K936" s="94"/>
    </row>
    <row r="937" spans="2:11">
      <c r="B937" s="93"/>
      <c r="C937" s="93"/>
      <c r="D937" s="93"/>
      <c r="E937" s="94"/>
      <c r="F937" s="94"/>
      <c r="G937" s="94"/>
      <c r="H937" s="94"/>
      <c r="I937" s="94"/>
      <c r="J937" s="94"/>
      <c r="K937" s="94"/>
    </row>
    <row r="938" spans="2:11">
      <c r="B938" s="93"/>
      <c r="C938" s="93"/>
      <c r="D938" s="93"/>
      <c r="E938" s="94"/>
      <c r="F938" s="94"/>
      <c r="G938" s="94"/>
      <c r="H938" s="94"/>
      <c r="I938" s="94"/>
      <c r="J938" s="94"/>
      <c r="K938" s="94"/>
    </row>
    <row r="939" spans="2:11">
      <c r="B939" s="93"/>
      <c r="C939" s="93"/>
      <c r="D939" s="93"/>
      <c r="E939" s="94"/>
      <c r="F939" s="94"/>
      <c r="G939" s="94"/>
      <c r="H939" s="94"/>
      <c r="I939" s="94"/>
      <c r="J939" s="94"/>
      <c r="K939" s="94"/>
    </row>
    <row r="940" spans="2:11">
      <c r="B940" s="93"/>
      <c r="C940" s="93"/>
      <c r="D940" s="93"/>
      <c r="E940" s="94"/>
      <c r="F940" s="94"/>
      <c r="G940" s="94"/>
      <c r="H940" s="94"/>
      <c r="I940" s="94"/>
      <c r="J940" s="94"/>
      <c r="K940" s="94"/>
    </row>
    <row r="941" spans="2:11">
      <c r="B941" s="93"/>
      <c r="C941" s="93"/>
      <c r="D941" s="93"/>
      <c r="E941" s="94"/>
      <c r="F941" s="94"/>
      <c r="G941" s="94"/>
      <c r="H941" s="94"/>
      <c r="I941" s="94"/>
      <c r="J941" s="94"/>
      <c r="K941" s="94"/>
    </row>
    <row r="942" spans="2:11">
      <c r="B942" s="93"/>
      <c r="C942" s="93"/>
      <c r="D942" s="93"/>
      <c r="E942" s="94"/>
      <c r="F942" s="94"/>
      <c r="G942" s="94"/>
      <c r="H942" s="94"/>
      <c r="I942" s="94"/>
      <c r="J942" s="94"/>
      <c r="K942" s="94"/>
    </row>
    <row r="943" spans="2:11">
      <c r="B943" s="93"/>
      <c r="C943" s="93"/>
      <c r="D943" s="93"/>
      <c r="E943" s="94"/>
      <c r="F943" s="94"/>
      <c r="G943" s="94"/>
      <c r="H943" s="94"/>
      <c r="I943" s="94"/>
      <c r="J943" s="94"/>
      <c r="K943" s="94"/>
    </row>
    <row r="944" spans="2:11">
      <c r="B944" s="93"/>
      <c r="C944" s="93"/>
      <c r="D944" s="93"/>
      <c r="E944" s="94"/>
      <c r="F944" s="94"/>
      <c r="G944" s="94"/>
      <c r="H944" s="94"/>
      <c r="I944" s="94"/>
      <c r="J944" s="94"/>
      <c r="K944" s="94"/>
    </row>
    <row r="945" spans="2:11">
      <c r="B945" s="93"/>
      <c r="C945" s="93"/>
      <c r="D945" s="93"/>
      <c r="E945" s="94"/>
      <c r="F945" s="94"/>
      <c r="G945" s="94"/>
      <c r="H945" s="94"/>
      <c r="I945" s="94"/>
      <c r="J945" s="94"/>
      <c r="K945" s="94"/>
    </row>
    <row r="946" spans="2:11">
      <c r="B946" s="93"/>
      <c r="C946" s="93"/>
      <c r="D946" s="93"/>
      <c r="E946" s="94"/>
      <c r="F946" s="94"/>
      <c r="G946" s="94"/>
      <c r="H946" s="94"/>
      <c r="I946" s="94"/>
      <c r="J946" s="94"/>
      <c r="K946" s="94"/>
    </row>
    <row r="947" spans="2:11">
      <c r="B947" s="93"/>
      <c r="C947" s="93"/>
      <c r="D947" s="93"/>
      <c r="E947" s="94"/>
      <c r="F947" s="94"/>
      <c r="G947" s="94"/>
      <c r="H947" s="94"/>
      <c r="I947" s="94"/>
      <c r="J947" s="94"/>
      <c r="K947" s="94"/>
    </row>
    <row r="948" spans="2:11">
      <c r="B948" s="93"/>
      <c r="C948" s="93"/>
      <c r="D948" s="93"/>
      <c r="E948" s="94"/>
      <c r="F948" s="94"/>
      <c r="G948" s="94"/>
      <c r="H948" s="94"/>
      <c r="I948" s="94"/>
      <c r="J948" s="94"/>
      <c r="K948" s="94"/>
    </row>
    <row r="949" spans="2:11">
      <c r="B949" s="93"/>
      <c r="C949" s="93"/>
      <c r="D949" s="93"/>
      <c r="E949" s="94"/>
      <c r="F949" s="94"/>
      <c r="G949" s="94"/>
      <c r="H949" s="94"/>
      <c r="I949" s="94"/>
      <c r="J949" s="94"/>
      <c r="K949" s="94"/>
    </row>
    <row r="950" spans="2:11">
      <c r="B950" s="93"/>
      <c r="C950" s="93"/>
      <c r="D950" s="93"/>
      <c r="E950" s="94"/>
      <c r="F950" s="94"/>
      <c r="G950" s="94"/>
      <c r="H950" s="94"/>
      <c r="I950" s="94"/>
      <c r="J950" s="94"/>
      <c r="K950" s="94"/>
    </row>
    <row r="951" spans="2:11">
      <c r="B951" s="93"/>
      <c r="C951" s="93"/>
      <c r="D951" s="93"/>
      <c r="E951" s="94"/>
      <c r="F951" s="94"/>
      <c r="G951" s="94"/>
      <c r="H951" s="94"/>
      <c r="I951" s="94"/>
      <c r="J951" s="94"/>
      <c r="K951" s="94"/>
    </row>
    <row r="952" spans="2:11">
      <c r="B952" s="93"/>
      <c r="C952" s="93"/>
      <c r="D952" s="93"/>
      <c r="E952" s="94"/>
      <c r="F952" s="94"/>
      <c r="G952" s="94"/>
      <c r="H952" s="94"/>
      <c r="I952" s="94"/>
      <c r="J952" s="94"/>
      <c r="K952" s="94"/>
    </row>
    <row r="953" spans="2:11">
      <c r="B953" s="93"/>
      <c r="C953" s="93"/>
      <c r="D953" s="93"/>
      <c r="E953" s="94"/>
      <c r="F953" s="94"/>
      <c r="G953" s="94"/>
      <c r="H953" s="94"/>
      <c r="I953" s="94"/>
      <c r="J953" s="94"/>
      <c r="K953" s="94"/>
    </row>
    <row r="954" spans="2:11">
      <c r="B954" s="93"/>
      <c r="C954" s="93"/>
      <c r="D954" s="93"/>
      <c r="E954" s="94"/>
      <c r="F954" s="94"/>
      <c r="G954" s="94"/>
      <c r="H954" s="94"/>
      <c r="I954" s="94"/>
      <c r="J954" s="94"/>
      <c r="K954" s="94"/>
    </row>
    <row r="955" spans="2:11">
      <c r="B955" s="93"/>
      <c r="C955" s="93"/>
      <c r="D955" s="93"/>
      <c r="E955" s="94"/>
      <c r="F955" s="94"/>
      <c r="G955" s="94"/>
      <c r="H955" s="94"/>
      <c r="I955" s="94"/>
      <c r="J955" s="94"/>
      <c r="K955" s="94"/>
    </row>
    <row r="956" spans="2:11">
      <c r="B956" s="93"/>
      <c r="C956" s="93"/>
      <c r="D956" s="93"/>
      <c r="E956" s="94"/>
      <c r="F956" s="94"/>
      <c r="G956" s="94"/>
      <c r="H956" s="94"/>
      <c r="I956" s="94"/>
      <c r="J956" s="94"/>
      <c r="K956" s="94"/>
    </row>
    <row r="957" spans="2:11">
      <c r="B957" s="93"/>
      <c r="C957" s="93"/>
      <c r="D957" s="93"/>
      <c r="E957" s="94"/>
      <c r="F957" s="94"/>
      <c r="G957" s="94"/>
      <c r="H957" s="94"/>
      <c r="I957" s="94"/>
      <c r="J957" s="94"/>
      <c r="K957" s="94"/>
    </row>
    <row r="958" spans="2:11">
      <c r="B958" s="93"/>
      <c r="C958" s="93"/>
      <c r="D958" s="93"/>
      <c r="E958" s="94"/>
      <c r="F958" s="94"/>
      <c r="G958" s="94"/>
      <c r="H958" s="94"/>
      <c r="I958" s="94"/>
      <c r="J958" s="94"/>
      <c r="K958" s="94"/>
    </row>
    <row r="959" spans="2:11">
      <c r="B959" s="93"/>
      <c r="C959" s="93"/>
      <c r="D959" s="93"/>
      <c r="E959" s="94"/>
      <c r="F959" s="94"/>
      <c r="G959" s="94"/>
      <c r="H959" s="94"/>
      <c r="I959" s="94"/>
      <c r="J959" s="94"/>
      <c r="K959" s="94"/>
    </row>
    <row r="960" spans="2:11">
      <c r="B960" s="93"/>
      <c r="C960" s="93"/>
      <c r="D960" s="93"/>
      <c r="E960" s="94"/>
      <c r="F960" s="94"/>
      <c r="G960" s="94"/>
      <c r="H960" s="94"/>
      <c r="I960" s="94"/>
      <c r="J960" s="94"/>
      <c r="K960" s="94"/>
    </row>
    <row r="961" spans="2:11">
      <c r="B961" s="93"/>
      <c r="C961" s="93"/>
      <c r="D961" s="93"/>
      <c r="E961" s="94"/>
      <c r="F961" s="94"/>
      <c r="G961" s="94"/>
      <c r="H961" s="94"/>
      <c r="I961" s="94"/>
      <c r="J961" s="94"/>
      <c r="K961" s="94"/>
    </row>
    <row r="962" spans="2:11">
      <c r="B962" s="93"/>
      <c r="C962" s="93"/>
      <c r="D962" s="93"/>
      <c r="E962" s="94"/>
      <c r="F962" s="94"/>
      <c r="G962" s="94"/>
      <c r="H962" s="94"/>
      <c r="I962" s="94"/>
      <c r="J962" s="94"/>
      <c r="K962" s="94"/>
    </row>
    <row r="963" spans="2:11">
      <c r="B963" s="93"/>
      <c r="C963" s="93"/>
      <c r="D963" s="93"/>
      <c r="E963" s="94"/>
      <c r="F963" s="94"/>
      <c r="G963" s="94"/>
      <c r="H963" s="94"/>
      <c r="I963" s="94"/>
      <c r="J963" s="94"/>
      <c r="K963" s="94"/>
    </row>
    <row r="964" spans="2:11">
      <c r="B964" s="93"/>
      <c r="C964" s="93"/>
      <c r="D964" s="93"/>
      <c r="E964" s="94"/>
      <c r="F964" s="94"/>
      <c r="G964" s="94"/>
      <c r="H964" s="94"/>
      <c r="I964" s="94"/>
      <c r="J964" s="94"/>
      <c r="K964" s="94"/>
    </row>
    <row r="965" spans="2:11">
      <c r="B965" s="93"/>
      <c r="C965" s="93"/>
      <c r="D965" s="93"/>
      <c r="E965" s="94"/>
      <c r="F965" s="94"/>
      <c r="G965" s="94"/>
      <c r="H965" s="94"/>
      <c r="I965" s="94"/>
      <c r="J965" s="94"/>
      <c r="K965" s="94"/>
    </row>
    <row r="966" spans="2:11">
      <c r="B966" s="93"/>
      <c r="C966" s="93"/>
      <c r="D966" s="93"/>
      <c r="E966" s="94"/>
      <c r="F966" s="94"/>
      <c r="G966" s="94"/>
      <c r="H966" s="94"/>
      <c r="I966" s="94"/>
      <c r="J966" s="94"/>
      <c r="K966" s="94"/>
    </row>
    <row r="967" spans="2:11">
      <c r="B967" s="93"/>
      <c r="C967" s="93"/>
      <c r="D967" s="93"/>
      <c r="E967" s="94"/>
      <c r="F967" s="94"/>
      <c r="G967" s="94"/>
      <c r="H967" s="94"/>
      <c r="I967" s="94"/>
      <c r="J967" s="94"/>
      <c r="K967" s="94"/>
    </row>
    <row r="968" spans="2:11">
      <c r="B968" s="93"/>
      <c r="C968" s="93"/>
      <c r="D968" s="93"/>
      <c r="E968" s="94"/>
      <c r="F968" s="94"/>
      <c r="G968" s="94"/>
      <c r="H968" s="94"/>
      <c r="I968" s="94"/>
      <c r="J968" s="94"/>
      <c r="K968" s="94"/>
    </row>
    <row r="969" spans="2:11">
      <c r="B969" s="93"/>
      <c r="C969" s="93"/>
      <c r="D969" s="93"/>
      <c r="E969" s="94"/>
      <c r="F969" s="94"/>
      <c r="G969" s="94"/>
      <c r="H969" s="94"/>
      <c r="I969" s="94"/>
      <c r="J969" s="94"/>
      <c r="K969" s="94"/>
    </row>
    <row r="970" spans="2:11">
      <c r="B970" s="93"/>
      <c r="C970" s="93"/>
      <c r="D970" s="93"/>
      <c r="E970" s="94"/>
      <c r="F970" s="94"/>
      <c r="G970" s="94"/>
      <c r="H970" s="94"/>
      <c r="I970" s="94"/>
      <c r="J970" s="94"/>
      <c r="K970" s="94"/>
    </row>
    <row r="971" spans="2:11">
      <c r="B971" s="93"/>
      <c r="C971" s="93"/>
      <c r="D971" s="93"/>
      <c r="E971" s="94"/>
      <c r="F971" s="94"/>
      <c r="G971" s="94"/>
      <c r="H971" s="94"/>
      <c r="I971" s="94"/>
      <c r="J971" s="94"/>
      <c r="K971" s="94"/>
    </row>
    <row r="972" spans="2:11">
      <c r="B972" s="93"/>
      <c r="C972" s="93"/>
      <c r="D972" s="93"/>
      <c r="E972" s="94"/>
      <c r="F972" s="94"/>
      <c r="G972" s="94"/>
      <c r="H972" s="94"/>
      <c r="I972" s="94"/>
      <c r="J972" s="94"/>
      <c r="K972" s="94"/>
    </row>
    <row r="973" spans="2:11">
      <c r="B973" s="93"/>
      <c r="C973" s="93"/>
      <c r="D973" s="93"/>
      <c r="E973" s="94"/>
      <c r="F973" s="94"/>
      <c r="G973" s="94"/>
      <c r="H973" s="94"/>
      <c r="I973" s="94"/>
      <c r="J973" s="94"/>
      <c r="K973" s="94"/>
    </row>
    <row r="974" spans="2:11">
      <c r="B974" s="93"/>
      <c r="C974" s="93"/>
      <c r="D974" s="93"/>
      <c r="E974" s="94"/>
      <c r="F974" s="94"/>
      <c r="G974" s="94"/>
      <c r="H974" s="94"/>
      <c r="I974" s="94"/>
      <c r="J974" s="94"/>
      <c r="K974" s="94"/>
    </row>
    <row r="975" spans="2:11">
      <c r="B975" s="93"/>
      <c r="C975" s="93"/>
      <c r="D975" s="93"/>
      <c r="E975" s="94"/>
      <c r="F975" s="94"/>
      <c r="G975" s="94"/>
      <c r="H975" s="94"/>
      <c r="I975" s="94"/>
      <c r="J975" s="94"/>
      <c r="K975" s="94"/>
    </row>
    <row r="976" spans="2:11">
      <c r="B976" s="93"/>
      <c r="C976" s="93"/>
      <c r="D976" s="93"/>
      <c r="E976" s="94"/>
      <c r="F976" s="94"/>
      <c r="G976" s="94"/>
      <c r="H976" s="94"/>
      <c r="I976" s="94"/>
      <c r="J976" s="94"/>
      <c r="K976" s="94"/>
    </row>
    <row r="977" spans="2:11">
      <c r="B977" s="93"/>
      <c r="C977" s="93"/>
      <c r="D977" s="93"/>
      <c r="E977" s="94"/>
      <c r="F977" s="94"/>
      <c r="G977" s="94"/>
      <c r="H977" s="94"/>
      <c r="I977" s="94"/>
      <c r="J977" s="94"/>
      <c r="K977" s="94"/>
    </row>
    <row r="978" spans="2:11">
      <c r="B978" s="93"/>
      <c r="C978" s="93"/>
      <c r="D978" s="93"/>
      <c r="E978" s="94"/>
      <c r="F978" s="94"/>
      <c r="G978" s="94"/>
      <c r="H978" s="94"/>
      <c r="I978" s="94"/>
      <c r="J978" s="94"/>
      <c r="K978" s="94"/>
    </row>
    <row r="979" spans="2:11">
      <c r="B979" s="93"/>
      <c r="C979" s="93"/>
      <c r="D979" s="93"/>
      <c r="E979" s="94"/>
      <c r="F979" s="94"/>
      <c r="G979" s="94"/>
      <c r="H979" s="94"/>
      <c r="I979" s="94"/>
      <c r="J979" s="94"/>
      <c r="K979" s="94"/>
    </row>
    <row r="980" spans="2:11">
      <c r="B980" s="93"/>
      <c r="C980" s="93"/>
      <c r="D980" s="93"/>
      <c r="E980" s="94"/>
      <c r="F980" s="94"/>
      <c r="G980" s="94"/>
      <c r="H980" s="94"/>
      <c r="I980" s="94"/>
      <c r="J980" s="94"/>
      <c r="K980" s="94"/>
    </row>
    <row r="981" spans="2:11">
      <c r="B981" s="93"/>
      <c r="C981" s="93"/>
      <c r="D981" s="93"/>
      <c r="E981" s="94"/>
      <c r="F981" s="94"/>
      <c r="G981" s="94"/>
      <c r="H981" s="94"/>
      <c r="I981" s="94"/>
      <c r="J981" s="94"/>
      <c r="K981" s="94"/>
    </row>
    <row r="982" spans="2:11">
      <c r="B982" s="93"/>
      <c r="C982" s="93"/>
      <c r="D982" s="93"/>
      <c r="E982" s="94"/>
      <c r="F982" s="94"/>
      <c r="G982" s="94"/>
      <c r="H982" s="94"/>
      <c r="I982" s="94"/>
      <c r="J982" s="94"/>
      <c r="K982" s="94"/>
    </row>
    <row r="983" spans="2:11">
      <c r="B983" s="93"/>
      <c r="C983" s="93"/>
      <c r="D983" s="93"/>
      <c r="E983" s="94"/>
      <c r="F983" s="94"/>
      <c r="G983" s="94"/>
      <c r="H983" s="94"/>
      <c r="I983" s="94"/>
      <c r="J983" s="94"/>
      <c r="K983" s="94"/>
    </row>
    <row r="984" spans="2:11">
      <c r="B984" s="93"/>
      <c r="C984" s="93"/>
      <c r="D984" s="93"/>
      <c r="E984" s="94"/>
      <c r="F984" s="94"/>
      <c r="G984" s="94"/>
      <c r="H984" s="94"/>
      <c r="I984" s="94"/>
      <c r="J984" s="94"/>
      <c r="K984" s="94"/>
    </row>
    <row r="985" spans="2:11">
      <c r="B985" s="93"/>
      <c r="C985" s="93"/>
      <c r="D985" s="93"/>
      <c r="E985" s="94"/>
      <c r="F985" s="94"/>
      <c r="G985" s="94"/>
      <c r="H985" s="94"/>
      <c r="I985" s="94"/>
      <c r="J985" s="94"/>
      <c r="K985" s="94"/>
    </row>
    <row r="986" spans="2:11">
      <c r="B986" s="93"/>
      <c r="C986" s="93"/>
      <c r="D986" s="93"/>
      <c r="E986" s="94"/>
      <c r="F986" s="94"/>
      <c r="G986" s="94"/>
      <c r="H986" s="94"/>
      <c r="I986" s="94"/>
      <c r="J986" s="94"/>
      <c r="K986" s="94"/>
    </row>
    <row r="987" spans="2:11">
      <c r="B987" s="93"/>
      <c r="C987" s="93"/>
      <c r="D987" s="93"/>
      <c r="E987" s="94"/>
      <c r="F987" s="94"/>
      <c r="G987" s="94"/>
      <c r="H987" s="94"/>
      <c r="I987" s="94"/>
      <c r="J987" s="94"/>
      <c r="K987" s="94"/>
    </row>
    <row r="988" spans="2:11">
      <c r="B988" s="93"/>
      <c r="C988" s="93"/>
      <c r="D988" s="93"/>
      <c r="E988" s="94"/>
      <c r="F988" s="94"/>
      <c r="G988" s="94"/>
      <c r="H988" s="94"/>
      <c r="I988" s="94"/>
      <c r="J988" s="94"/>
      <c r="K988" s="94"/>
    </row>
    <row r="989" spans="2:11">
      <c r="B989" s="93"/>
      <c r="C989" s="93"/>
      <c r="D989" s="93"/>
      <c r="E989" s="94"/>
      <c r="F989" s="94"/>
      <c r="G989" s="94"/>
      <c r="H989" s="94"/>
      <c r="I989" s="94"/>
      <c r="J989" s="94"/>
      <c r="K989" s="94"/>
    </row>
    <row r="990" spans="2:11">
      <c r="B990" s="93"/>
      <c r="C990" s="93"/>
      <c r="D990" s="93"/>
      <c r="E990" s="94"/>
      <c r="F990" s="94"/>
      <c r="G990" s="94"/>
      <c r="H990" s="94"/>
      <c r="I990" s="94"/>
      <c r="J990" s="94"/>
      <c r="K990" s="94"/>
    </row>
    <row r="991" spans="2:11">
      <c r="B991" s="93"/>
      <c r="C991" s="93"/>
      <c r="D991" s="93"/>
      <c r="E991" s="94"/>
      <c r="F991" s="94"/>
      <c r="G991" s="94"/>
      <c r="H991" s="94"/>
      <c r="I991" s="94"/>
      <c r="J991" s="94"/>
      <c r="K991" s="94"/>
    </row>
    <row r="992" spans="2:11">
      <c r="B992" s="93"/>
      <c r="C992" s="93"/>
      <c r="D992" s="93"/>
      <c r="E992" s="94"/>
      <c r="F992" s="94"/>
      <c r="G992" s="94"/>
      <c r="H992" s="94"/>
      <c r="I992" s="94"/>
      <c r="J992" s="94"/>
      <c r="K992" s="94"/>
    </row>
    <row r="993" spans="2:11">
      <c r="B993" s="93"/>
      <c r="C993" s="93"/>
      <c r="D993" s="93"/>
      <c r="E993" s="94"/>
      <c r="F993" s="94"/>
      <c r="G993" s="94"/>
      <c r="H993" s="94"/>
      <c r="I993" s="94"/>
      <c r="J993" s="94"/>
      <c r="K993" s="94"/>
    </row>
    <row r="994" spans="2:11">
      <c r="B994" s="93"/>
      <c r="C994" s="93"/>
      <c r="D994" s="93"/>
      <c r="E994" s="94"/>
      <c r="F994" s="94"/>
      <c r="G994" s="94"/>
      <c r="H994" s="94"/>
      <c r="I994" s="94"/>
      <c r="J994" s="94"/>
      <c r="K994" s="94"/>
    </row>
    <row r="995" spans="2:11">
      <c r="B995" s="93"/>
      <c r="C995" s="93"/>
      <c r="D995" s="93"/>
      <c r="E995" s="94"/>
      <c r="F995" s="94"/>
      <c r="G995" s="94"/>
      <c r="H995" s="94"/>
      <c r="I995" s="94"/>
      <c r="J995" s="94"/>
      <c r="K995" s="94"/>
    </row>
    <row r="996" spans="2:11">
      <c r="B996" s="93"/>
      <c r="C996" s="93"/>
      <c r="D996" s="93"/>
      <c r="E996" s="94"/>
      <c r="F996" s="94"/>
      <c r="G996" s="94"/>
      <c r="H996" s="94"/>
      <c r="I996" s="94"/>
      <c r="J996" s="94"/>
      <c r="K996" s="94"/>
    </row>
    <row r="997" spans="2:11">
      <c r="B997" s="93"/>
      <c r="C997" s="93"/>
      <c r="D997" s="93"/>
      <c r="E997" s="94"/>
      <c r="F997" s="94"/>
      <c r="G997" s="94"/>
      <c r="H997" s="94"/>
      <c r="I997" s="94"/>
      <c r="J997" s="94"/>
      <c r="K997" s="94"/>
    </row>
    <row r="998" spans="2:11">
      <c r="B998" s="93"/>
      <c r="C998" s="93"/>
      <c r="D998" s="93"/>
      <c r="E998" s="94"/>
      <c r="F998" s="94"/>
      <c r="G998" s="94"/>
      <c r="H998" s="94"/>
      <c r="I998" s="94"/>
      <c r="J998" s="94"/>
      <c r="K998" s="94"/>
    </row>
    <row r="999" spans="2:11">
      <c r="B999" s="93"/>
      <c r="C999" s="93"/>
      <c r="D999" s="93"/>
      <c r="E999" s="94"/>
      <c r="F999" s="94"/>
      <c r="G999" s="94"/>
      <c r="H999" s="94"/>
      <c r="I999" s="94"/>
      <c r="J999" s="94"/>
      <c r="K999" s="94"/>
    </row>
    <row r="1000" spans="2:11">
      <c r="B1000" s="93"/>
      <c r="C1000" s="93"/>
      <c r="D1000" s="93"/>
      <c r="E1000" s="94"/>
      <c r="F1000" s="94"/>
      <c r="G1000" s="94"/>
      <c r="H1000" s="94"/>
      <c r="I1000" s="94"/>
      <c r="J1000" s="94"/>
      <c r="K1000" s="94"/>
    </row>
    <row r="1001" spans="2:11">
      <c r="B1001" s="93"/>
      <c r="C1001" s="93"/>
      <c r="D1001" s="93"/>
      <c r="E1001" s="94"/>
      <c r="F1001" s="94"/>
      <c r="G1001" s="94"/>
      <c r="H1001" s="94"/>
      <c r="I1001" s="94"/>
      <c r="J1001" s="94"/>
      <c r="K1001" s="94"/>
    </row>
    <row r="1002" spans="2:11">
      <c r="B1002" s="93"/>
      <c r="C1002" s="93"/>
      <c r="D1002" s="93"/>
      <c r="E1002" s="94"/>
      <c r="F1002" s="94"/>
      <c r="G1002" s="94"/>
      <c r="H1002" s="94"/>
      <c r="I1002" s="94"/>
      <c r="J1002" s="94"/>
      <c r="K1002" s="94"/>
    </row>
    <row r="1003" spans="2:11">
      <c r="B1003" s="93"/>
      <c r="C1003" s="93"/>
      <c r="D1003" s="93"/>
      <c r="E1003" s="94"/>
      <c r="F1003" s="94"/>
      <c r="G1003" s="94"/>
      <c r="H1003" s="94"/>
      <c r="I1003" s="94"/>
      <c r="J1003" s="94"/>
      <c r="K1003" s="94"/>
    </row>
    <row r="1004" spans="2:11">
      <c r="B1004" s="93"/>
      <c r="C1004" s="93"/>
      <c r="D1004" s="93"/>
      <c r="E1004" s="94"/>
      <c r="F1004" s="94"/>
      <c r="G1004" s="94"/>
      <c r="H1004" s="94"/>
      <c r="I1004" s="94"/>
      <c r="J1004" s="94"/>
      <c r="K1004" s="94"/>
    </row>
    <row r="1005" spans="2:11">
      <c r="B1005" s="93"/>
      <c r="C1005" s="93"/>
      <c r="D1005" s="93"/>
      <c r="E1005" s="94"/>
      <c r="F1005" s="94"/>
      <c r="G1005" s="94"/>
      <c r="H1005" s="94"/>
      <c r="I1005" s="94"/>
      <c r="J1005" s="94"/>
      <c r="K1005" s="94"/>
    </row>
    <row r="1006" spans="2:11">
      <c r="B1006" s="93"/>
      <c r="C1006" s="93"/>
      <c r="D1006" s="93"/>
      <c r="E1006" s="94"/>
      <c r="F1006" s="94"/>
      <c r="G1006" s="94"/>
      <c r="H1006" s="94"/>
      <c r="I1006" s="94"/>
      <c r="J1006" s="94"/>
      <c r="K1006" s="94"/>
    </row>
    <row r="1007" spans="2:11">
      <c r="B1007" s="93"/>
      <c r="C1007" s="93"/>
      <c r="D1007" s="93"/>
      <c r="E1007" s="94"/>
      <c r="F1007" s="94"/>
      <c r="G1007" s="94"/>
      <c r="H1007" s="94"/>
      <c r="I1007" s="94"/>
      <c r="J1007" s="94"/>
      <c r="K1007" s="94"/>
    </row>
    <row r="1008" spans="2:11">
      <c r="B1008" s="93"/>
      <c r="C1008" s="93"/>
      <c r="D1008" s="93"/>
      <c r="E1008" s="94"/>
      <c r="F1008" s="94"/>
      <c r="G1008" s="94"/>
      <c r="H1008" s="94"/>
      <c r="I1008" s="94"/>
      <c r="J1008" s="94"/>
      <c r="K1008" s="94"/>
    </row>
    <row r="1009" spans="2:11">
      <c r="B1009" s="93"/>
      <c r="C1009" s="93"/>
      <c r="D1009" s="93"/>
      <c r="E1009" s="94"/>
      <c r="F1009" s="94"/>
      <c r="G1009" s="94"/>
      <c r="H1009" s="94"/>
      <c r="I1009" s="94"/>
      <c r="J1009" s="94"/>
      <c r="K1009" s="94"/>
    </row>
    <row r="1010" spans="2:11">
      <c r="B1010" s="93"/>
      <c r="C1010" s="93"/>
      <c r="D1010" s="93"/>
      <c r="E1010" s="94"/>
      <c r="F1010" s="94"/>
      <c r="G1010" s="94"/>
      <c r="H1010" s="94"/>
      <c r="I1010" s="94"/>
      <c r="J1010" s="94"/>
      <c r="K1010" s="94"/>
    </row>
    <row r="1011" spans="2:11">
      <c r="B1011" s="93"/>
      <c r="C1011" s="93"/>
      <c r="D1011" s="93"/>
      <c r="E1011" s="94"/>
      <c r="F1011" s="94"/>
      <c r="G1011" s="94"/>
      <c r="H1011" s="94"/>
      <c r="I1011" s="94"/>
      <c r="J1011" s="94"/>
      <c r="K1011" s="94"/>
    </row>
    <row r="1012" spans="2:11">
      <c r="B1012" s="93"/>
      <c r="C1012" s="93"/>
      <c r="D1012" s="93"/>
      <c r="E1012" s="94"/>
      <c r="F1012" s="94"/>
      <c r="G1012" s="94"/>
      <c r="H1012" s="94"/>
      <c r="I1012" s="94"/>
      <c r="J1012" s="94"/>
      <c r="K1012" s="94"/>
    </row>
    <row r="1013" spans="2:11">
      <c r="B1013" s="93"/>
      <c r="C1013" s="93"/>
      <c r="D1013" s="93"/>
      <c r="E1013" s="94"/>
      <c r="F1013" s="94"/>
      <c r="G1013" s="94"/>
      <c r="H1013" s="94"/>
      <c r="I1013" s="94"/>
      <c r="J1013" s="94"/>
      <c r="K1013" s="94"/>
    </row>
    <row r="1014" spans="2:11">
      <c r="B1014" s="93"/>
      <c r="C1014" s="93"/>
      <c r="D1014" s="93"/>
      <c r="E1014" s="94"/>
      <c r="F1014" s="94"/>
      <c r="G1014" s="94"/>
      <c r="H1014" s="94"/>
      <c r="I1014" s="94"/>
      <c r="J1014" s="94"/>
      <c r="K1014" s="94"/>
    </row>
    <row r="1015" spans="2:11">
      <c r="B1015" s="93"/>
      <c r="C1015" s="93"/>
      <c r="D1015" s="93"/>
      <c r="E1015" s="94"/>
      <c r="F1015" s="94"/>
      <c r="G1015" s="94"/>
      <c r="H1015" s="94"/>
      <c r="I1015" s="94"/>
      <c r="J1015" s="94"/>
      <c r="K1015" s="94"/>
    </row>
    <row r="1016" spans="2:11">
      <c r="B1016" s="93"/>
      <c r="C1016" s="93"/>
      <c r="D1016" s="93"/>
      <c r="E1016" s="94"/>
      <c r="F1016" s="94"/>
      <c r="G1016" s="94"/>
      <c r="H1016" s="94"/>
      <c r="I1016" s="94"/>
      <c r="J1016" s="94"/>
      <c r="K1016" s="94"/>
    </row>
    <row r="1017" spans="2:11">
      <c r="B1017" s="93"/>
      <c r="C1017" s="93"/>
      <c r="D1017" s="93"/>
      <c r="E1017" s="94"/>
      <c r="F1017" s="94"/>
      <c r="G1017" s="94"/>
      <c r="H1017" s="94"/>
      <c r="I1017" s="94"/>
      <c r="J1017" s="94"/>
      <c r="K1017" s="94"/>
    </row>
    <row r="1018" spans="2:11">
      <c r="B1018" s="93"/>
      <c r="C1018" s="93"/>
      <c r="D1018" s="93"/>
      <c r="E1018" s="94"/>
      <c r="F1018" s="94"/>
      <c r="G1018" s="94"/>
      <c r="H1018" s="94"/>
      <c r="I1018" s="94"/>
      <c r="J1018" s="94"/>
      <c r="K1018" s="94"/>
    </row>
    <row r="1019" spans="2:11">
      <c r="B1019" s="93"/>
      <c r="C1019" s="93"/>
      <c r="D1019" s="93"/>
      <c r="E1019" s="94"/>
      <c r="F1019" s="94"/>
      <c r="G1019" s="94"/>
      <c r="H1019" s="94"/>
      <c r="I1019" s="94"/>
      <c r="J1019" s="94"/>
      <c r="K1019" s="94"/>
    </row>
    <row r="1020" spans="2:11">
      <c r="B1020" s="93"/>
      <c r="C1020" s="93"/>
      <c r="D1020" s="93"/>
      <c r="E1020" s="94"/>
      <c r="F1020" s="94"/>
      <c r="G1020" s="94"/>
      <c r="H1020" s="94"/>
      <c r="I1020" s="94"/>
      <c r="J1020" s="94"/>
      <c r="K1020" s="94"/>
    </row>
    <row r="1021" spans="2:11">
      <c r="B1021" s="93"/>
      <c r="C1021" s="93"/>
      <c r="D1021" s="93"/>
      <c r="E1021" s="94"/>
      <c r="F1021" s="94"/>
      <c r="G1021" s="94"/>
      <c r="H1021" s="94"/>
      <c r="I1021" s="94"/>
      <c r="J1021" s="94"/>
      <c r="K1021" s="94"/>
    </row>
    <row r="1022" spans="2:11">
      <c r="B1022" s="93"/>
      <c r="C1022" s="93"/>
      <c r="D1022" s="93"/>
      <c r="E1022" s="94"/>
      <c r="F1022" s="94"/>
      <c r="G1022" s="94"/>
      <c r="H1022" s="94"/>
      <c r="I1022" s="94"/>
      <c r="J1022" s="94"/>
      <c r="K1022" s="94"/>
    </row>
    <row r="1023" spans="2:11">
      <c r="B1023" s="93"/>
      <c r="C1023" s="93"/>
      <c r="D1023" s="93"/>
      <c r="E1023" s="94"/>
      <c r="F1023" s="94"/>
      <c r="G1023" s="94"/>
      <c r="H1023" s="94"/>
      <c r="I1023" s="94"/>
      <c r="J1023" s="94"/>
      <c r="K1023" s="94"/>
    </row>
    <row r="1024" spans="2:11">
      <c r="B1024" s="93"/>
      <c r="C1024" s="93"/>
      <c r="D1024" s="93"/>
      <c r="E1024" s="94"/>
      <c r="F1024" s="94"/>
      <c r="G1024" s="94"/>
      <c r="H1024" s="94"/>
      <c r="I1024" s="94"/>
      <c r="J1024" s="94"/>
      <c r="K1024" s="94"/>
    </row>
    <row r="1025" spans="2:11">
      <c r="B1025" s="93"/>
      <c r="C1025" s="93"/>
      <c r="D1025" s="93"/>
      <c r="E1025" s="94"/>
      <c r="F1025" s="94"/>
      <c r="G1025" s="94"/>
      <c r="H1025" s="94"/>
      <c r="I1025" s="94"/>
      <c r="J1025" s="94"/>
      <c r="K1025" s="94"/>
    </row>
    <row r="1026" spans="2:11">
      <c r="B1026" s="93"/>
      <c r="C1026" s="93"/>
      <c r="D1026" s="93"/>
      <c r="E1026" s="94"/>
      <c r="F1026" s="94"/>
      <c r="G1026" s="94"/>
      <c r="H1026" s="94"/>
      <c r="I1026" s="94"/>
      <c r="J1026" s="94"/>
      <c r="K1026" s="94"/>
    </row>
    <row r="1027" spans="2:11">
      <c r="B1027" s="93"/>
      <c r="C1027" s="93"/>
      <c r="D1027" s="93"/>
      <c r="E1027" s="94"/>
      <c r="F1027" s="94"/>
      <c r="G1027" s="94"/>
      <c r="H1027" s="94"/>
      <c r="I1027" s="94"/>
      <c r="J1027" s="94"/>
      <c r="K1027" s="94"/>
    </row>
    <row r="1028" spans="2:11">
      <c r="B1028" s="93"/>
      <c r="C1028" s="93"/>
      <c r="D1028" s="93"/>
      <c r="E1028" s="94"/>
      <c r="F1028" s="94"/>
      <c r="G1028" s="94"/>
      <c r="H1028" s="94"/>
      <c r="I1028" s="94"/>
      <c r="J1028" s="94"/>
      <c r="K1028" s="94"/>
    </row>
    <row r="1029" spans="2:11">
      <c r="B1029" s="93"/>
      <c r="C1029" s="93"/>
      <c r="D1029" s="93"/>
      <c r="E1029" s="94"/>
      <c r="F1029" s="94"/>
      <c r="G1029" s="94"/>
      <c r="H1029" s="94"/>
      <c r="I1029" s="94"/>
      <c r="J1029" s="94"/>
      <c r="K1029" s="94"/>
    </row>
    <row r="1030" spans="2:11">
      <c r="B1030" s="93"/>
      <c r="C1030" s="93"/>
      <c r="D1030" s="93"/>
      <c r="E1030" s="94"/>
      <c r="F1030" s="94"/>
      <c r="G1030" s="94"/>
      <c r="H1030" s="94"/>
      <c r="I1030" s="94"/>
      <c r="J1030" s="94"/>
      <c r="K1030" s="94"/>
    </row>
    <row r="1031" spans="2:11">
      <c r="B1031" s="93"/>
      <c r="C1031" s="93"/>
      <c r="D1031" s="93"/>
      <c r="E1031" s="94"/>
      <c r="F1031" s="94"/>
      <c r="G1031" s="94"/>
      <c r="H1031" s="94"/>
      <c r="I1031" s="94"/>
      <c r="J1031" s="94"/>
      <c r="K1031" s="94"/>
    </row>
    <row r="1032" spans="2:11">
      <c r="B1032" s="93"/>
      <c r="C1032" s="93"/>
      <c r="D1032" s="93"/>
      <c r="E1032" s="94"/>
      <c r="F1032" s="94"/>
      <c r="G1032" s="94"/>
      <c r="H1032" s="94"/>
      <c r="I1032" s="94"/>
      <c r="J1032" s="94"/>
      <c r="K1032" s="94"/>
    </row>
    <row r="1033" spans="2:11">
      <c r="B1033" s="93"/>
      <c r="C1033" s="93"/>
      <c r="D1033" s="93"/>
      <c r="E1033" s="94"/>
      <c r="F1033" s="94"/>
      <c r="G1033" s="94"/>
      <c r="H1033" s="94"/>
      <c r="I1033" s="94"/>
      <c r="J1033" s="94"/>
      <c r="K1033" s="94"/>
    </row>
    <row r="1034" spans="2:11">
      <c r="B1034" s="93"/>
      <c r="C1034" s="93"/>
      <c r="D1034" s="93"/>
      <c r="E1034" s="94"/>
      <c r="F1034" s="94"/>
      <c r="G1034" s="94"/>
      <c r="H1034" s="94"/>
      <c r="I1034" s="94"/>
      <c r="J1034" s="94"/>
      <c r="K1034" s="94"/>
    </row>
    <row r="1035" spans="2:11">
      <c r="B1035" s="93"/>
      <c r="C1035" s="93"/>
      <c r="D1035" s="93"/>
      <c r="E1035" s="94"/>
      <c r="F1035" s="94"/>
      <c r="G1035" s="94"/>
      <c r="H1035" s="94"/>
      <c r="I1035" s="94"/>
      <c r="J1035" s="94"/>
      <c r="K1035" s="94"/>
    </row>
    <row r="1036" spans="2:11">
      <c r="B1036" s="93"/>
      <c r="C1036" s="93"/>
      <c r="D1036" s="93"/>
      <c r="E1036" s="94"/>
      <c r="F1036" s="94"/>
      <c r="G1036" s="94"/>
      <c r="H1036" s="94"/>
      <c r="I1036" s="94"/>
      <c r="J1036" s="94"/>
      <c r="K1036" s="94"/>
    </row>
    <row r="1037" spans="2:11">
      <c r="B1037" s="93"/>
      <c r="C1037" s="93"/>
      <c r="D1037" s="93"/>
      <c r="E1037" s="94"/>
      <c r="F1037" s="94"/>
      <c r="G1037" s="94"/>
      <c r="H1037" s="94"/>
      <c r="I1037" s="94"/>
      <c r="J1037" s="94"/>
      <c r="K1037" s="94"/>
    </row>
    <row r="1038" spans="2:11">
      <c r="B1038" s="93"/>
      <c r="C1038" s="93"/>
      <c r="D1038" s="93"/>
      <c r="E1038" s="94"/>
      <c r="F1038" s="94"/>
      <c r="G1038" s="94"/>
      <c r="H1038" s="94"/>
      <c r="I1038" s="94"/>
      <c r="J1038" s="94"/>
      <c r="K1038" s="94"/>
    </row>
    <row r="1039" spans="2:11">
      <c r="B1039" s="93"/>
      <c r="C1039" s="93"/>
      <c r="D1039" s="93"/>
      <c r="E1039" s="94"/>
      <c r="F1039" s="94"/>
      <c r="G1039" s="94"/>
      <c r="H1039" s="94"/>
      <c r="I1039" s="94"/>
      <c r="J1039" s="94"/>
      <c r="K1039" s="94"/>
    </row>
    <row r="1040" spans="2:11">
      <c r="B1040" s="93"/>
      <c r="C1040" s="93"/>
      <c r="D1040" s="93"/>
      <c r="E1040" s="94"/>
      <c r="F1040" s="94"/>
      <c r="G1040" s="94"/>
      <c r="H1040" s="94"/>
      <c r="I1040" s="94"/>
      <c r="J1040" s="94"/>
      <c r="K1040" s="94"/>
    </row>
    <row r="1041" spans="2:11">
      <c r="B1041" s="93"/>
      <c r="C1041" s="93"/>
      <c r="D1041" s="93"/>
      <c r="E1041" s="94"/>
      <c r="F1041" s="94"/>
      <c r="G1041" s="94"/>
      <c r="H1041" s="94"/>
      <c r="I1041" s="94"/>
      <c r="J1041" s="94"/>
      <c r="K1041" s="94"/>
    </row>
    <row r="1042" spans="2:11">
      <c r="B1042" s="93"/>
      <c r="C1042" s="93"/>
      <c r="D1042" s="93"/>
      <c r="E1042" s="94"/>
      <c r="F1042" s="94"/>
      <c r="G1042" s="94"/>
      <c r="H1042" s="94"/>
      <c r="I1042" s="94"/>
      <c r="J1042" s="94"/>
      <c r="K1042" s="94"/>
    </row>
    <row r="1043" spans="2:11">
      <c r="B1043" s="93"/>
      <c r="C1043" s="93"/>
      <c r="D1043" s="93"/>
      <c r="E1043" s="94"/>
      <c r="F1043" s="94"/>
      <c r="G1043" s="94"/>
      <c r="H1043" s="94"/>
      <c r="I1043" s="94"/>
      <c r="J1043" s="94"/>
      <c r="K1043" s="94"/>
    </row>
    <row r="1044" spans="2:11">
      <c r="B1044" s="93"/>
      <c r="C1044" s="93"/>
      <c r="D1044" s="93"/>
      <c r="E1044" s="94"/>
      <c r="F1044" s="94"/>
      <c r="G1044" s="94"/>
      <c r="H1044" s="94"/>
      <c r="I1044" s="94"/>
      <c r="J1044" s="94"/>
      <c r="K1044" s="94"/>
    </row>
    <row r="1045" spans="2:11">
      <c r="B1045" s="93"/>
      <c r="C1045" s="93"/>
      <c r="D1045" s="93"/>
      <c r="E1045" s="94"/>
      <c r="F1045" s="94"/>
      <c r="G1045" s="94"/>
      <c r="H1045" s="94"/>
      <c r="I1045" s="94"/>
      <c r="J1045" s="94"/>
      <c r="K1045" s="94"/>
    </row>
    <row r="1046" spans="2:11">
      <c r="B1046" s="93"/>
      <c r="C1046" s="93"/>
      <c r="D1046" s="93"/>
      <c r="E1046" s="94"/>
      <c r="F1046" s="94"/>
      <c r="G1046" s="94"/>
      <c r="H1046" s="94"/>
      <c r="I1046" s="94"/>
      <c r="J1046" s="94"/>
      <c r="K1046" s="94"/>
    </row>
    <row r="1047" spans="2:11">
      <c r="B1047" s="93"/>
      <c r="C1047" s="93"/>
      <c r="D1047" s="93"/>
      <c r="E1047" s="94"/>
      <c r="F1047" s="94"/>
      <c r="G1047" s="94"/>
      <c r="H1047" s="94"/>
      <c r="I1047" s="94"/>
      <c r="J1047" s="94"/>
      <c r="K1047" s="94"/>
    </row>
    <row r="1048" spans="2:11">
      <c r="B1048" s="93"/>
      <c r="C1048" s="93"/>
      <c r="D1048" s="93"/>
      <c r="E1048" s="94"/>
      <c r="F1048" s="94"/>
      <c r="G1048" s="94"/>
      <c r="H1048" s="94"/>
      <c r="I1048" s="94"/>
      <c r="J1048" s="94"/>
      <c r="K1048" s="94"/>
    </row>
    <row r="1049" spans="2:11">
      <c r="B1049" s="93"/>
      <c r="C1049" s="93"/>
      <c r="D1049" s="93"/>
      <c r="E1049" s="94"/>
      <c r="F1049" s="94"/>
      <c r="G1049" s="94"/>
      <c r="H1049" s="94"/>
      <c r="I1049" s="94"/>
      <c r="J1049" s="94"/>
      <c r="K1049" s="94"/>
    </row>
    <row r="1050" spans="2:11">
      <c r="B1050" s="93"/>
      <c r="C1050" s="93"/>
      <c r="D1050" s="93"/>
      <c r="E1050" s="94"/>
      <c r="F1050" s="94"/>
      <c r="G1050" s="94"/>
      <c r="H1050" s="94"/>
      <c r="I1050" s="94"/>
      <c r="J1050" s="94"/>
      <c r="K1050" s="94"/>
    </row>
    <row r="1051" spans="2:11">
      <c r="B1051" s="93"/>
      <c r="C1051" s="93"/>
      <c r="D1051" s="93"/>
      <c r="E1051" s="94"/>
      <c r="F1051" s="94"/>
      <c r="G1051" s="94"/>
      <c r="H1051" s="94"/>
      <c r="I1051" s="94"/>
      <c r="J1051" s="94"/>
      <c r="K1051" s="94"/>
    </row>
    <row r="1052" spans="2:11">
      <c r="B1052" s="93"/>
      <c r="C1052" s="93"/>
      <c r="D1052" s="93"/>
      <c r="E1052" s="94"/>
      <c r="F1052" s="94"/>
      <c r="G1052" s="94"/>
      <c r="H1052" s="94"/>
      <c r="I1052" s="94"/>
      <c r="J1052" s="94"/>
      <c r="K1052" s="94"/>
    </row>
    <row r="1053" spans="2:11">
      <c r="B1053" s="93"/>
      <c r="C1053" s="93"/>
      <c r="D1053" s="93"/>
      <c r="E1053" s="94"/>
      <c r="F1053" s="94"/>
      <c r="G1053" s="94"/>
      <c r="H1053" s="94"/>
      <c r="I1053" s="94"/>
      <c r="J1053" s="94"/>
      <c r="K1053" s="94"/>
    </row>
    <row r="1054" spans="2:11">
      <c r="B1054" s="93"/>
      <c r="C1054" s="93"/>
      <c r="D1054" s="93"/>
      <c r="E1054" s="94"/>
      <c r="F1054" s="94"/>
      <c r="G1054" s="94"/>
      <c r="H1054" s="94"/>
      <c r="I1054" s="94"/>
      <c r="J1054" s="94"/>
      <c r="K1054" s="94"/>
    </row>
    <row r="1055" spans="2:11">
      <c r="B1055" s="93"/>
      <c r="C1055" s="93"/>
      <c r="D1055" s="93"/>
      <c r="E1055" s="94"/>
      <c r="F1055" s="94"/>
      <c r="G1055" s="94"/>
      <c r="H1055" s="94"/>
      <c r="I1055" s="94"/>
      <c r="J1055" s="94"/>
      <c r="K1055" s="94"/>
    </row>
    <row r="1056" spans="2:11">
      <c r="B1056" s="93"/>
      <c r="C1056" s="93"/>
      <c r="D1056" s="93"/>
      <c r="E1056" s="94"/>
      <c r="F1056" s="94"/>
      <c r="G1056" s="94"/>
      <c r="H1056" s="94"/>
      <c r="I1056" s="94"/>
      <c r="J1056" s="94"/>
      <c r="K1056" s="94"/>
    </row>
    <row r="1057" spans="2:11">
      <c r="B1057" s="93"/>
      <c r="C1057" s="93"/>
      <c r="D1057" s="93"/>
      <c r="E1057" s="94"/>
      <c r="F1057" s="94"/>
      <c r="G1057" s="94"/>
      <c r="H1057" s="94"/>
      <c r="I1057" s="94"/>
      <c r="J1057" s="94"/>
      <c r="K1057" s="94"/>
    </row>
    <row r="1058" spans="2:11">
      <c r="B1058" s="93"/>
      <c r="C1058" s="93"/>
      <c r="D1058" s="93"/>
      <c r="E1058" s="94"/>
      <c r="F1058" s="94"/>
      <c r="G1058" s="94"/>
      <c r="H1058" s="94"/>
      <c r="I1058" s="94"/>
      <c r="J1058" s="94"/>
      <c r="K1058" s="94"/>
    </row>
    <row r="1059" spans="2:11">
      <c r="B1059" s="93"/>
      <c r="C1059" s="93"/>
      <c r="D1059" s="93"/>
      <c r="E1059" s="94"/>
      <c r="F1059" s="94"/>
      <c r="G1059" s="94"/>
      <c r="H1059" s="94"/>
      <c r="I1059" s="94"/>
      <c r="J1059" s="94"/>
      <c r="K1059" s="94"/>
    </row>
    <row r="1060" spans="2:11">
      <c r="B1060" s="93"/>
      <c r="C1060" s="93"/>
      <c r="D1060" s="93"/>
      <c r="E1060" s="94"/>
      <c r="F1060" s="94"/>
      <c r="G1060" s="94"/>
      <c r="H1060" s="94"/>
      <c r="I1060" s="94"/>
      <c r="J1060" s="94"/>
      <c r="K1060" s="94"/>
    </row>
    <row r="1061" spans="2:11">
      <c r="B1061" s="93"/>
      <c r="C1061" s="93"/>
      <c r="D1061" s="93"/>
      <c r="E1061" s="94"/>
      <c r="F1061" s="94"/>
      <c r="G1061" s="94"/>
      <c r="H1061" s="94"/>
      <c r="I1061" s="94"/>
      <c r="J1061" s="94"/>
      <c r="K1061" s="94"/>
    </row>
    <row r="1062" spans="2:11">
      <c r="B1062" s="93"/>
      <c r="C1062" s="93"/>
      <c r="D1062" s="93"/>
      <c r="E1062" s="94"/>
      <c r="F1062" s="94"/>
      <c r="G1062" s="94"/>
      <c r="H1062" s="94"/>
      <c r="I1062" s="94"/>
      <c r="J1062" s="94"/>
      <c r="K1062" s="94"/>
    </row>
    <row r="1063" spans="2:11">
      <c r="B1063" s="93"/>
      <c r="C1063" s="93"/>
      <c r="D1063" s="93"/>
      <c r="E1063" s="94"/>
      <c r="F1063" s="94"/>
      <c r="G1063" s="94"/>
      <c r="H1063" s="94"/>
      <c r="I1063" s="94"/>
      <c r="J1063" s="94"/>
      <c r="K1063" s="94"/>
    </row>
    <row r="1064" spans="2:11">
      <c r="B1064" s="93"/>
      <c r="C1064" s="93"/>
      <c r="D1064" s="93"/>
      <c r="E1064" s="94"/>
      <c r="F1064" s="94"/>
      <c r="G1064" s="94"/>
      <c r="H1064" s="94"/>
      <c r="I1064" s="94"/>
      <c r="J1064" s="94"/>
      <c r="K1064" s="94"/>
    </row>
    <row r="1065" spans="2:11">
      <c r="B1065" s="93"/>
      <c r="C1065" s="93"/>
      <c r="D1065" s="93"/>
      <c r="E1065" s="94"/>
      <c r="F1065" s="94"/>
      <c r="G1065" s="94"/>
      <c r="H1065" s="94"/>
      <c r="I1065" s="94"/>
      <c r="J1065" s="94"/>
      <c r="K1065" s="94"/>
    </row>
    <row r="1066" spans="2:11">
      <c r="B1066" s="93"/>
      <c r="C1066" s="93"/>
      <c r="D1066" s="93"/>
      <c r="E1066" s="94"/>
      <c r="F1066" s="94"/>
      <c r="G1066" s="94"/>
      <c r="H1066" s="94"/>
      <c r="I1066" s="94"/>
      <c r="J1066" s="94"/>
      <c r="K1066" s="94"/>
    </row>
    <row r="1067" spans="2:11">
      <c r="B1067" s="93"/>
      <c r="C1067" s="93"/>
      <c r="D1067" s="93"/>
      <c r="E1067" s="94"/>
      <c r="F1067" s="94"/>
      <c r="G1067" s="94"/>
      <c r="H1067" s="94"/>
      <c r="I1067" s="94"/>
      <c r="J1067" s="94"/>
      <c r="K1067" s="94"/>
    </row>
    <row r="1068" spans="2:11">
      <c r="B1068" s="93"/>
      <c r="C1068" s="93"/>
      <c r="D1068" s="93"/>
      <c r="E1068" s="94"/>
      <c r="F1068" s="94"/>
      <c r="G1068" s="94"/>
      <c r="H1068" s="94"/>
      <c r="I1068" s="94"/>
      <c r="J1068" s="94"/>
      <c r="K1068" s="94"/>
    </row>
    <row r="1069" spans="2:11">
      <c r="B1069" s="93"/>
      <c r="C1069" s="93"/>
      <c r="D1069" s="93"/>
      <c r="E1069" s="94"/>
      <c r="F1069" s="94"/>
      <c r="G1069" s="94"/>
      <c r="H1069" s="94"/>
      <c r="I1069" s="94"/>
      <c r="J1069" s="94"/>
      <c r="K1069" s="94"/>
    </row>
    <row r="1070" spans="2:11">
      <c r="B1070" s="93"/>
      <c r="C1070" s="93"/>
      <c r="D1070" s="93"/>
      <c r="E1070" s="94"/>
      <c r="F1070" s="94"/>
      <c r="G1070" s="94"/>
      <c r="H1070" s="94"/>
      <c r="I1070" s="94"/>
      <c r="J1070" s="94"/>
      <c r="K1070" s="94"/>
    </row>
    <row r="1071" spans="2:11">
      <c r="B1071" s="93"/>
      <c r="C1071" s="93"/>
      <c r="D1071" s="93"/>
      <c r="E1071" s="94"/>
      <c r="F1071" s="94"/>
      <c r="G1071" s="94"/>
      <c r="H1071" s="94"/>
      <c r="I1071" s="94"/>
      <c r="J1071" s="94"/>
      <c r="K1071" s="94"/>
    </row>
    <row r="1072" spans="2:11">
      <c r="B1072" s="93"/>
      <c r="C1072" s="93"/>
      <c r="D1072" s="93"/>
      <c r="E1072" s="94"/>
      <c r="F1072" s="94"/>
      <c r="G1072" s="94"/>
      <c r="H1072" s="94"/>
      <c r="I1072" s="94"/>
      <c r="J1072" s="94"/>
      <c r="K1072" s="94"/>
    </row>
    <row r="1073" spans="2:11">
      <c r="B1073" s="93"/>
      <c r="C1073" s="93"/>
      <c r="D1073" s="93"/>
      <c r="E1073" s="94"/>
      <c r="F1073" s="94"/>
      <c r="G1073" s="94"/>
      <c r="H1073" s="94"/>
      <c r="I1073" s="94"/>
      <c r="J1073" s="94"/>
      <c r="K1073" s="94"/>
    </row>
    <row r="1074" spans="2:11">
      <c r="B1074" s="93"/>
      <c r="C1074" s="93"/>
      <c r="D1074" s="93"/>
      <c r="E1074" s="94"/>
      <c r="F1074" s="94"/>
      <c r="G1074" s="94"/>
      <c r="H1074" s="94"/>
      <c r="I1074" s="94"/>
      <c r="J1074" s="94"/>
      <c r="K1074" s="94"/>
    </row>
    <row r="1075" spans="2:11">
      <c r="B1075" s="93"/>
      <c r="C1075" s="93"/>
      <c r="D1075" s="93"/>
      <c r="E1075" s="94"/>
      <c r="F1075" s="94"/>
      <c r="G1075" s="94"/>
      <c r="H1075" s="94"/>
      <c r="I1075" s="94"/>
      <c r="J1075" s="94"/>
      <c r="K1075" s="94"/>
    </row>
    <row r="1076" spans="2:11">
      <c r="B1076" s="93"/>
      <c r="C1076" s="93"/>
      <c r="D1076" s="93"/>
      <c r="E1076" s="94"/>
      <c r="F1076" s="94"/>
      <c r="G1076" s="94"/>
      <c r="H1076" s="94"/>
      <c r="I1076" s="94"/>
      <c r="J1076" s="94"/>
      <c r="K1076" s="94"/>
    </row>
    <row r="1077" spans="2:11">
      <c r="B1077" s="93"/>
      <c r="C1077" s="93"/>
      <c r="D1077" s="93"/>
      <c r="E1077" s="94"/>
      <c r="F1077" s="94"/>
      <c r="G1077" s="94"/>
      <c r="H1077" s="94"/>
      <c r="I1077" s="94"/>
      <c r="J1077" s="94"/>
      <c r="K1077" s="94"/>
    </row>
    <row r="1078" spans="2:11">
      <c r="B1078" s="93"/>
      <c r="C1078" s="93"/>
      <c r="D1078" s="93"/>
      <c r="E1078" s="94"/>
      <c r="F1078" s="94"/>
      <c r="G1078" s="94"/>
      <c r="H1078" s="94"/>
      <c r="I1078" s="94"/>
      <c r="J1078" s="94"/>
      <c r="K1078" s="94"/>
    </row>
    <row r="1079" spans="2:11">
      <c r="B1079" s="93"/>
      <c r="C1079" s="93"/>
      <c r="D1079" s="93"/>
      <c r="E1079" s="94"/>
      <c r="F1079" s="94"/>
      <c r="G1079" s="94"/>
      <c r="H1079" s="94"/>
      <c r="I1079" s="94"/>
      <c r="J1079" s="94"/>
      <c r="K1079" s="94"/>
    </row>
    <row r="1080" spans="2:11">
      <c r="B1080" s="93"/>
      <c r="C1080" s="93"/>
      <c r="D1080" s="93"/>
      <c r="E1080" s="94"/>
      <c r="F1080" s="94"/>
      <c r="G1080" s="94"/>
      <c r="H1080" s="94"/>
      <c r="I1080" s="94"/>
      <c r="J1080" s="94"/>
      <c r="K1080" s="94"/>
    </row>
    <row r="1081" spans="2:11">
      <c r="B1081" s="93"/>
      <c r="C1081" s="93"/>
      <c r="D1081" s="93"/>
      <c r="E1081" s="94"/>
      <c r="F1081" s="94"/>
      <c r="G1081" s="94"/>
      <c r="H1081" s="94"/>
      <c r="I1081" s="94"/>
      <c r="J1081" s="94"/>
      <c r="K1081" s="94"/>
    </row>
    <row r="1082" spans="2:11">
      <c r="B1082" s="93"/>
      <c r="C1082" s="93"/>
      <c r="D1082" s="93"/>
      <c r="E1082" s="94"/>
      <c r="F1082" s="94"/>
      <c r="G1082" s="94"/>
      <c r="H1082" s="94"/>
      <c r="I1082" s="94"/>
      <c r="J1082" s="94"/>
      <c r="K1082" s="94"/>
    </row>
    <row r="1083" spans="2:11">
      <c r="B1083" s="93"/>
      <c r="C1083" s="93"/>
      <c r="D1083" s="93"/>
      <c r="E1083" s="94"/>
      <c r="F1083" s="94"/>
      <c r="G1083" s="94"/>
      <c r="H1083" s="94"/>
      <c r="I1083" s="94"/>
      <c r="J1083" s="94"/>
      <c r="K1083" s="94"/>
    </row>
    <row r="1084" spans="2:11">
      <c r="B1084" s="93"/>
      <c r="C1084" s="93"/>
      <c r="D1084" s="93"/>
      <c r="E1084" s="94"/>
      <c r="F1084" s="94"/>
      <c r="G1084" s="94"/>
      <c r="H1084" s="94"/>
      <c r="I1084" s="94"/>
      <c r="J1084" s="94"/>
      <c r="K1084" s="94"/>
    </row>
    <row r="1085" spans="2:11">
      <c r="B1085" s="93"/>
      <c r="C1085" s="93"/>
      <c r="D1085" s="93"/>
      <c r="E1085" s="94"/>
      <c r="F1085" s="94"/>
      <c r="G1085" s="94"/>
      <c r="H1085" s="94"/>
      <c r="I1085" s="94"/>
      <c r="J1085" s="94"/>
      <c r="K1085" s="94"/>
    </row>
    <row r="1086" spans="2:11">
      <c r="B1086" s="93"/>
      <c r="C1086" s="93"/>
      <c r="D1086" s="93"/>
      <c r="E1086" s="94"/>
      <c r="F1086" s="94"/>
      <c r="G1086" s="94"/>
      <c r="H1086" s="94"/>
      <c r="I1086" s="94"/>
      <c r="J1086" s="94"/>
      <c r="K1086" s="94"/>
    </row>
    <row r="1087" spans="2:11">
      <c r="B1087" s="93"/>
      <c r="C1087" s="93"/>
      <c r="D1087" s="93"/>
      <c r="E1087" s="94"/>
      <c r="F1087" s="94"/>
      <c r="G1087" s="94"/>
      <c r="H1087" s="94"/>
      <c r="I1087" s="94"/>
      <c r="J1087" s="94"/>
      <c r="K1087" s="94"/>
    </row>
    <row r="1088" spans="2:11">
      <c r="B1088" s="93"/>
      <c r="C1088" s="93"/>
      <c r="D1088" s="93"/>
      <c r="E1088" s="94"/>
      <c r="F1088" s="94"/>
      <c r="G1088" s="94"/>
      <c r="H1088" s="94"/>
      <c r="I1088" s="94"/>
      <c r="J1088" s="94"/>
      <c r="K1088" s="94"/>
    </row>
    <row r="1089" spans="2:11">
      <c r="B1089" s="93"/>
      <c r="C1089" s="93"/>
      <c r="D1089" s="93"/>
      <c r="E1089" s="94"/>
      <c r="F1089" s="94"/>
      <c r="G1089" s="94"/>
      <c r="H1089" s="94"/>
      <c r="I1089" s="94"/>
      <c r="J1089" s="94"/>
      <c r="K1089" s="94"/>
    </row>
    <row r="1090" spans="2:11">
      <c r="B1090" s="93"/>
      <c r="C1090" s="93"/>
      <c r="D1090" s="93"/>
      <c r="E1090" s="94"/>
      <c r="F1090" s="94"/>
      <c r="G1090" s="94"/>
      <c r="H1090" s="94"/>
      <c r="I1090" s="94"/>
      <c r="J1090" s="94"/>
      <c r="K1090" s="94"/>
    </row>
    <row r="1091" spans="2:11">
      <c r="B1091" s="93"/>
      <c r="C1091" s="93"/>
      <c r="D1091" s="93"/>
      <c r="E1091" s="94"/>
      <c r="F1091" s="94"/>
      <c r="G1091" s="94"/>
      <c r="H1091" s="94"/>
      <c r="I1091" s="94"/>
      <c r="J1091" s="94"/>
      <c r="K1091" s="94"/>
    </row>
    <row r="1092" spans="2:11">
      <c r="B1092" s="93"/>
      <c r="C1092" s="93"/>
      <c r="D1092" s="93"/>
      <c r="E1092" s="94"/>
      <c r="F1092" s="94"/>
      <c r="G1092" s="94"/>
      <c r="H1092" s="94"/>
      <c r="I1092" s="94"/>
      <c r="J1092" s="94"/>
      <c r="K1092" s="94"/>
    </row>
    <row r="1093" spans="2:11">
      <c r="B1093" s="93"/>
      <c r="C1093" s="93"/>
      <c r="D1093" s="93"/>
      <c r="E1093" s="94"/>
      <c r="F1093" s="94"/>
      <c r="G1093" s="94"/>
      <c r="H1093" s="94"/>
      <c r="I1093" s="94"/>
      <c r="J1093" s="94"/>
      <c r="K1093" s="94"/>
    </row>
    <row r="1094" spans="2:11">
      <c r="B1094" s="93"/>
      <c r="C1094" s="93"/>
      <c r="D1094" s="93"/>
      <c r="E1094" s="94"/>
      <c r="F1094" s="94"/>
      <c r="G1094" s="94"/>
      <c r="H1094" s="94"/>
      <c r="I1094" s="94"/>
      <c r="J1094" s="94"/>
      <c r="K1094" s="94"/>
    </row>
    <row r="1095" spans="2:11">
      <c r="B1095" s="93"/>
      <c r="C1095" s="93"/>
      <c r="D1095" s="93"/>
      <c r="E1095" s="94"/>
      <c r="F1095" s="94"/>
      <c r="G1095" s="94"/>
      <c r="H1095" s="94"/>
      <c r="I1095" s="94"/>
      <c r="J1095" s="94"/>
      <c r="K1095" s="94"/>
    </row>
    <row r="1096" spans="2:11">
      <c r="B1096" s="93"/>
      <c r="C1096" s="93"/>
      <c r="D1096" s="93"/>
      <c r="E1096" s="94"/>
      <c r="F1096" s="94"/>
      <c r="G1096" s="94"/>
      <c r="H1096" s="94"/>
      <c r="I1096" s="94"/>
      <c r="J1096" s="94"/>
      <c r="K1096" s="94"/>
    </row>
    <row r="1097" spans="2:11">
      <c r="B1097" s="93"/>
      <c r="C1097" s="93"/>
      <c r="D1097" s="93"/>
      <c r="E1097" s="94"/>
      <c r="F1097" s="94"/>
      <c r="G1097" s="94"/>
      <c r="H1097" s="94"/>
      <c r="I1097" s="94"/>
      <c r="J1097" s="94"/>
      <c r="K1097" s="94"/>
    </row>
    <row r="1098" spans="2:11">
      <c r="B1098" s="93"/>
      <c r="C1098" s="93"/>
      <c r="D1098" s="93"/>
      <c r="E1098" s="94"/>
      <c r="F1098" s="94"/>
      <c r="G1098" s="94"/>
      <c r="H1098" s="94"/>
      <c r="I1098" s="94"/>
      <c r="J1098" s="94"/>
      <c r="K1098" s="94"/>
    </row>
    <row r="1099" spans="2:11">
      <c r="B1099" s="93"/>
      <c r="C1099" s="93"/>
      <c r="D1099" s="93"/>
      <c r="E1099" s="94"/>
      <c r="F1099" s="94"/>
      <c r="G1099" s="94"/>
      <c r="H1099" s="94"/>
      <c r="I1099" s="94"/>
      <c r="J1099" s="94"/>
      <c r="K1099" s="94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9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146</v>
      </c>
      <c r="C1" s="46" t="s" vm="1">
        <v>232</v>
      </c>
    </row>
    <row r="2" spans="2:17">
      <c r="B2" s="46" t="s">
        <v>145</v>
      </c>
      <c r="C2" s="46" t="s">
        <v>233</v>
      </c>
    </row>
    <row r="3" spans="2:17">
      <c r="B3" s="46" t="s">
        <v>147</v>
      </c>
      <c r="C3" s="46" t="s">
        <v>234</v>
      </c>
    </row>
    <row r="4" spans="2:17">
      <c r="B4" s="46" t="s">
        <v>148</v>
      </c>
      <c r="C4" s="46">
        <v>9453</v>
      </c>
    </row>
    <row r="6" spans="2:17" ht="26.25" customHeight="1">
      <c r="B6" s="151" t="s">
        <v>175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</row>
    <row r="7" spans="2:17" ht="26.25" customHeight="1">
      <c r="B7" s="151" t="s">
        <v>102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3"/>
    </row>
    <row r="8" spans="2:17" s="3" customFormat="1" ht="63">
      <c r="B8" s="21" t="s">
        <v>116</v>
      </c>
      <c r="C8" s="29" t="s">
        <v>46</v>
      </c>
      <c r="D8" s="29" t="s">
        <v>53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208</v>
      </c>
      <c r="M8" s="29" t="s">
        <v>207</v>
      </c>
      <c r="N8" s="29" t="s">
        <v>111</v>
      </c>
      <c r="O8" s="29" t="s">
        <v>60</v>
      </c>
      <c r="P8" s="29" t="s">
        <v>149</v>
      </c>
      <c r="Q8" s="30" t="s">
        <v>151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215</v>
      </c>
      <c r="M9" s="15"/>
      <c r="N9" s="15" t="s">
        <v>211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17" s="4" customFormat="1" ht="18" customHeight="1">
      <c r="B11" s="116" t="s">
        <v>3227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17">
        <v>0</v>
      </c>
      <c r="O11" s="87"/>
      <c r="P11" s="118">
        <v>0</v>
      </c>
      <c r="Q11" s="118">
        <v>0</v>
      </c>
    </row>
    <row r="12" spans="2:17" ht="18" customHeight="1">
      <c r="B12" s="111" t="s">
        <v>223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17">
      <c r="B13" s="111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17">
      <c r="B14" s="111" t="s">
        <v>206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17">
      <c r="B15" s="111" t="s">
        <v>214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17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2:17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2:17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2:17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2:17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2:17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2:17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2:17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2:17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2:17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2:17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2:17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2:17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2:17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2:17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2:17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2:17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2:17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2:17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2:17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2:17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2:17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2:17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2:17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2:17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</row>
    <row r="208" spans="2:17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</row>
    <row r="209" spans="2:17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</row>
    <row r="210" spans="2:17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</row>
    <row r="211" spans="2:17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</row>
    <row r="212" spans="2:17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</row>
    <row r="213" spans="2:17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</row>
    <row r="214" spans="2:17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2:17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2:17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2:17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</row>
    <row r="218" spans="2:17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</row>
    <row r="219" spans="2:17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</row>
    <row r="220" spans="2:17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</row>
    <row r="221" spans="2:17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2:17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2:17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2:17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2:17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2:17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</row>
    <row r="227" spans="2:17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2:17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2:17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2:17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</row>
    <row r="231" spans="2:17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2:17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2:17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</row>
    <row r="234" spans="2:17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</row>
    <row r="235" spans="2:17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</row>
    <row r="236" spans="2:17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</row>
    <row r="237" spans="2:17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2:17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2:17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2:17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2:17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2:17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2:17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2:17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2:17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2:17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2:17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  <row r="248" spans="2:17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</row>
    <row r="249" spans="2:17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2:17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</row>
    <row r="251" spans="2:17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</row>
    <row r="252" spans="2:17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</row>
    <row r="253" spans="2:17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</row>
    <row r="254" spans="2:17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</row>
    <row r="255" spans="2:17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</row>
    <row r="256" spans="2:17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</row>
    <row r="257" spans="2:17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</row>
    <row r="258" spans="2:17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</row>
    <row r="259" spans="2:17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</row>
    <row r="260" spans="2:17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</row>
    <row r="261" spans="2:17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</row>
    <row r="262" spans="2:17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</row>
    <row r="263" spans="2:17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</row>
    <row r="264" spans="2:17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</row>
    <row r="265" spans="2:17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</row>
    <row r="266" spans="2:17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</row>
    <row r="267" spans="2:17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</row>
    <row r="268" spans="2:17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</row>
    <row r="269" spans="2:17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</row>
    <row r="270" spans="2:17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</row>
    <row r="271" spans="2:17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</row>
    <row r="272" spans="2:17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</row>
    <row r="273" spans="2:17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</row>
    <row r="274" spans="2:17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</row>
    <row r="275" spans="2:17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</row>
    <row r="276" spans="2:17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</row>
    <row r="277" spans="2:17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</row>
    <row r="278" spans="2:17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</row>
    <row r="279" spans="2:17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</row>
    <row r="280" spans="2:17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</row>
    <row r="281" spans="2:17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</row>
    <row r="282" spans="2:17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</row>
    <row r="283" spans="2:17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</row>
    <row r="284" spans="2:17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</row>
    <row r="285" spans="2:17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</row>
    <row r="286" spans="2:17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</row>
    <row r="287" spans="2:17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</row>
    <row r="288" spans="2:17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</row>
    <row r="289" spans="2:17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</row>
    <row r="290" spans="2:17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</row>
    <row r="291" spans="2:17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</row>
    <row r="292" spans="2:17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</row>
    <row r="293" spans="2:17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</row>
    <row r="294" spans="2:17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</row>
    <row r="295" spans="2:17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</row>
    <row r="296" spans="2:17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</row>
    <row r="297" spans="2:17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</row>
    <row r="298" spans="2:17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</row>
    <row r="299" spans="2:17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</row>
    <row r="300" spans="2:17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</row>
    <row r="301" spans="2:17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</row>
    <row r="302" spans="2:17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</row>
    <row r="303" spans="2:17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</row>
    <row r="304" spans="2:17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</row>
    <row r="305" spans="2:17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</row>
    <row r="306" spans="2:17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</row>
    <row r="307" spans="2:17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</row>
    <row r="308" spans="2:17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</row>
    <row r="309" spans="2:17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</row>
    <row r="310" spans="2:17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</row>
    <row r="311" spans="2:17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</row>
    <row r="312" spans="2:17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</row>
    <row r="313" spans="2:17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</row>
    <row r="314" spans="2:17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</row>
    <row r="315" spans="2:17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</row>
    <row r="316" spans="2:17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</row>
    <row r="317" spans="2:17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</row>
    <row r="318" spans="2:17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</row>
    <row r="319" spans="2:17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</row>
    <row r="320" spans="2:17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</row>
    <row r="321" spans="2:17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</row>
    <row r="322" spans="2:17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</row>
    <row r="323" spans="2:17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</row>
    <row r="324" spans="2:17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</row>
    <row r="325" spans="2:17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</row>
    <row r="326" spans="2:17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</row>
    <row r="327" spans="2:17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</row>
    <row r="328" spans="2:17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</row>
    <row r="329" spans="2:17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</row>
    <row r="330" spans="2:17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</row>
    <row r="331" spans="2:17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</row>
    <row r="332" spans="2:17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</row>
    <row r="333" spans="2:17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</row>
    <row r="334" spans="2:17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</row>
    <row r="335" spans="2:17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</row>
    <row r="336" spans="2:17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</row>
    <row r="337" spans="2:17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</row>
    <row r="338" spans="2:17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</row>
    <row r="339" spans="2:17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</row>
    <row r="340" spans="2:17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</row>
    <row r="341" spans="2:17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</row>
    <row r="342" spans="2:17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</row>
    <row r="343" spans="2:17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</row>
    <row r="344" spans="2:17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</row>
    <row r="345" spans="2:17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</row>
    <row r="346" spans="2:17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</row>
    <row r="347" spans="2:17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</row>
    <row r="348" spans="2:17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</row>
    <row r="349" spans="2:17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</row>
    <row r="350" spans="2:17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</row>
    <row r="351" spans="2:17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</row>
    <row r="352" spans="2:17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</row>
    <row r="353" spans="2:17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</row>
    <row r="354" spans="2:17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</row>
    <row r="355" spans="2:17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</row>
    <row r="356" spans="2:17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</row>
    <row r="357" spans="2:17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</row>
    <row r="358" spans="2:17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</row>
    <row r="359" spans="2:17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</row>
    <row r="360" spans="2:17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</row>
    <row r="361" spans="2:17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</row>
    <row r="362" spans="2:17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</row>
    <row r="363" spans="2:17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</row>
    <row r="364" spans="2:17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</row>
    <row r="365" spans="2:17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</row>
    <row r="366" spans="2:17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</row>
    <row r="367" spans="2:17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</row>
    <row r="368" spans="2:17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</row>
    <row r="369" spans="2:17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</row>
    <row r="370" spans="2:17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</row>
    <row r="371" spans="2:17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</row>
    <row r="372" spans="2:17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</row>
    <row r="373" spans="2:17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</row>
    <row r="374" spans="2:17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</row>
    <row r="375" spans="2:17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</row>
    <row r="376" spans="2:17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</row>
    <row r="377" spans="2:17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</row>
    <row r="378" spans="2:17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</row>
    <row r="379" spans="2:17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</row>
    <row r="380" spans="2:17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</row>
    <row r="381" spans="2:17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</row>
    <row r="382" spans="2:17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</row>
    <row r="383" spans="2:17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</row>
    <row r="384" spans="2:17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</row>
    <row r="385" spans="2:17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</row>
    <row r="386" spans="2:17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</row>
    <row r="387" spans="2:17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</row>
    <row r="388" spans="2:17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</row>
    <row r="389" spans="2:17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</row>
    <row r="390" spans="2:17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</row>
    <row r="391" spans="2:17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</row>
    <row r="392" spans="2:17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</row>
    <row r="393" spans="2:17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</row>
    <row r="394" spans="2:17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</row>
    <row r="395" spans="2:17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</row>
    <row r="396" spans="2:17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</row>
    <row r="397" spans="2:17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</row>
    <row r="398" spans="2:17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</row>
    <row r="399" spans="2:17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</row>
    <row r="400" spans="2:17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</row>
    <row r="401" spans="2:17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</row>
    <row r="402" spans="2:17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</row>
    <row r="403" spans="2:17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</row>
    <row r="404" spans="2:17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</row>
    <row r="405" spans="2:17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</row>
    <row r="406" spans="2:17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</row>
    <row r="407" spans="2:17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</row>
    <row r="408" spans="2:17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</row>
    <row r="409" spans="2:17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</row>
    <row r="410" spans="2:17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</row>
    <row r="411" spans="2:17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</row>
    <row r="412" spans="2:17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</row>
    <row r="413" spans="2:17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</row>
    <row r="414" spans="2:17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</row>
    <row r="415" spans="2:17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</row>
    <row r="416" spans="2:17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</row>
    <row r="417" spans="2:17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</row>
    <row r="418" spans="2:17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</row>
    <row r="419" spans="2:17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</row>
    <row r="420" spans="2:17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</row>
    <row r="421" spans="2:17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</row>
    <row r="422" spans="2:17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</row>
    <row r="423" spans="2:17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</row>
    <row r="424" spans="2:17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</row>
    <row r="425" spans="2:17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</row>
    <row r="426" spans="2:17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</row>
    <row r="427" spans="2:17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</row>
    <row r="428" spans="2:17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</row>
    <row r="429" spans="2:17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</row>
    <row r="430" spans="2:17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</row>
    <row r="431" spans="2:17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</row>
    <row r="432" spans="2:17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</row>
    <row r="433" spans="2:17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</row>
    <row r="434" spans="2:17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</row>
    <row r="435" spans="2:17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</row>
    <row r="436" spans="2:17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</row>
    <row r="437" spans="2:17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</row>
    <row r="438" spans="2:17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</row>
    <row r="439" spans="2:17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</row>
    <row r="440" spans="2:17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</row>
    <row r="441" spans="2:17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</row>
    <row r="442" spans="2:17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</row>
    <row r="443" spans="2:17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</row>
    <row r="444" spans="2:17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</row>
    <row r="445" spans="2:17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</row>
    <row r="446" spans="2:17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</row>
    <row r="447" spans="2:17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</row>
    <row r="448" spans="2:17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</row>
    <row r="449" spans="2:17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</row>
    <row r="450" spans="2:17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</row>
    <row r="451" spans="2:17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</row>
    <row r="452" spans="2:17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</row>
    <row r="453" spans="2:17">
      <c r="B453" s="93"/>
      <c r="C453" s="93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</row>
    <row r="454" spans="2:17">
      <c r="B454" s="93"/>
      <c r="C454" s="93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</row>
    <row r="455" spans="2:17">
      <c r="B455" s="93"/>
      <c r="C455" s="93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</row>
    <row r="456" spans="2:17">
      <c r="B456" s="93"/>
      <c r="C456" s="93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</row>
    <row r="457" spans="2:17">
      <c r="B457" s="93"/>
      <c r="C457" s="93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</row>
    <row r="458" spans="2:17">
      <c r="B458" s="93"/>
      <c r="C458" s="93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</row>
    <row r="459" spans="2:17">
      <c r="B459" s="93"/>
      <c r="C459" s="93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</row>
    <row r="460" spans="2:17">
      <c r="B460" s="93"/>
      <c r="C460" s="93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</row>
    <row r="461" spans="2:17">
      <c r="B461" s="93"/>
      <c r="C461" s="93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</row>
    <row r="462" spans="2:17">
      <c r="B462" s="93"/>
      <c r="C462" s="93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</row>
    <row r="463" spans="2:17">
      <c r="B463" s="93"/>
      <c r="C463" s="93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</row>
    <row r="464" spans="2:17">
      <c r="B464" s="93"/>
      <c r="C464" s="93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</row>
    <row r="465" spans="2:17">
      <c r="B465" s="93"/>
      <c r="C465" s="93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</row>
    <row r="466" spans="2:17">
      <c r="B466" s="93"/>
      <c r="C466" s="93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</row>
    <row r="467" spans="2:17">
      <c r="B467" s="93"/>
      <c r="C467" s="93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</row>
    <row r="468" spans="2:17">
      <c r="B468" s="93"/>
      <c r="C468" s="93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</row>
    <row r="469" spans="2:17">
      <c r="B469" s="93"/>
      <c r="C469" s="93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</row>
    <row r="470" spans="2:17">
      <c r="B470" s="93"/>
      <c r="C470" s="93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</row>
    <row r="471" spans="2:17">
      <c r="B471" s="93"/>
      <c r="C471" s="93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</row>
    <row r="472" spans="2:17">
      <c r="B472" s="93"/>
      <c r="C472" s="93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</row>
    <row r="473" spans="2:17">
      <c r="B473" s="93"/>
      <c r="C473" s="93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</row>
    <row r="474" spans="2:17">
      <c r="B474" s="93"/>
      <c r="C474" s="93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</row>
    <row r="475" spans="2:17">
      <c r="B475" s="93"/>
      <c r="C475" s="93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</row>
    <row r="476" spans="2:17">
      <c r="B476" s="93"/>
      <c r="C476" s="93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</row>
    <row r="477" spans="2:17">
      <c r="B477" s="93"/>
      <c r="C477" s="93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</row>
    <row r="478" spans="2:17">
      <c r="B478" s="93"/>
      <c r="C478" s="93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</row>
    <row r="479" spans="2:17">
      <c r="B479" s="93"/>
      <c r="C479" s="93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</row>
    <row r="480" spans="2:17">
      <c r="B480" s="93"/>
      <c r="C480" s="93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</row>
    <row r="481" spans="2:17">
      <c r="B481" s="93"/>
      <c r="C481" s="93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</row>
    <row r="482" spans="2:17">
      <c r="B482" s="93"/>
      <c r="C482" s="93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</row>
    <row r="483" spans="2:17">
      <c r="B483" s="93"/>
      <c r="C483" s="93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</row>
    <row r="484" spans="2:17">
      <c r="B484" s="93"/>
      <c r="C484" s="93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</row>
    <row r="485" spans="2:17">
      <c r="B485" s="93"/>
      <c r="C485" s="93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</row>
    <row r="486" spans="2:17">
      <c r="B486" s="93"/>
      <c r="C486" s="93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</row>
    <row r="487" spans="2:17">
      <c r="B487" s="93"/>
      <c r="C487" s="93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</row>
    <row r="488" spans="2:17">
      <c r="B488" s="93"/>
      <c r="C488" s="93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</row>
    <row r="489" spans="2:17">
      <c r="B489" s="93"/>
      <c r="C489" s="93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</row>
    <row r="490" spans="2:17">
      <c r="B490" s="93"/>
      <c r="C490" s="93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</row>
    <row r="491" spans="2:17">
      <c r="B491" s="93"/>
      <c r="C491" s="93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</row>
    <row r="492" spans="2:17">
      <c r="B492" s="93"/>
      <c r="C492" s="93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</row>
    <row r="493" spans="2:17">
      <c r="B493" s="93"/>
      <c r="C493" s="93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</row>
    <row r="494" spans="2:17">
      <c r="B494" s="93"/>
      <c r="C494" s="93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</row>
    <row r="495" spans="2:17">
      <c r="B495" s="93"/>
      <c r="C495" s="93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</row>
    <row r="496" spans="2:17">
      <c r="B496" s="93"/>
      <c r="C496" s="93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</row>
    <row r="497" spans="2:17">
      <c r="B497" s="93"/>
      <c r="C497" s="93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</row>
    <row r="498" spans="2:17">
      <c r="B498" s="93"/>
      <c r="C498" s="93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</row>
    <row r="499" spans="2:17">
      <c r="B499" s="93"/>
      <c r="C499" s="93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</row>
    <row r="500" spans="2:17">
      <c r="B500" s="93"/>
      <c r="C500" s="93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</row>
    <row r="501" spans="2:17">
      <c r="B501" s="93"/>
      <c r="C501" s="93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</row>
    <row r="502" spans="2:17">
      <c r="B502" s="93"/>
      <c r="C502" s="93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</row>
    <row r="503" spans="2:17">
      <c r="B503" s="93"/>
      <c r="C503" s="93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</row>
    <row r="504" spans="2:17">
      <c r="B504" s="93"/>
      <c r="C504" s="93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</row>
    <row r="505" spans="2:17">
      <c r="B505" s="93"/>
      <c r="C505" s="93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</row>
    <row r="506" spans="2:17">
      <c r="B506" s="93"/>
      <c r="C506" s="93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</row>
    <row r="507" spans="2:17">
      <c r="B507" s="93"/>
      <c r="C507" s="93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</row>
    <row r="508" spans="2:17">
      <c r="B508" s="93"/>
      <c r="C508" s="93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</row>
    <row r="509" spans="2:17">
      <c r="B509" s="93"/>
      <c r="C509" s="93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</row>
    <row r="510" spans="2:17">
      <c r="B510" s="93"/>
      <c r="C510" s="93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</row>
    <row r="511" spans="2:17">
      <c r="B511" s="93"/>
      <c r="C511" s="93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</row>
    <row r="512" spans="2:17">
      <c r="B512" s="93"/>
      <c r="C512" s="93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</row>
    <row r="513" spans="2:17">
      <c r="B513" s="93"/>
      <c r="C513" s="93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</row>
    <row r="514" spans="2:17">
      <c r="B514" s="93"/>
      <c r="C514" s="93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</row>
    <row r="515" spans="2:17">
      <c r="B515" s="93"/>
      <c r="C515" s="93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</row>
    <row r="516" spans="2:17">
      <c r="B516" s="93"/>
      <c r="C516" s="93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</row>
    <row r="517" spans="2:17">
      <c r="B517" s="93"/>
      <c r="C517" s="93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</row>
    <row r="518" spans="2:17">
      <c r="B518" s="93"/>
      <c r="C518" s="93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</row>
    <row r="519" spans="2:17">
      <c r="B519" s="93"/>
      <c r="C519" s="93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</row>
    <row r="520" spans="2:17">
      <c r="B520" s="93"/>
      <c r="C520" s="93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</row>
    <row r="521" spans="2:17">
      <c r="B521" s="93"/>
      <c r="C521" s="93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</row>
    <row r="522" spans="2:17">
      <c r="B522" s="93"/>
      <c r="C522" s="93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</row>
    <row r="523" spans="2:17">
      <c r="B523" s="93"/>
      <c r="C523" s="93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</row>
    <row r="524" spans="2:17">
      <c r="B524" s="93"/>
      <c r="C524" s="93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</row>
    <row r="525" spans="2:17">
      <c r="B525" s="93"/>
      <c r="C525" s="93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</row>
    <row r="526" spans="2:17">
      <c r="B526" s="93"/>
      <c r="C526" s="93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</row>
    <row r="527" spans="2:17">
      <c r="B527" s="93"/>
      <c r="C527" s="93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</row>
    <row r="528" spans="2:17">
      <c r="B528" s="93"/>
      <c r="C528" s="93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</row>
    <row r="529" spans="2:17">
      <c r="B529" s="93"/>
      <c r="C529" s="93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</row>
    <row r="530" spans="2:17">
      <c r="B530" s="93"/>
      <c r="C530" s="93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</row>
    <row r="531" spans="2:17">
      <c r="B531" s="93"/>
      <c r="C531" s="93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</row>
    <row r="532" spans="2:17">
      <c r="B532" s="93"/>
      <c r="C532" s="93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</row>
    <row r="533" spans="2:17">
      <c r="B533" s="93"/>
      <c r="C533" s="93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</row>
    <row r="534" spans="2:17">
      <c r="B534" s="93"/>
      <c r="C534" s="93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</row>
    <row r="535" spans="2:17">
      <c r="B535" s="93"/>
      <c r="C535" s="93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</row>
    <row r="536" spans="2:17">
      <c r="B536" s="93"/>
      <c r="C536" s="93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</row>
    <row r="537" spans="2:17">
      <c r="B537" s="93"/>
      <c r="C537" s="93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</row>
    <row r="538" spans="2:17">
      <c r="B538" s="93"/>
      <c r="C538" s="93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</row>
    <row r="539" spans="2:17">
      <c r="B539" s="93"/>
      <c r="C539" s="93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</row>
    <row r="540" spans="2:17">
      <c r="B540" s="93"/>
      <c r="C540" s="93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</row>
    <row r="541" spans="2:17">
      <c r="B541" s="93"/>
      <c r="C541" s="93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</row>
    <row r="542" spans="2:17">
      <c r="B542" s="93"/>
      <c r="C542" s="93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</row>
    <row r="543" spans="2:17">
      <c r="B543" s="93"/>
      <c r="C543" s="93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</row>
    <row r="544" spans="2:17">
      <c r="B544" s="93"/>
      <c r="C544" s="93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</row>
    <row r="545" spans="2:17">
      <c r="B545" s="93"/>
      <c r="C545" s="93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</row>
    <row r="546" spans="2:17">
      <c r="B546" s="93"/>
      <c r="C546" s="93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</row>
    <row r="547" spans="2:17">
      <c r="B547" s="93"/>
      <c r="C547" s="93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</row>
    <row r="548" spans="2:17">
      <c r="B548" s="93"/>
      <c r="C548" s="93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</row>
    <row r="549" spans="2:17">
      <c r="B549" s="93"/>
      <c r="C549" s="93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</row>
    <row r="550" spans="2:17">
      <c r="B550" s="93"/>
      <c r="C550" s="93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</row>
    <row r="551" spans="2:17">
      <c r="B551" s="93"/>
      <c r="C551" s="93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</row>
    <row r="552" spans="2:17">
      <c r="B552" s="93"/>
      <c r="C552" s="93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</row>
    <row r="553" spans="2:17">
      <c r="B553" s="93"/>
      <c r="C553" s="93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</row>
    <row r="554" spans="2:17">
      <c r="B554" s="93"/>
      <c r="C554" s="93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</row>
    <row r="555" spans="2:17">
      <c r="B555" s="93"/>
      <c r="C555" s="93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</row>
    <row r="556" spans="2:17">
      <c r="B556" s="93"/>
      <c r="C556" s="93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</row>
    <row r="557" spans="2:17">
      <c r="B557" s="93"/>
      <c r="C557" s="93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</row>
    <row r="558" spans="2:17">
      <c r="B558" s="93"/>
      <c r="C558" s="93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4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8.28515625" style="2" customWidth="1"/>
    <col min="4" max="4" width="10.140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140625" style="1" bestFit="1" customWidth="1"/>
    <col min="10" max="10" width="19.5703125" style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3.140625" style="1" bestFit="1" customWidth="1"/>
    <col min="15" max="15" width="9.5703125" style="1" bestFit="1" customWidth="1"/>
    <col min="16" max="16" width="10.140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146</v>
      </c>
      <c r="C1" s="46" t="s" vm="1">
        <v>232</v>
      </c>
    </row>
    <row r="2" spans="2:18">
      <c r="B2" s="46" t="s">
        <v>145</v>
      </c>
      <c r="C2" s="46" t="s">
        <v>233</v>
      </c>
    </row>
    <row r="3" spans="2:18">
      <c r="B3" s="46" t="s">
        <v>147</v>
      </c>
      <c r="C3" s="46" t="s">
        <v>234</v>
      </c>
    </row>
    <row r="4" spans="2:18">
      <c r="B4" s="46" t="s">
        <v>148</v>
      </c>
      <c r="C4" s="46">
        <v>9453</v>
      </c>
    </row>
    <row r="6" spans="2:18" ht="26.25" customHeight="1">
      <c r="B6" s="151" t="s">
        <v>176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3"/>
    </row>
    <row r="7" spans="2:18" s="3" customFormat="1" ht="78.75">
      <c r="B7" s="47" t="s">
        <v>116</v>
      </c>
      <c r="C7" s="48" t="s">
        <v>188</v>
      </c>
      <c r="D7" s="48" t="s">
        <v>46</v>
      </c>
      <c r="E7" s="48" t="s">
        <v>117</v>
      </c>
      <c r="F7" s="48" t="s">
        <v>14</v>
      </c>
      <c r="G7" s="48" t="s">
        <v>104</v>
      </c>
      <c r="H7" s="48" t="s">
        <v>68</v>
      </c>
      <c r="I7" s="48" t="s">
        <v>17</v>
      </c>
      <c r="J7" s="48" t="s">
        <v>231</v>
      </c>
      <c r="K7" s="48" t="s">
        <v>103</v>
      </c>
      <c r="L7" s="48" t="s">
        <v>35</v>
      </c>
      <c r="M7" s="48" t="s">
        <v>18</v>
      </c>
      <c r="N7" s="48" t="s">
        <v>208</v>
      </c>
      <c r="O7" s="48" t="s">
        <v>207</v>
      </c>
      <c r="P7" s="48" t="s">
        <v>111</v>
      </c>
      <c r="Q7" s="48" t="s">
        <v>149</v>
      </c>
      <c r="R7" s="50" t="s">
        <v>151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215</v>
      </c>
      <c r="O8" s="15"/>
      <c r="P8" s="15" t="s">
        <v>211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113</v>
      </c>
      <c r="R9" s="19" t="s">
        <v>114</v>
      </c>
    </row>
    <row r="10" spans="2:18" s="4" customFormat="1" ht="18" customHeight="1">
      <c r="B10" s="74" t="s">
        <v>40</v>
      </c>
      <c r="C10" s="75"/>
      <c r="D10" s="74"/>
      <c r="E10" s="74"/>
      <c r="F10" s="74"/>
      <c r="G10" s="97"/>
      <c r="H10" s="74"/>
      <c r="I10" s="77">
        <v>3.919400810341763</v>
      </c>
      <c r="J10" s="75"/>
      <c r="K10" s="75"/>
      <c r="L10" s="76"/>
      <c r="M10" s="76">
        <v>0.19349082041171897</v>
      </c>
      <c r="N10" s="77"/>
      <c r="O10" s="98"/>
      <c r="P10" s="77">
        <f>P11+P266</f>
        <v>76503.107909023995</v>
      </c>
      <c r="Q10" s="78">
        <f>IFERROR(P10/$P$10,0)</f>
        <v>1</v>
      </c>
      <c r="R10" s="78">
        <f>P10/'סכום נכסי הקרן'!$C$42</f>
        <v>9.908837820672585E-2</v>
      </c>
    </row>
    <row r="11" spans="2:18" ht="21.75" customHeight="1">
      <c r="B11" s="79" t="s">
        <v>38</v>
      </c>
      <c r="C11" s="81"/>
      <c r="D11" s="80"/>
      <c r="E11" s="80"/>
      <c r="F11" s="80"/>
      <c r="G11" s="99"/>
      <c r="H11" s="80"/>
      <c r="I11" s="83">
        <v>5.018593159495162</v>
      </c>
      <c r="J11" s="81"/>
      <c r="K11" s="81"/>
      <c r="L11" s="82"/>
      <c r="M11" s="82">
        <v>5.7052343670184316E-2</v>
      </c>
      <c r="N11" s="83"/>
      <c r="O11" s="100"/>
      <c r="P11" s="83">
        <f>P12+P41</f>
        <v>47003.647134777995</v>
      </c>
      <c r="Q11" s="84">
        <f t="shared" ref="Q11:Q74" si="0">IFERROR(P11/$P$10,0)</f>
        <v>0.61440179908342829</v>
      </c>
      <c r="R11" s="84">
        <f>P11/'סכום נכסי הקרן'!$C$42</f>
        <v>6.0880077838471526E-2</v>
      </c>
    </row>
    <row r="12" spans="2:18">
      <c r="B12" s="85" t="s">
        <v>36</v>
      </c>
      <c r="C12" s="81"/>
      <c r="D12" s="80"/>
      <c r="E12" s="80"/>
      <c r="F12" s="80"/>
      <c r="G12" s="99"/>
      <c r="H12" s="80"/>
      <c r="I12" s="83">
        <v>6.9992928759304824</v>
      </c>
      <c r="J12" s="81"/>
      <c r="K12" s="81"/>
      <c r="L12" s="82"/>
      <c r="M12" s="82">
        <v>4.8861344935071653E-2</v>
      </c>
      <c r="N12" s="83"/>
      <c r="O12" s="100"/>
      <c r="P12" s="83">
        <f>SUM(P13:P39)</f>
        <v>9981.2173240130014</v>
      </c>
      <c r="Q12" s="84">
        <f t="shared" si="0"/>
        <v>0.13046812863972101</v>
      </c>
      <c r="R12" s="84">
        <f>P12/'סכום נכסי הקרן'!$C$42</f>
        <v>1.2927875274576436E-2</v>
      </c>
    </row>
    <row r="13" spans="2:18">
      <c r="B13" s="86" t="s">
        <v>3328</v>
      </c>
      <c r="C13" s="88" t="s">
        <v>3009</v>
      </c>
      <c r="D13" s="87">
        <v>6028</v>
      </c>
      <c r="E13" s="87"/>
      <c r="F13" s="87" t="s">
        <v>676</v>
      </c>
      <c r="G13" s="101">
        <v>43100</v>
      </c>
      <c r="H13" s="87"/>
      <c r="I13" s="90">
        <v>7.5399999999932064</v>
      </c>
      <c r="J13" s="88" t="s">
        <v>28</v>
      </c>
      <c r="K13" s="88" t="s">
        <v>133</v>
      </c>
      <c r="L13" s="89">
        <v>6.2299999999966042E-2</v>
      </c>
      <c r="M13" s="89">
        <v>6.2299999999966042E-2</v>
      </c>
      <c r="N13" s="90">
        <v>332831.71920200007</v>
      </c>
      <c r="O13" s="102">
        <v>110.56</v>
      </c>
      <c r="P13" s="90">
        <v>367.97874877500004</v>
      </c>
      <c r="Q13" s="91">
        <f t="shared" si="0"/>
        <v>4.8099843108673863E-3</v>
      </c>
      <c r="R13" s="91">
        <f>P13/'סכום נכסי הקרן'!$C$42</f>
        <v>4.7661354456364513E-4</v>
      </c>
    </row>
    <row r="14" spans="2:18">
      <c r="B14" s="86" t="s">
        <v>3328</v>
      </c>
      <c r="C14" s="88" t="s">
        <v>3009</v>
      </c>
      <c r="D14" s="87">
        <v>6869</v>
      </c>
      <c r="E14" s="87"/>
      <c r="F14" s="87" t="s">
        <v>676</v>
      </c>
      <c r="G14" s="101">
        <v>43555</v>
      </c>
      <c r="H14" s="87"/>
      <c r="I14" s="90">
        <v>3.4500000000316104</v>
      </c>
      <c r="J14" s="88" t="s">
        <v>28</v>
      </c>
      <c r="K14" s="88" t="s">
        <v>133</v>
      </c>
      <c r="L14" s="89">
        <v>5.6500000000374924E-2</v>
      </c>
      <c r="M14" s="89">
        <v>5.6500000000374924E-2</v>
      </c>
      <c r="N14" s="90">
        <v>67467.543250000017</v>
      </c>
      <c r="O14" s="102">
        <v>100.81</v>
      </c>
      <c r="P14" s="90">
        <v>68.014030333000022</v>
      </c>
      <c r="Q14" s="91">
        <f t="shared" si="0"/>
        <v>8.8903617371834077E-4</v>
      </c>
      <c r="R14" s="91">
        <f>P14/'סכום נכסי הקרן'!$C$42</f>
        <v>8.809315262086336E-5</v>
      </c>
    </row>
    <row r="15" spans="2:18">
      <c r="B15" s="86" t="s">
        <v>3328</v>
      </c>
      <c r="C15" s="88" t="s">
        <v>3009</v>
      </c>
      <c r="D15" s="87">
        <v>6870</v>
      </c>
      <c r="E15" s="87"/>
      <c r="F15" s="87" t="s">
        <v>676</v>
      </c>
      <c r="G15" s="101">
        <v>43555</v>
      </c>
      <c r="H15" s="87"/>
      <c r="I15" s="90">
        <v>5.1800000000027557</v>
      </c>
      <c r="J15" s="88" t="s">
        <v>28</v>
      </c>
      <c r="K15" s="88" t="s">
        <v>133</v>
      </c>
      <c r="L15" s="89">
        <v>4.7100000000028036E-2</v>
      </c>
      <c r="M15" s="89">
        <v>4.7100000000028036E-2</v>
      </c>
      <c r="N15" s="90">
        <v>799952.18430700013</v>
      </c>
      <c r="O15" s="102">
        <v>101.65</v>
      </c>
      <c r="P15" s="90">
        <v>813.15139533200011</v>
      </c>
      <c r="Q15" s="91">
        <f t="shared" si="0"/>
        <v>1.0628998187877332E-2</v>
      </c>
      <c r="R15" s="91">
        <f>P15/'סכום נכסי הקרן'!$C$42</f>
        <v>1.0532101923989927E-3</v>
      </c>
    </row>
    <row r="16" spans="2:18">
      <c r="B16" s="86" t="s">
        <v>3328</v>
      </c>
      <c r="C16" s="88" t="s">
        <v>3009</v>
      </c>
      <c r="D16" s="87">
        <v>6868</v>
      </c>
      <c r="E16" s="87"/>
      <c r="F16" s="87" t="s">
        <v>676</v>
      </c>
      <c r="G16" s="101">
        <v>43555</v>
      </c>
      <c r="H16" s="87"/>
      <c r="I16" s="90">
        <v>5.5800000000362857</v>
      </c>
      <c r="J16" s="88" t="s">
        <v>28</v>
      </c>
      <c r="K16" s="88" t="s">
        <v>133</v>
      </c>
      <c r="L16" s="89">
        <v>2.4700000000152975E-2</v>
      </c>
      <c r="M16" s="89">
        <v>2.4700000000152975E-2</v>
      </c>
      <c r="N16" s="90">
        <v>42730.312690000006</v>
      </c>
      <c r="O16" s="102">
        <v>131.57</v>
      </c>
      <c r="P16" s="90">
        <v>56.220265962000006</v>
      </c>
      <c r="Q16" s="91">
        <f t="shared" si="0"/>
        <v>7.3487558216400891E-4</v>
      </c>
      <c r="R16" s="91">
        <f>P16/'סכום נכסי הקרן'!$C$42</f>
        <v>7.2817629620355152E-5</v>
      </c>
    </row>
    <row r="17" spans="2:18">
      <c r="B17" s="86" t="s">
        <v>3328</v>
      </c>
      <c r="C17" s="88" t="s">
        <v>3009</v>
      </c>
      <c r="D17" s="87">
        <v>6867</v>
      </c>
      <c r="E17" s="87"/>
      <c r="F17" s="87" t="s">
        <v>676</v>
      </c>
      <c r="G17" s="101">
        <v>43555</v>
      </c>
      <c r="H17" s="87"/>
      <c r="I17" s="90">
        <v>5.0200000000172631</v>
      </c>
      <c r="J17" s="88" t="s">
        <v>28</v>
      </c>
      <c r="K17" s="88" t="s">
        <v>133</v>
      </c>
      <c r="L17" s="89">
        <v>5.7300000000170208E-2</v>
      </c>
      <c r="M17" s="89">
        <v>5.7300000000170208E-2</v>
      </c>
      <c r="N17" s="90">
        <v>102231.49907800001</v>
      </c>
      <c r="O17" s="102">
        <v>121.26</v>
      </c>
      <c r="P17" s="90">
        <v>123.96590069300002</v>
      </c>
      <c r="Q17" s="91">
        <f t="shared" si="0"/>
        <v>1.6204034591695E-3</v>
      </c>
      <c r="R17" s="91">
        <f>P17/'סכום נכסי הקרן'!$C$42</f>
        <v>1.6056315080967425E-4</v>
      </c>
    </row>
    <row r="18" spans="2:18">
      <c r="B18" s="86" t="s">
        <v>3328</v>
      </c>
      <c r="C18" s="88" t="s">
        <v>3009</v>
      </c>
      <c r="D18" s="87">
        <v>6866</v>
      </c>
      <c r="E18" s="87"/>
      <c r="F18" s="87" t="s">
        <v>676</v>
      </c>
      <c r="G18" s="101">
        <v>43555</v>
      </c>
      <c r="H18" s="87"/>
      <c r="I18" s="90">
        <v>5.8700000000003838</v>
      </c>
      <c r="J18" s="88" t="s">
        <v>28</v>
      </c>
      <c r="K18" s="88" t="s">
        <v>133</v>
      </c>
      <c r="L18" s="89">
        <v>3.079999999999343E-2</v>
      </c>
      <c r="M18" s="89">
        <v>3.079999999999343E-2</v>
      </c>
      <c r="N18" s="90">
        <v>156788.80058400004</v>
      </c>
      <c r="O18" s="102">
        <v>116.42</v>
      </c>
      <c r="P18" s="90">
        <v>182.53349913900001</v>
      </c>
      <c r="Q18" s="91">
        <f t="shared" si="0"/>
        <v>2.3859618795626617E-3</v>
      </c>
      <c r="R18" s="91">
        <f>P18/'סכום נכסי הקרן'!$C$42</f>
        <v>2.3642109310893547E-4</v>
      </c>
    </row>
    <row r="19" spans="2:18">
      <c r="B19" s="86" t="s">
        <v>3328</v>
      </c>
      <c r="C19" s="88" t="s">
        <v>3009</v>
      </c>
      <c r="D19" s="87">
        <v>6865</v>
      </c>
      <c r="E19" s="87"/>
      <c r="F19" s="87" t="s">
        <v>676</v>
      </c>
      <c r="G19" s="101">
        <v>43555</v>
      </c>
      <c r="H19" s="87"/>
      <c r="I19" s="90">
        <v>4.0400000000103962</v>
      </c>
      <c r="J19" s="88" t="s">
        <v>28</v>
      </c>
      <c r="K19" s="88" t="s">
        <v>133</v>
      </c>
      <c r="L19" s="89">
        <v>2.5200000000103962E-2</v>
      </c>
      <c r="M19" s="89">
        <v>2.5200000000103962E-2</v>
      </c>
      <c r="N19" s="90">
        <v>77979.735485000012</v>
      </c>
      <c r="O19" s="102">
        <v>123.35</v>
      </c>
      <c r="P19" s="90">
        <v>96.188012575000016</v>
      </c>
      <c r="Q19" s="91">
        <f t="shared" si="0"/>
        <v>1.2573085617565358E-3</v>
      </c>
      <c r="R19" s="91">
        <f>P19/'סכום נכסי הקרן'!$C$42</f>
        <v>1.2458466628988612E-4</v>
      </c>
    </row>
    <row r="20" spans="2:18">
      <c r="B20" s="86" t="s">
        <v>3328</v>
      </c>
      <c r="C20" s="88" t="s">
        <v>3009</v>
      </c>
      <c r="D20" s="87">
        <v>5212</v>
      </c>
      <c r="E20" s="87"/>
      <c r="F20" s="87" t="s">
        <v>676</v>
      </c>
      <c r="G20" s="101">
        <v>42643</v>
      </c>
      <c r="H20" s="87"/>
      <c r="I20" s="90">
        <v>6.8399999999997894</v>
      </c>
      <c r="J20" s="88" t="s">
        <v>28</v>
      </c>
      <c r="K20" s="88" t="s">
        <v>133</v>
      </c>
      <c r="L20" s="89">
        <v>5.0200000000000272E-2</v>
      </c>
      <c r="M20" s="89">
        <v>5.0200000000000272E-2</v>
      </c>
      <c r="N20" s="90">
        <v>750668.93158000009</v>
      </c>
      <c r="O20" s="102">
        <v>100.36</v>
      </c>
      <c r="P20" s="90">
        <v>753.37133974900007</v>
      </c>
      <c r="Q20" s="91">
        <f t="shared" si="0"/>
        <v>9.8475912984462618E-3</v>
      </c>
      <c r="R20" s="91">
        <f>P20/'סכום נכסי הקרן'!$C$42</f>
        <v>9.7578185100570558E-4</v>
      </c>
    </row>
    <row r="21" spans="2:18">
      <c r="B21" s="86" t="s">
        <v>3329</v>
      </c>
      <c r="C21" s="88" t="s">
        <v>3009</v>
      </c>
      <c r="D21" s="87" t="s">
        <v>3010</v>
      </c>
      <c r="E21" s="87"/>
      <c r="F21" s="87" t="s">
        <v>676</v>
      </c>
      <c r="G21" s="101">
        <v>45107</v>
      </c>
      <c r="H21" s="87"/>
      <c r="I21" s="90">
        <v>9.0199999999973297</v>
      </c>
      <c r="J21" s="88" t="s">
        <v>28</v>
      </c>
      <c r="K21" s="88" t="s">
        <v>133</v>
      </c>
      <c r="L21" s="89">
        <v>7.1499999999975777E-2</v>
      </c>
      <c r="M21" s="89">
        <v>7.1499999999975777E-2</v>
      </c>
      <c r="N21" s="90">
        <v>647485.40012600017</v>
      </c>
      <c r="O21" s="102">
        <v>105.25</v>
      </c>
      <c r="P21" s="90">
        <v>681.47838359100012</v>
      </c>
      <c r="Q21" s="91">
        <f t="shared" si="0"/>
        <v>8.907852271850196E-3</v>
      </c>
      <c r="R21" s="91">
        <f>P21/'סכום נכסי הקרן'!$C$42</f>
        <v>8.8266463492273431E-4</v>
      </c>
    </row>
    <row r="22" spans="2:18">
      <c r="B22" s="86" t="s">
        <v>3329</v>
      </c>
      <c r="C22" s="88" t="s">
        <v>3009</v>
      </c>
      <c r="D22" s="87" t="s">
        <v>3011</v>
      </c>
      <c r="E22" s="87"/>
      <c r="F22" s="87" t="s">
        <v>676</v>
      </c>
      <c r="G22" s="101">
        <v>45107</v>
      </c>
      <c r="H22" s="87"/>
      <c r="I22" s="90">
        <v>8.8800000000074188</v>
      </c>
      <c r="J22" s="88" t="s">
        <v>28</v>
      </c>
      <c r="K22" s="88" t="s">
        <v>133</v>
      </c>
      <c r="L22" s="89">
        <v>7.1300000000069363E-2</v>
      </c>
      <c r="M22" s="89">
        <v>7.1300000000069363E-2</v>
      </c>
      <c r="N22" s="90">
        <v>492275.61010700004</v>
      </c>
      <c r="O22" s="102">
        <v>105.14</v>
      </c>
      <c r="P22" s="90">
        <v>517.57857645700005</v>
      </c>
      <c r="Q22" s="91">
        <f t="shared" si="0"/>
        <v>6.7654581703072035E-3</v>
      </c>
      <c r="R22" s="91">
        <f>P22/'סכום נכסי הקרן'!$C$42</f>
        <v>6.7037827792118369E-4</v>
      </c>
    </row>
    <row r="23" spans="2:18">
      <c r="B23" s="86" t="s">
        <v>3329</v>
      </c>
      <c r="C23" s="88" t="s">
        <v>3009</v>
      </c>
      <c r="D23" s="87" t="s">
        <v>3012</v>
      </c>
      <c r="E23" s="87"/>
      <c r="F23" s="87" t="s">
        <v>676</v>
      </c>
      <c r="G23" s="101">
        <v>45107</v>
      </c>
      <c r="H23" s="87"/>
      <c r="I23" s="90">
        <v>8.3899999999568884</v>
      </c>
      <c r="J23" s="88" t="s">
        <v>28</v>
      </c>
      <c r="K23" s="88" t="s">
        <v>133</v>
      </c>
      <c r="L23" s="89">
        <v>7.2999999999647527E-2</v>
      </c>
      <c r="M23" s="89">
        <v>7.2999999999647527E-2</v>
      </c>
      <c r="N23" s="90">
        <v>37085.791217000005</v>
      </c>
      <c r="O23" s="102">
        <v>99.45</v>
      </c>
      <c r="P23" s="90">
        <v>36.881819381000007</v>
      </c>
      <c r="Q23" s="91">
        <f t="shared" si="0"/>
        <v>4.8209570028003501E-4</v>
      </c>
      <c r="R23" s="91">
        <f>P23/'סכום נכסי הקרן'!$C$42</f>
        <v>4.7770081081184456E-5</v>
      </c>
    </row>
    <row r="24" spans="2:18">
      <c r="B24" s="86" t="s">
        <v>3329</v>
      </c>
      <c r="C24" s="88" t="s">
        <v>3009</v>
      </c>
      <c r="D24" s="87" t="s">
        <v>3013</v>
      </c>
      <c r="E24" s="87"/>
      <c r="F24" s="87" t="s">
        <v>676</v>
      </c>
      <c r="G24" s="101">
        <v>45107</v>
      </c>
      <c r="H24" s="87"/>
      <c r="I24" s="90">
        <v>7.6100000000008858</v>
      </c>
      <c r="J24" s="88" t="s">
        <v>28</v>
      </c>
      <c r="K24" s="88" t="s">
        <v>133</v>
      </c>
      <c r="L24" s="89">
        <v>6.5200000000001618E-2</v>
      </c>
      <c r="M24" s="89">
        <v>6.5200000000001618E-2</v>
      </c>
      <c r="N24" s="90">
        <v>296475.24231800006</v>
      </c>
      <c r="O24" s="102">
        <v>83.84</v>
      </c>
      <c r="P24" s="90">
        <v>248.56484319800001</v>
      </c>
      <c r="Q24" s="91">
        <f t="shared" si="0"/>
        <v>3.2490816385340642E-3</v>
      </c>
      <c r="R24" s="91">
        <f>P24/'סכום נכסי הקרן'!$C$42</f>
        <v>3.2194623022359186E-4</v>
      </c>
    </row>
    <row r="25" spans="2:18">
      <c r="B25" s="86" t="s">
        <v>3329</v>
      </c>
      <c r="C25" s="88" t="s">
        <v>3009</v>
      </c>
      <c r="D25" s="87" t="s">
        <v>3014</v>
      </c>
      <c r="E25" s="87"/>
      <c r="F25" s="87" t="s">
        <v>676</v>
      </c>
      <c r="G25" s="101">
        <v>45107</v>
      </c>
      <c r="H25" s="87"/>
      <c r="I25" s="90">
        <v>11.240000000033215</v>
      </c>
      <c r="J25" s="88" t="s">
        <v>28</v>
      </c>
      <c r="K25" s="88" t="s">
        <v>133</v>
      </c>
      <c r="L25" s="89">
        <v>3.549999999977644E-2</v>
      </c>
      <c r="M25" s="89">
        <v>3.549999999977644E-2</v>
      </c>
      <c r="N25" s="90">
        <v>11193.106696999999</v>
      </c>
      <c r="O25" s="102">
        <v>139.87</v>
      </c>
      <c r="P25" s="90">
        <v>15.655795977000004</v>
      </c>
      <c r="Q25" s="91">
        <f t="shared" si="0"/>
        <v>2.0464261393952218E-4</v>
      </c>
      <c r="R25" s="91">
        <f>P25/'סכום נכסי הקרן'!$C$42</f>
        <v>2.027770472725236E-5</v>
      </c>
    </row>
    <row r="26" spans="2:18">
      <c r="B26" s="86" t="s">
        <v>3329</v>
      </c>
      <c r="C26" s="88" t="s">
        <v>3009</v>
      </c>
      <c r="D26" s="87" t="s">
        <v>3015</v>
      </c>
      <c r="E26" s="87"/>
      <c r="F26" s="87" t="s">
        <v>676</v>
      </c>
      <c r="G26" s="101">
        <v>45107</v>
      </c>
      <c r="H26" s="87"/>
      <c r="I26" s="90">
        <v>10.429999999995651</v>
      </c>
      <c r="J26" s="88" t="s">
        <v>28</v>
      </c>
      <c r="K26" s="88" t="s">
        <v>133</v>
      </c>
      <c r="L26" s="89">
        <v>3.329999999993092E-2</v>
      </c>
      <c r="M26" s="89">
        <v>3.329999999993092E-2</v>
      </c>
      <c r="N26" s="90">
        <v>56686.07490800001</v>
      </c>
      <c r="O26" s="102">
        <v>137.91</v>
      </c>
      <c r="P26" s="90">
        <v>78.175769438000017</v>
      </c>
      <c r="Q26" s="91">
        <f t="shared" si="0"/>
        <v>1.0218639683366212E-3</v>
      </c>
      <c r="R26" s="91">
        <f>P26/'סכום נכסי הקרן'!$C$42</f>
        <v>1.0125484337036485E-4</v>
      </c>
    </row>
    <row r="27" spans="2:18">
      <c r="B27" s="86" t="s">
        <v>3329</v>
      </c>
      <c r="C27" s="88" t="s">
        <v>3009</v>
      </c>
      <c r="D27" s="87" t="s">
        <v>3016</v>
      </c>
      <c r="E27" s="87"/>
      <c r="F27" s="87" t="s">
        <v>676</v>
      </c>
      <c r="G27" s="101">
        <v>45107</v>
      </c>
      <c r="H27" s="87"/>
      <c r="I27" s="90">
        <v>10.590000000054658</v>
      </c>
      <c r="J27" s="88" t="s">
        <v>28</v>
      </c>
      <c r="K27" s="88" t="s">
        <v>133</v>
      </c>
      <c r="L27" s="89">
        <v>3.4800000000107523E-2</v>
      </c>
      <c r="M27" s="89">
        <v>3.4800000000107523E-2</v>
      </c>
      <c r="N27" s="90">
        <v>43968.525530999999</v>
      </c>
      <c r="O27" s="102">
        <v>126.91</v>
      </c>
      <c r="P27" s="90">
        <v>55.800449905000015</v>
      </c>
      <c r="Q27" s="91">
        <f t="shared" si="0"/>
        <v>7.2938801350863841E-4</v>
      </c>
      <c r="R27" s="91">
        <f>P27/'סכום נכסי הקרן'!$C$42</f>
        <v>7.2273875341996414E-5</v>
      </c>
    </row>
    <row r="28" spans="2:18">
      <c r="B28" s="86" t="s">
        <v>3329</v>
      </c>
      <c r="C28" s="88" t="s">
        <v>3009</v>
      </c>
      <c r="D28" s="87" t="s">
        <v>3017</v>
      </c>
      <c r="E28" s="87"/>
      <c r="F28" s="87" t="s">
        <v>676</v>
      </c>
      <c r="G28" s="101">
        <v>45107</v>
      </c>
      <c r="H28" s="87"/>
      <c r="I28" s="90">
        <v>10.290000000013</v>
      </c>
      <c r="J28" s="88" t="s">
        <v>28</v>
      </c>
      <c r="K28" s="88" t="s">
        <v>133</v>
      </c>
      <c r="L28" s="89">
        <v>3.0200000000024031E-2</v>
      </c>
      <c r="M28" s="89">
        <v>3.0200000000024031E-2</v>
      </c>
      <c r="N28" s="90">
        <v>170682.66265500002</v>
      </c>
      <c r="O28" s="102">
        <v>107.26</v>
      </c>
      <c r="P28" s="90">
        <v>183.07419727800004</v>
      </c>
      <c r="Q28" s="91">
        <f t="shared" si="0"/>
        <v>2.3930295419593711E-3</v>
      </c>
      <c r="R28" s="91">
        <f>P28/'סכום נכסי הקרן'!$C$42</f>
        <v>2.3712141631353808E-4</v>
      </c>
    </row>
    <row r="29" spans="2:18">
      <c r="B29" s="86" t="s">
        <v>3328</v>
      </c>
      <c r="C29" s="88" t="s">
        <v>3009</v>
      </c>
      <c r="D29" s="87">
        <v>5211</v>
      </c>
      <c r="E29" s="87"/>
      <c r="F29" s="87" t="s">
        <v>676</v>
      </c>
      <c r="G29" s="101">
        <v>42643</v>
      </c>
      <c r="H29" s="87"/>
      <c r="I29" s="90">
        <v>4.579999999999858</v>
      </c>
      <c r="J29" s="88" t="s">
        <v>28</v>
      </c>
      <c r="K29" s="88" t="s">
        <v>133</v>
      </c>
      <c r="L29" s="89">
        <v>4.6900000000001059E-2</v>
      </c>
      <c r="M29" s="89">
        <v>4.6900000000001059E-2</v>
      </c>
      <c r="N29" s="90">
        <v>582091.68524000014</v>
      </c>
      <c r="O29" s="102">
        <v>96.84</v>
      </c>
      <c r="P29" s="90">
        <v>563.69758802600006</v>
      </c>
      <c r="Q29" s="91">
        <f t="shared" si="0"/>
        <v>7.3682965755631552E-3</v>
      </c>
      <c r="R29" s="91">
        <f>P29/'סכום נכסי הקרן'!$C$42</f>
        <v>7.301125578187248E-4</v>
      </c>
    </row>
    <row r="30" spans="2:18">
      <c r="B30" s="86" t="s">
        <v>3328</v>
      </c>
      <c r="C30" s="88" t="s">
        <v>3009</v>
      </c>
      <c r="D30" s="87">
        <v>6027</v>
      </c>
      <c r="E30" s="87"/>
      <c r="F30" s="87" t="s">
        <v>676</v>
      </c>
      <c r="G30" s="101">
        <v>43100</v>
      </c>
      <c r="H30" s="87"/>
      <c r="I30" s="90">
        <v>8.030000000001051</v>
      </c>
      <c r="J30" s="88" t="s">
        <v>28</v>
      </c>
      <c r="K30" s="88" t="s">
        <v>133</v>
      </c>
      <c r="L30" s="89">
        <v>4.8800000000005027E-2</v>
      </c>
      <c r="M30" s="89">
        <v>4.8800000000005027E-2</v>
      </c>
      <c r="N30" s="90">
        <v>1251847.3562710003</v>
      </c>
      <c r="O30" s="102">
        <v>101.75</v>
      </c>
      <c r="P30" s="90">
        <v>1273.7546850220003</v>
      </c>
      <c r="Q30" s="91">
        <f t="shared" si="0"/>
        <v>1.6649711623960749E-2</v>
      </c>
      <c r="R30" s="91">
        <f>P30/'סכום נכסי הקרן'!$C$42</f>
        <v>1.6497929224279422E-3</v>
      </c>
    </row>
    <row r="31" spans="2:18">
      <c r="B31" s="86" t="s">
        <v>3328</v>
      </c>
      <c r="C31" s="88" t="s">
        <v>3009</v>
      </c>
      <c r="D31" s="87">
        <v>5025</v>
      </c>
      <c r="E31" s="87"/>
      <c r="F31" s="87" t="s">
        <v>676</v>
      </c>
      <c r="G31" s="101">
        <v>42551</v>
      </c>
      <c r="H31" s="87"/>
      <c r="I31" s="90">
        <v>7.5200000000026854</v>
      </c>
      <c r="J31" s="88" t="s">
        <v>28</v>
      </c>
      <c r="K31" s="88" t="s">
        <v>133</v>
      </c>
      <c r="L31" s="89">
        <v>5.2200000000016733E-2</v>
      </c>
      <c r="M31" s="89">
        <v>5.2200000000016733E-2</v>
      </c>
      <c r="N31" s="90">
        <v>796405.17013500025</v>
      </c>
      <c r="O31" s="102">
        <v>99.09</v>
      </c>
      <c r="P31" s="90">
        <v>789.15788304400019</v>
      </c>
      <c r="Q31" s="91">
        <f t="shared" si="0"/>
        <v>1.0315370245904929E-2</v>
      </c>
      <c r="R31" s="91">
        <f>P31/'סכום נכסי הקרן'!$C$42</f>
        <v>1.0221333082686343E-3</v>
      </c>
    </row>
    <row r="32" spans="2:18">
      <c r="B32" s="86" t="s">
        <v>3328</v>
      </c>
      <c r="C32" s="88" t="s">
        <v>3009</v>
      </c>
      <c r="D32" s="87">
        <v>5024</v>
      </c>
      <c r="E32" s="87"/>
      <c r="F32" s="87" t="s">
        <v>676</v>
      </c>
      <c r="G32" s="101">
        <v>42551</v>
      </c>
      <c r="H32" s="87"/>
      <c r="I32" s="90">
        <v>5.4599999999950786</v>
      </c>
      <c r="J32" s="88" t="s">
        <v>28</v>
      </c>
      <c r="K32" s="88" t="s">
        <v>133</v>
      </c>
      <c r="L32" s="89">
        <v>4.6499999999954467E-2</v>
      </c>
      <c r="M32" s="89">
        <v>4.6499999999954467E-2</v>
      </c>
      <c r="N32" s="90">
        <v>520812.37868200004</v>
      </c>
      <c r="O32" s="102">
        <v>99.09</v>
      </c>
      <c r="P32" s="90">
        <v>516.07298599900014</v>
      </c>
      <c r="Q32" s="91">
        <f t="shared" si="0"/>
        <v>6.7457780488173642E-3</v>
      </c>
      <c r="R32" s="91">
        <f>P32/'סכום נכסי הקרן'!$C$42</f>
        <v>6.684282065998441E-4</v>
      </c>
    </row>
    <row r="33" spans="2:18">
      <c r="B33" s="86" t="s">
        <v>3328</v>
      </c>
      <c r="C33" s="88" t="s">
        <v>3009</v>
      </c>
      <c r="D33" s="87">
        <v>6026</v>
      </c>
      <c r="E33" s="87"/>
      <c r="F33" s="87" t="s">
        <v>676</v>
      </c>
      <c r="G33" s="101">
        <v>43100</v>
      </c>
      <c r="H33" s="87"/>
      <c r="I33" s="90">
        <v>6.1400000000007511</v>
      </c>
      <c r="J33" s="88" t="s">
        <v>28</v>
      </c>
      <c r="K33" s="88" t="s">
        <v>133</v>
      </c>
      <c r="L33" s="89">
        <v>4.5300000000003074E-2</v>
      </c>
      <c r="M33" s="89">
        <v>4.5300000000003074E-2</v>
      </c>
      <c r="N33" s="90">
        <v>1523650.0941330001</v>
      </c>
      <c r="O33" s="102">
        <f>P33/N33*100000</f>
        <v>94.985839384437355</v>
      </c>
      <c r="P33" s="90">
        <v>1447.251831194</v>
      </c>
      <c r="Q33" s="91">
        <f t="shared" si="0"/>
        <v>1.8917556041187812E-2</v>
      </c>
      <c r="R33" s="91">
        <f>P33/'סכום נכסי הקרן'!$C$42</f>
        <v>1.8745099477561493E-3</v>
      </c>
    </row>
    <row r="34" spans="2:18">
      <c r="B34" s="86" t="s">
        <v>3328</v>
      </c>
      <c r="C34" s="88" t="s">
        <v>3009</v>
      </c>
      <c r="D34" s="87">
        <v>5023</v>
      </c>
      <c r="E34" s="87"/>
      <c r="F34" s="87" t="s">
        <v>676</v>
      </c>
      <c r="G34" s="101">
        <v>42551</v>
      </c>
      <c r="H34" s="87"/>
      <c r="I34" s="90">
        <v>7.789999999991803</v>
      </c>
      <c r="J34" s="88" t="s">
        <v>28</v>
      </c>
      <c r="K34" s="88" t="s">
        <v>133</v>
      </c>
      <c r="L34" s="89">
        <v>4.1299999999947053E-2</v>
      </c>
      <c r="M34" s="89">
        <v>4.1299999999947053E-2</v>
      </c>
      <c r="N34" s="90">
        <v>210064.49744300003</v>
      </c>
      <c r="O34" s="102">
        <v>111.49</v>
      </c>
      <c r="P34" s="90">
        <v>234.20080304800004</v>
      </c>
      <c r="Q34" s="91">
        <f t="shared" si="0"/>
        <v>3.0613240357046287E-3</v>
      </c>
      <c r="R34" s="91">
        <f>P34/'סכום נכסי הקרן'!$C$42</f>
        <v>3.0334163386324054E-4</v>
      </c>
    </row>
    <row r="35" spans="2:18">
      <c r="B35" s="86" t="s">
        <v>3328</v>
      </c>
      <c r="C35" s="88" t="s">
        <v>3009</v>
      </c>
      <c r="D35" s="87">
        <v>5210</v>
      </c>
      <c r="E35" s="87"/>
      <c r="F35" s="87" t="s">
        <v>676</v>
      </c>
      <c r="G35" s="101">
        <v>42643</v>
      </c>
      <c r="H35" s="87"/>
      <c r="I35" s="90">
        <v>7.2099999999991802</v>
      </c>
      <c r="J35" s="88" t="s">
        <v>28</v>
      </c>
      <c r="K35" s="88" t="s">
        <v>133</v>
      </c>
      <c r="L35" s="89">
        <v>3.3300000000002744E-2</v>
      </c>
      <c r="M35" s="89">
        <v>3.3300000000002744E-2</v>
      </c>
      <c r="N35" s="90">
        <v>157049.27535900002</v>
      </c>
      <c r="O35" s="102">
        <v>116.39</v>
      </c>
      <c r="P35" s="90">
        <v>182.78957461499999</v>
      </c>
      <c r="Q35" s="91">
        <f t="shared" si="0"/>
        <v>2.389309135419306E-3</v>
      </c>
      <c r="R35" s="91">
        <f>P35/'סכום נכסי הקרן'!$C$42</f>
        <v>2.3675276726321332E-4</v>
      </c>
    </row>
    <row r="36" spans="2:18">
      <c r="B36" s="86" t="s">
        <v>3328</v>
      </c>
      <c r="C36" s="88" t="s">
        <v>3009</v>
      </c>
      <c r="D36" s="87">
        <v>6025</v>
      </c>
      <c r="E36" s="87"/>
      <c r="F36" s="87" t="s">
        <v>676</v>
      </c>
      <c r="G36" s="101">
        <v>43100</v>
      </c>
      <c r="H36" s="87"/>
      <c r="I36" s="90">
        <v>8.2699999999919438</v>
      </c>
      <c r="J36" s="88" t="s">
        <v>28</v>
      </c>
      <c r="K36" s="88" t="s">
        <v>133</v>
      </c>
      <c r="L36" s="89">
        <v>3.859999999995653E-2</v>
      </c>
      <c r="M36" s="89">
        <v>3.859999999995653E-2</v>
      </c>
      <c r="N36" s="90">
        <v>199911.96023100003</v>
      </c>
      <c r="O36" s="102">
        <v>117.35</v>
      </c>
      <c r="P36" s="90">
        <v>234.59665660700003</v>
      </c>
      <c r="Q36" s="91">
        <f t="shared" si="0"/>
        <v>3.0664983818170866E-3</v>
      </c>
      <c r="R36" s="91">
        <f>P36/'סכום נכסי הקרן'!$C$42</f>
        <v>3.0385435142780428E-4</v>
      </c>
    </row>
    <row r="37" spans="2:18">
      <c r="B37" s="86" t="s">
        <v>3328</v>
      </c>
      <c r="C37" s="88" t="s">
        <v>3009</v>
      </c>
      <c r="D37" s="87">
        <v>5022</v>
      </c>
      <c r="E37" s="87"/>
      <c r="F37" s="87" t="s">
        <v>676</v>
      </c>
      <c r="G37" s="101">
        <v>42551</v>
      </c>
      <c r="H37" s="87"/>
      <c r="I37" s="90">
        <v>6.9699999999994455</v>
      </c>
      <c r="J37" s="88" t="s">
        <v>28</v>
      </c>
      <c r="K37" s="88" t="s">
        <v>133</v>
      </c>
      <c r="L37" s="89">
        <v>2.2399999999982746E-2</v>
      </c>
      <c r="M37" s="89">
        <v>2.2399999999982746E-2</v>
      </c>
      <c r="N37" s="90">
        <v>140225.96613700001</v>
      </c>
      <c r="O37" s="102">
        <v>115.74</v>
      </c>
      <c r="P37" s="90">
        <v>162.29749029700005</v>
      </c>
      <c r="Q37" s="91">
        <f t="shared" si="0"/>
        <v>2.1214496343076815E-3</v>
      </c>
      <c r="R37" s="91">
        <f>P37/'סכום נכסי הקרן'!$C$42</f>
        <v>2.1021100371079979E-4</v>
      </c>
    </row>
    <row r="38" spans="2:18">
      <c r="B38" s="86" t="s">
        <v>3328</v>
      </c>
      <c r="C38" s="88" t="s">
        <v>3009</v>
      </c>
      <c r="D38" s="87">
        <v>6024</v>
      </c>
      <c r="E38" s="87"/>
      <c r="F38" s="87" t="s">
        <v>676</v>
      </c>
      <c r="G38" s="101">
        <v>43100</v>
      </c>
      <c r="H38" s="87"/>
      <c r="I38" s="90">
        <v>7.3599999999959067</v>
      </c>
      <c r="J38" s="88" t="s">
        <v>28</v>
      </c>
      <c r="K38" s="88" t="s">
        <v>133</v>
      </c>
      <c r="L38" s="89">
        <v>1.6299999999971001E-2</v>
      </c>
      <c r="M38" s="89">
        <v>1.6299999999971001E-2</v>
      </c>
      <c r="N38" s="90">
        <v>145334.68232700002</v>
      </c>
      <c r="O38" s="102">
        <v>121.02</v>
      </c>
      <c r="P38" s="90">
        <v>175.88404987700005</v>
      </c>
      <c r="Q38" s="91">
        <f t="shared" si="0"/>
        <v>2.2990445053050384E-3</v>
      </c>
      <c r="R38" s="91">
        <f>P38/'סכום נכסי הקרן'!$C$42</f>
        <v>2.2780859145576059E-4</v>
      </c>
    </row>
    <row r="39" spans="2:18">
      <c r="B39" s="86" t="s">
        <v>3328</v>
      </c>
      <c r="C39" s="88" t="s">
        <v>3009</v>
      </c>
      <c r="D39" s="87">
        <v>5209</v>
      </c>
      <c r="E39" s="87"/>
      <c r="F39" s="87" t="s">
        <v>676</v>
      </c>
      <c r="G39" s="101">
        <v>42643</v>
      </c>
      <c r="H39" s="87"/>
      <c r="I39" s="90">
        <v>6.009999999999919</v>
      </c>
      <c r="J39" s="88" t="s">
        <v>28</v>
      </c>
      <c r="K39" s="88" t="s">
        <v>133</v>
      </c>
      <c r="L39" s="89">
        <v>2.0399999999996751E-2</v>
      </c>
      <c r="M39" s="89">
        <v>2.0399999999996751E-2</v>
      </c>
      <c r="N39" s="90">
        <v>105895.13374100001</v>
      </c>
      <c r="O39" s="102">
        <v>116.04</v>
      </c>
      <c r="P39" s="90">
        <v>122.88074850100001</v>
      </c>
      <c r="Q39" s="91">
        <f t="shared" si="0"/>
        <v>1.6062190394555919E-3</v>
      </c>
      <c r="R39" s="91">
        <f>P39/'סכום נכסי הקרן'!$C$42</f>
        <v>1.591576396644196E-4</v>
      </c>
    </row>
    <row r="40" spans="2:18">
      <c r="B40" s="9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90"/>
      <c r="O40" s="102"/>
      <c r="P40" s="87"/>
      <c r="Q40" s="91"/>
      <c r="R40" s="87"/>
    </row>
    <row r="41" spans="2:18">
      <c r="B41" s="85" t="s">
        <v>37</v>
      </c>
      <c r="C41" s="81"/>
      <c r="D41" s="80"/>
      <c r="E41" s="80"/>
      <c r="F41" s="80"/>
      <c r="G41" s="99"/>
      <c r="H41" s="80"/>
      <c r="I41" s="83">
        <v>4.4837143512901694</v>
      </c>
      <c r="J41" s="81"/>
      <c r="K41" s="81"/>
      <c r="L41" s="82"/>
      <c r="M41" s="82">
        <v>5.9264285038727813E-2</v>
      </c>
      <c r="N41" s="83"/>
      <c r="O41" s="100"/>
      <c r="P41" s="83">
        <f>SUM(P42:P264)</f>
        <v>37022.429810764996</v>
      </c>
      <c r="Q41" s="84">
        <f t="shared" si="0"/>
        <v>0.48393367044370733</v>
      </c>
      <c r="R41" s="84">
        <f>P41/'סכום נכסי הקרן'!$C$42</f>
        <v>4.7952202563895097E-2</v>
      </c>
    </row>
    <row r="42" spans="2:18">
      <c r="B42" s="86" t="s">
        <v>3330</v>
      </c>
      <c r="C42" s="88" t="s">
        <v>3018</v>
      </c>
      <c r="D42" s="87" t="s">
        <v>3019</v>
      </c>
      <c r="E42" s="87"/>
      <c r="F42" s="87" t="s">
        <v>356</v>
      </c>
      <c r="G42" s="101">
        <v>42368</v>
      </c>
      <c r="H42" s="87" t="s">
        <v>321</v>
      </c>
      <c r="I42" s="90">
        <v>6.9499999999288598</v>
      </c>
      <c r="J42" s="88" t="s">
        <v>129</v>
      </c>
      <c r="K42" s="88" t="s">
        <v>133</v>
      </c>
      <c r="L42" s="89">
        <v>3.1699999999999999E-2</v>
      </c>
      <c r="M42" s="89">
        <v>2.5199999999597683E-2</v>
      </c>
      <c r="N42" s="90">
        <v>34659.708132000007</v>
      </c>
      <c r="O42" s="102">
        <v>117.61</v>
      </c>
      <c r="P42" s="90">
        <v>40.763285281999998</v>
      </c>
      <c r="Q42" s="91">
        <f t="shared" si="0"/>
        <v>5.3283175541671984E-4</v>
      </c>
      <c r="R42" s="91">
        <f>P42/'סכום נכסי הקרן'!$C$42</f>
        <v>5.2797434501285574E-5</v>
      </c>
    </row>
    <row r="43" spans="2:18">
      <c r="B43" s="86" t="s">
        <v>3330</v>
      </c>
      <c r="C43" s="88" t="s">
        <v>3018</v>
      </c>
      <c r="D43" s="87" t="s">
        <v>3020</v>
      </c>
      <c r="E43" s="87"/>
      <c r="F43" s="87" t="s">
        <v>356</v>
      </c>
      <c r="G43" s="101">
        <v>42388</v>
      </c>
      <c r="H43" s="87" t="s">
        <v>321</v>
      </c>
      <c r="I43" s="90">
        <v>6.9500000000385009</v>
      </c>
      <c r="J43" s="88" t="s">
        <v>129</v>
      </c>
      <c r="K43" s="88" t="s">
        <v>133</v>
      </c>
      <c r="L43" s="89">
        <v>3.1899999999999998E-2</v>
      </c>
      <c r="M43" s="89">
        <v>2.5400000000147003E-2</v>
      </c>
      <c r="N43" s="90">
        <v>48523.591751000007</v>
      </c>
      <c r="O43" s="102">
        <v>117.76</v>
      </c>
      <c r="P43" s="90">
        <v>57.141379004000008</v>
      </c>
      <c r="Q43" s="91">
        <f t="shared" si="0"/>
        <v>7.4691578637499834E-4</v>
      </c>
      <c r="R43" s="91">
        <f>P43/'סכום נכסי הקרן'!$C$42</f>
        <v>7.4010673928899873E-5</v>
      </c>
    </row>
    <row r="44" spans="2:18">
      <c r="B44" s="86" t="s">
        <v>3330</v>
      </c>
      <c r="C44" s="88" t="s">
        <v>3018</v>
      </c>
      <c r="D44" s="87" t="s">
        <v>3021</v>
      </c>
      <c r="E44" s="87"/>
      <c r="F44" s="87" t="s">
        <v>356</v>
      </c>
      <c r="G44" s="101">
        <v>42509</v>
      </c>
      <c r="H44" s="87" t="s">
        <v>321</v>
      </c>
      <c r="I44" s="90">
        <v>7.0100000000059861</v>
      </c>
      <c r="J44" s="88" t="s">
        <v>129</v>
      </c>
      <c r="K44" s="88" t="s">
        <v>133</v>
      </c>
      <c r="L44" s="89">
        <v>2.7400000000000001E-2</v>
      </c>
      <c r="M44" s="89">
        <v>2.7000000000018141E-2</v>
      </c>
      <c r="N44" s="90">
        <v>48523.591751000007</v>
      </c>
      <c r="O44" s="102">
        <v>113.61</v>
      </c>
      <c r="P44" s="90">
        <v>55.127653467000002</v>
      </c>
      <c r="Q44" s="91">
        <f t="shared" si="0"/>
        <v>7.2059364611117146E-4</v>
      </c>
      <c r="R44" s="91">
        <f>P44/'סכום נכסי הקרן'!$C$42</f>
        <v>7.1402455739227327E-5</v>
      </c>
    </row>
    <row r="45" spans="2:18">
      <c r="B45" s="86" t="s">
        <v>3330</v>
      </c>
      <c r="C45" s="88" t="s">
        <v>3018</v>
      </c>
      <c r="D45" s="87" t="s">
        <v>3022</v>
      </c>
      <c r="E45" s="87"/>
      <c r="F45" s="87" t="s">
        <v>356</v>
      </c>
      <c r="G45" s="101">
        <v>42723</v>
      </c>
      <c r="H45" s="87" t="s">
        <v>321</v>
      </c>
      <c r="I45" s="90">
        <v>6.9200000000449942</v>
      </c>
      <c r="J45" s="88" t="s">
        <v>129</v>
      </c>
      <c r="K45" s="88" t="s">
        <v>133</v>
      </c>
      <c r="L45" s="89">
        <v>3.15E-2</v>
      </c>
      <c r="M45" s="89">
        <v>2.830000000017498E-2</v>
      </c>
      <c r="N45" s="90">
        <v>6931.9415460000009</v>
      </c>
      <c r="O45" s="102">
        <v>115.42</v>
      </c>
      <c r="P45" s="90">
        <v>8.000846742000002</v>
      </c>
      <c r="Q45" s="91">
        <f t="shared" si="0"/>
        <v>1.0458198314654685E-4</v>
      </c>
      <c r="R45" s="91">
        <f>P45/'סכום נכסי הקרן'!$C$42</f>
        <v>1.0362859099634461E-5</v>
      </c>
    </row>
    <row r="46" spans="2:18">
      <c r="B46" s="86" t="s">
        <v>3330</v>
      </c>
      <c r="C46" s="88" t="s">
        <v>3018</v>
      </c>
      <c r="D46" s="87" t="s">
        <v>3023</v>
      </c>
      <c r="E46" s="87"/>
      <c r="F46" s="87" t="s">
        <v>356</v>
      </c>
      <c r="G46" s="101">
        <v>42918</v>
      </c>
      <c r="H46" s="87" t="s">
        <v>321</v>
      </c>
      <c r="I46" s="90">
        <v>6.8900000000516464</v>
      </c>
      <c r="J46" s="88" t="s">
        <v>129</v>
      </c>
      <c r="K46" s="88" t="s">
        <v>133</v>
      </c>
      <c r="L46" s="89">
        <v>3.1899999999999998E-2</v>
      </c>
      <c r="M46" s="89">
        <v>3.1000000000204551E-2</v>
      </c>
      <c r="N46" s="90">
        <v>34659.708132000007</v>
      </c>
      <c r="O46" s="102">
        <v>112.84</v>
      </c>
      <c r="P46" s="90">
        <v>39.110015182000012</v>
      </c>
      <c r="Q46" s="91">
        <f t="shared" si="0"/>
        <v>5.11221259514174E-4</v>
      </c>
      <c r="R46" s="91">
        <f>P46/'סכום נכסי הקרן'!$C$42</f>
        <v>5.0656085510059216E-5</v>
      </c>
    </row>
    <row r="47" spans="2:18">
      <c r="B47" s="86" t="s">
        <v>3330</v>
      </c>
      <c r="C47" s="88" t="s">
        <v>3018</v>
      </c>
      <c r="D47" s="87" t="s">
        <v>3024</v>
      </c>
      <c r="E47" s="87"/>
      <c r="F47" s="87" t="s">
        <v>356</v>
      </c>
      <c r="G47" s="101">
        <v>43915</v>
      </c>
      <c r="H47" s="87" t="s">
        <v>321</v>
      </c>
      <c r="I47" s="90">
        <v>6.9200000000152819</v>
      </c>
      <c r="J47" s="88" t="s">
        <v>129</v>
      </c>
      <c r="K47" s="88" t="s">
        <v>133</v>
      </c>
      <c r="L47" s="89">
        <v>2.6600000000000002E-2</v>
      </c>
      <c r="M47" s="89">
        <v>3.6700000000152805E-2</v>
      </c>
      <c r="N47" s="90">
        <v>72967.806966000018</v>
      </c>
      <c r="O47" s="102">
        <v>104.04</v>
      </c>
      <c r="P47" s="90">
        <v>75.915704951999999</v>
      </c>
      <c r="Q47" s="91">
        <f t="shared" si="0"/>
        <v>9.9232184190840302E-4</v>
      </c>
      <c r="R47" s="91">
        <f>P47/'סכום נכסי הקרן'!$C$42</f>
        <v>9.8327561973814647E-5</v>
      </c>
    </row>
    <row r="48" spans="2:18">
      <c r="B48" s="86" t="s">
        <v>3330</v>
      </c>
      <c r="C48" s="88" t="s">
        <v>3018</v>
      </c>
      <c r="D48" s="87" t="s">
        <v>3025</v>
      </c>
      <c r="E48" s="87"/>
      <c r="F48" s="87" t="s">
        <v>356</v>
      </c>
      <c r="G48" s="101">
        <v>44168</v>
      </c>
      <c r="H48" s="87" t="s">
        <v>321</v>
      </c>
      <c r="I48" s="90">
        <v>7.0400000000235217</v>
      </c>
      <c r="J48" s="88" t="s">
        <v>129</v>
      </c>
      <c r="K48" s="88" t="s">
        <v>133</v>
      </c>
      <c r="L48" s="89">
        <v>1.89E-2</v>
      </c>
      <c r="M48" s="89">
        <v>3.9100000000135811E-2</v>
      </c>
      <c r="N48" s="90">
        <v>73901.296910000019</v>
      </c>
      <c r="O48" s="102">
        <v>96.65</v>
      </c>
      <c r="P48" s="90">
        <v>71.425603832999997</v>
      </c>
      <c r="Q48" s="91">
        <f t="shared" si="0"/>
        <v>9.3363009406020382E-4</v>
      </c>
      <c r="R48" s="91">
        <f>P48/'סכום נכסי הקרן'!$C$42</f>
        <v>9.2511891865418509E-5</v>
      </c>
    </row>
    <row r="49" spans="2:18">
      <c r="B49" s="86" t="s">
        <v>3330</v>
      </c>
      <c r="C49" s="88" t="s">
        <v>3018</v>
      </c>
      <c r="D49" s="87" t="s">
        <v>3026</v>
      </c>
      <c r="E49" s="87"/>
      <c r="F49" s="87" t="s">
        <v>356</v>
      </c>
      <c r="G49" s="101">
        <v>44277</v>
      </c>
      <c r="H49" s="87" t="s">
        <v>321</v>
      </c>
      <c r="I49" s="90">
        <v>6.970000000003659</v>
      </c>
      <c r="J49" s="88" t="s">
        <v>129</v>
      </c>
      <c r="K49" s="88" t="s">
        <v>133</v>
      </c>
      <c r="L49" s="89">
        <v>1.9E-2</v>
      </c>
      <c r="M49" s="89">
        <v>4.6100000000090541E-2</v>
      </c>
      <c r="N49" s="90">
        <v>112379.49207000001</v>
      </c>
      <c r="O49" s="102">
        <v>92.37</v>
      </c>
      <c r="P49" s="90">
        <v>103.80493794600002</v>
      </c>
      <c r="Q49" s="91">
        <f t="shared" si="0"/>
        <v>1.3568721687678732E-3</v>
      </c>
      <c r="R49" s="91">
        <f>P49/'סכום נכסי הקרן'!$C$42</f>
        <v>1.3445026263705136E-4</v>
      </c>
    </row>
    <row r="50" spans="2:18">
      <c r="B50" s="86" t="s">
        <v>3331</v>
      </c>
      <c r="C50" s="88" t="s">
        <v>3009</v>
      </c>
      <c r="D50" s="87">
        <v>4069</v>
      </c>
      <c r="E50" s="87"/>
      <c r="F50" s="87" t="s">
        <v>370</v>
      </c>
      <c r="G50" s="101">
        <v>42052</v>
      </c>
      <c r="H50" s="87" t="s">
        <v>131</v>
      </c>
      <c r="I50" s="90">
        <v>3.8600000000079184</v>
      </c>
      <c r="J50" s="88" t="s">
        <v>686</v>
      </c>
      <c r="K50" s="88" t="s">
        <v>133</v>
      </c>
      <c r="L50" s="89">
        <v>2.9779E-2</v>
      </c>
      <c r="M50" s="89">
        <v>2.3300000000024062E-2</v>
      </c>
      <c r="N50" s="90">
        <v>110227.60703100002</v>
      </c>
      <c r="O50" s="102">
        <v>116.86</v>
      </c>
      <c r="P50" s="90">
        <v>128.811990893</v>
      </c>
      <c r="Q50" s="91">
        <f t="shared" si="0"/>
        <v>1.6837484700122341E-3</v>
      </c>
      <c r="R50" s="91">
        <f>P50/'סכום נכסי הקרן'!$C$42</f>
        <v>1.6683990520156825E-4</v>
      </c>
    </row>
    <row r="51" spans="2:18">
      <c r="B51" s="86" t="s">
        <v>3332</v>
      </c>
      <c r="C51" s="88" t="s">
        <v>3018</v>
      </c>
      <c r="D51" s="87" t="s">
        <v>3027</v>
      </c>
      <c r="E51" s="87"/>
      <c r="F51" s="87" t="s">
        <v>370</v>
      </c>
      <c r="G51" s="101">
        <v>42122</v>
      </c>
      <c r="H51" s="87" t="s">
        <v>131</v>
      </c>
      <c r="I51" s="90">
        <v>4.2100000000014388</v>
      </c>
      <c r="J51" s="88" t="s">
        <v>336</v>
      </c>
      <c r="K51" s="88" t="s">
        <v>133</v>
      </c>
      <c r="L51" s="89">
        <v>2.98E-2</v>
      </c>
      <c r="M51" s="89">
        <v>2.8100000000009208E-2</v>
      </c>
      <c r="N51" s="90">
        <v>678388.5266460001</v>
      </c>
      <c r="O51" s="102">
        <v>113.73</v>
      </c>
      <c r="P51" s="90">
        <v>771.53127300900007</v>
      </c>
      <c r="Q51" s="91">
        <f t="shared" si="0"/>
        <v>1.0084966403279851E-2</v>
      </c>
      <c r="R51" s="91">
        <f>P51/'סכום נכסי הקרן'!$C$42</f>
        <v>9.9930296517031746E-4</v>
      </c>
    </row>
    <row r="52" spans="2:18">
      <c r="B52" s="86" t="s">
        <v>3333</v>
      </c>
      <c r="C52" s="88" t="s">
        <v>3009</v>
      </c>
      <c r="D52" s="87">
        <v>4099</v>
      </c>
      <c r="E52" s="87"/>
      <c r="F52" s="87" t="s">
        <v>370</v>
      </c>
      <c r="G52" s="101">
        <v>42052</v>
      </c>
      <c r="H52" s="87" t="s">
        <v>131</v>
      </c>
      <c r="I52" s="90">
        <v>3.8699999999871704</v>
      </c>
      <c r="J52" s="88" t="s">
        <v>686</v>
      </c>
      <c r="K52" s="88" t="s">
        <v>133</v>
      </c>
      <c r="L52" s="89">
        <v>2.9779E-2</v>
      </c>
      <c r="M52" s="89">
        <v>3.2399999999854011E-2</v>
      </c>
      <c r="N52" s="90">
        <v>80042.224724000014</v>
      </c>
      <c r="O52" s="102">
        <v>112.96</v>
      </c>
      <c r="P52" s="90">
        <v>90.415703568000012</v>
      </c>
      <c r="Q52" s="91">
        <f t="shared" si="0"/>
        <v>1.1818566073880372E-3</v>
      </c>
      <c r="R52" s="91">
        <f>P52/'סכום נכסי הקרן'!$C$42</f>
        <v>1.1710825449898373E-4</v>
      </c>
    </row>
    <row r="53" spans="2:18">
      <c r="B53" s="86" t="s">
        <v>3333</v>
      </c>
      <c r="C53" s="88" t="s">
        <v>3009</v>
      </c>
      <c r="D53" s="87" t="s">
        <v>3028</v>
      </c>
      <c r="E53" s="87"/>
      <c r="F53" s="87" t="s">
        <v>370</v>
      </c>
      <c r="G53" s="101">
        <v>42054</v>
      </c>
      <c r="H53" s="87" t="s">
        <v>131</v>
      </c>
      <c r="I53" s="90">
        <v>3.8700000003871717</v>
      </c>
      <c r="J53" s="88" t="s">
        <v>686</v>
      </c>
      <c r="K53" s="88" t="s">
        <v>133</v>
      </c>
      <c r="L53" s="89">
        <v>2.9779E-2</v>
      </c>
      <c r="M53" s="89">
        <v>3.2400000001877191E-2</v>
      </c>
      <c r="N53" s="90">
        <v>2263.6376360000004</v>
      </c>
      <c r="O53" s="102">
        <v>112.96</v>
      </c>
      <c r="P53" s="90">
        <v>2.5570052230000004</v>
      </c>
      <c r="Q53" s="91">
        <f t="shared" si="0"/>
        <v>3.3423547002047825E-5</v>
      </c>
      <c r="R53" s="91">
        <f>P53/'סכום נכסי הקרן'!$C$42</f>
        <v>3.311885066349193E-6</v>
      </c>
    </row>
    <row r="54" spans="2:18">
      <c r="B54" s="86" t="s">
        <v>3334</v>
      </c>
      <c r="C54" s="88" t="s">
        <v>3018</v>
      </c>
      <c r="D54" s="87" t="s">
        <v>3029</v>
      </c>
      <c r="E54" s="87"/>
      <c r="F54" s="87" t="s">
        <v>3030</v>
      </c>
      <c r="G54" s="101">
        <v>40742</v>
      </c>
      <c r="H54" s="87" t="s">
        <v>3008</v>
      </c>
      <c r="I54" s="90">
        <v>3.0600000000046008</v>
      </c>
      <c r="J54" s="88" t="s">
        <v>325</v>
      </c>
      <c r="K54" s="88" t="s">
        <v>133</v>
      </c>
      <c r="L54" s="89">
        <v>4.4999999999999998E-2</v>
      </c>
      <c r="M54" s="89">
        <v>2.0600000000046009E-2</v>
      </c>
      <c r="N54" s="90">
        <v>250766.53104200002</v>
      </c>
      <c r="O54" s="102">
        <v>124.81</v>
      </c>
      <c r="P54" s="90">
        <v>312.98171947600008</v>
      </c>
      <c r="Q54" s="91">
        <f t="shared" si="0"/>
        <v>4.0910981008535213E-3</v>
      </c>
      <c r="R54" s="91">
        <f>P54/'סכום נכסי הקרן'!$C$42</f>
        <v>4.0538027589819155E-4</v>
      </c>
    </row>
    <row r="55" spans="2:18">
      <c r="B55" s="86" t="s">
        <v>3335</v>
      </c>
      <c r="C55" s="88" t="s">
        <v>3018</v>
      </c>
      <c r="D55" s="87" t="s">
        <v>3031</v>
      </c>
      <c r="E55" s="87"/>
      <c r="F55" s="87" t="s">
        <v>3030</v>
      </c>
      <c r="G55" s="101">
        <v>41534</v>
      </c>
      <c r="H55" s="87" t="s">
        <v>3008</v>
      </c>
      <c r="I55" s="90">
        <v>5.3799999999985468</v>
      </c>
      <c r="J55" s="88" t="s">
        <v>567</v>
      </c>
      <c r="K55" s="88" t="s">
        <v>133</v>
      </c>
      <c r="L55" s="89">
        <v>3.9842000000000002E-2</v>
      </c>
      <c r="M55" s="89">
        <v>3.5099999999988508E-2</v>
      </c>
      <c r="N55" s="90">
        <v>740696.33959000011</v>
      </c>
      <c r="O55" s="102">
        <v>115.19</v>
      </c>
      <c r="P55" s="90">
        <v>853.20806199800018</v>
      </c>
      <c r="Q55" s="91">
        <f t="shared" si="0"/>
        <v>1.1152593473883683E-2</v>
      </c>
      <c r="R55" s="91">
        <f>P55/'סכום נכסי הקרן'!$C$42</f>
        <v>1.1050924001260488E-3</v>
      </c>
    </row>
    <row r="56" spans="2:18">
      <c r="B56" s="86" t="s">
        <v>3336</v>
      </c>
      <c r="C56" s="88" t="s">
        <v>3018</v>
      </c>
      <c r="D56" s="87" t="s">
        <v>3032</v>
      </c>
      <c r="E56" s="87"/>
      <c r="F56" s="87" t="s">
        <v>477</v>
      </c>
      <c r="G56" s="101">
        <v>43431</v>
      </c>
      <c r="H56" s="87" t="s">
        <v>321</v>
      </c>
      <c r="I56" s="90">
        <v>7.790000000091764</v>
      </c>
      <c r="J56" s="88" t="s">
        <v>336</v>
      </c>
      <c r="K56" s="88" t="s">
        <v>133</v>
      </c>
      <c r="L56" s="89">
        <v>3.6600000000000001E-2</v>
      </c>
      <c r="M56" s="89">
        <v>3.480000000031274E-2</v>
      </c>
      <c r="N56" s="90">
        <v>21578.222536000005</v>
      </c>
      <c r="O56" s="102">
        <v>112.62</v>
      </c>
      <c r="P56" s="90">
        <v>24.301395763000006</v>
      </c>
      <c r="Q56" s="91">
        <f t="shared" si="0"/>
        <v>3.1765239906199306E-4</v>
      </c>
      <c r="R56" s="91">
        <f>P56/'סכום נכסי הקרן'!$C$42</f>
        <v>3.1475661056528574E-5</v>
      </c>
    </row>
    <row r="57" spans="2:18">
      <c r="B57" s="86" t="s">
        <v>3336</v>
      </c>
      <c r="C57" s="88" t="s">
        <v>3018</v>
      </c>
      <c r="D57" s="87" t="s">
        <v>3033</v>
      </c>
      <c r="E57" s="87"/>
      <c r="F57" s="87" t="s">
        <v>477</v>
      </c>
      <c r="G57" s="101">
        <v>43276</v>
      </c>
      <c r="H57" s="87" t="s">
        <v>321</v>
      </c>
      <c r="I57" s="90">
        <v>7.8499999999786825</v>
      </c>
      <c r="J57" s="88" t="s">
        <v>336</v>
      </c>
      <c r="K57" s="88" t="s">
        <v>133</v>
      </c>
      <c r="L57" s="89">
        <v>3.2599999999999997E-2</v>
      </c>
      <c r="M57" s="89">
        <v>3.5600000000170537E-2</v>
      </c>
      <c r="N57" s="90">
        <v>21499.008854000003</v>
      </c>
      <c r="O57" s="102">
        <v>109.1</v>
      </c>
      <c r="P57" s="90">
        <v>23.455419610000003</v>
      </c>
      <c r="Q57" s="91">
        <f t="shared" si="0"/>
        <v>3.0659433650581533E-4</v>
      </c>
      <c r="R57" s="91">
        <f>P57/'סכום נכסי הקרן'!$C$42</f>
        <v>3.0379935571728401E-5</v>
      </c>
    </row>
    <row r="58" spans="2:18">
      <c r="B58" s="86" t="s">
        <v>3336</v>
      </c>
      <c r="C58" s="88" t="s">
        <v>3018</v>
      </c>
      <c r="D58" s="87" t="s">
        <v>3034</v>
      </c>
      <c r="E58" s="87"/>
      <c r="F58" s="87" t="s">
        <v>477</v>
      </c>
      <c r="G58" s="101">
        <v>43222</v>
      </c>
      <c r="H58" s="87" t="s">
        <v>321</v>
      </c>
      <c r="I58" s="90">
        <v>7.8500000000204144</v>
      </c>
      <c r="J58" s="88" t="s">
        <v>336</v>
      </c>
      <c r="K58" s="88" t="s">
        <v>133</v>
      </c>
      <c r="L58" s="89">
        <v>3.2199999999999999E-2</v>
      </c>
      <c r="M58" s="89">
        <v>3.5700000000147336E-2</v>
      </c>
      <c r="N58" s="90">
        <v>102736.64109400002</v>
      </c>
      <c r="O58" s="102">
        <v>109.67</v>
      </c>
      <c r="P58" s="90">
        <v>112.67126736200001</v>
      </c>
      <c r="Q58" s="91">
        <f t="shared" si="0"/>
        <v>1.4727671913144559E-3</v>
      </c>
      <c r="R58" s="91">
        <f>P58/'סכום נכסי הקרן'!$C$42</f>
        <v>1.4593411246342417E-4</v>
      </c>
    </row>
    <row r="59" spans="2:18">
      <c r="B59" s="86" t="s">
        <v>3336</v>
      </c>
      <c r="C59" s="88" t="s">
        <v>3018</v>
      </c>
      <c r="D59" s="87" t="s">
        <v>3035</v>
      </c>
      <c r="E59" s="87"/>
      <c r="F59" s="87" t="s">
        <v>477</v>
      </c>
      <c r="G59" s="101">
        <v>43922</v>
      </c>
      <c r="H59" s="87" t="s">
        <v>321</v>
      </c>
      <c r="I59" s="90">
        <v>7.9899999998968987</v>
      </c>
      <c r="J59" s="88" t="s">
        <v>336</v>
      </c>
      <c r="K59" s="88" t="s">
        <v>133</v>
      </c>
      <c r="L59" s="89">
        <v>2.7699999999999999E-2</v>
      </c>
      <c r="M59" s="89">
        <v>3.3199999999636111E-2</v>
      </c>
      <c r="N59" s="90">
        <v>24718.404740000005</v>
      </c>
      <c r="O59" s="102">
        <v>106.73</v>
      </c>
      <c r="P59" s="90">
        <v>26.381952528000006</v>
      </c>
      <c r="Q59" s="91">
        <f t="shared" si="0"/>
        <v>3.4484811465924903E-4</v>
      </c>
      <c r="R59" s="91">
        <f>P59/'סכום נכסי הקרן'!$C$42</f>
        <v>3.4170440409232025E-5</v>
      </c>
    </row>
    <row r="60" spans="2:18">
      <c r="B60" s="86" t="s">
        <v>3336</v>
      </c>
      <c r="C60" s="88" t="s">
        <v>3018</v>
      </c>
      <c r="D60" s="87" t="s">
        <v>3036</v>
      </c>
      <c r="E60" s="87"/>
      <c r="F60" s="87" t="s">
        <v>477</v>
      </c>
      <c r="G60" s="101">
        <v>43978</v>
      </c>
      <c r="H60" s="87" t="s">
        <v>321</v>
      </c>
      <c r="I60" s="90">
        <v>8.0199999997186104</v>
      </c>
      <c r="J60" s="88" t="s">
        <v>336</v>
      </c>
      <c r="K60" s="88" t="s">
        <v>133</v>
      </c>
      <c r="L60" s="89">
        <v>2.3E-2</v>
      </c>
      <c r="M60" s="89">
        <v>3.719999999864157E-2</v>
      </c>
      <c r="N60" s="90">
        <v>10369.231568000001</v>
      </c>
      <c r="O60" s="102">
        <v>99.39</v>
      </c>
      <c r="P60" s="90">
        <v>10.305980295000001</v>
      </c>
      <c r="Q60" s="91">
        <f t="shared" si="0"/>
        <v>1.3471322377197633E-4</v>
      </c>
      <c r="R60" s="91">
        <f>P60/'סכום נכסי הקרן'!$C$42</f>
        <v>1.3348514866564881E-5</v>
      </c>
    </row>
    <row r="61" spans="2:18">
      <c r="B61" s="86" t="s">
        <v>3336</v>
      </c>
      <c r="C61" s="88" t="s">
        <v>3018</v>
      </c>
      <c r="D61" s="87" t="s">
        <v>3037</v>
      </c>
      <c r="E61" s="87"/>
      <c r="F61" s="87" t="s">
        <v>477</v>
      </c>
      <c r="G61" s="101">
        <v>44010</v>
      </c>
      <c r="H61" s="87" t="s">
        <v>321</v>
      </c>
      <c r="I61" s="90">
        <v>8.0899999998650465</v>
      </c>
      <c r="J61" s="88" t="s">
        <v>336</v>
      </c>
      <c r="K61" s="88" t="s">
        <v>133</v>
      </c>
      <c r="L61" s="89">
        <v>2.2000000000000002E-2</v>
      </c>
      <c r="M61" s="89">
        <v>3.4799999999316072E-2</v>
      </c>
      <c r="N61" s="90">
        <v>16258.897830000004</v>
      </c>
      <c r="O61" s="102">
        <v>100.72</v>
      </c>
      <c r="P61" s="90">
        <v>16.375963069000001</v>
      </c>
      <c r="Q61" s="91">
        <f t="shared" si="0"/>
        <v>2.1405618041653912E-4</v>
      </c>
      <c r="R61" s="91">
        <f>P61/'סכום נכסי הקרן'!$C$42</f>
        <v>2.1210479762601169E-5</v>
      </c>
    </row>
    <row r="62" spans="2:18">
      <c r="B62" s="86" t="s">
        <v>3336</v>
      </c>
      <c r="C62" s="88" t="s">
        <v>3018</v>
      </c>
      <c r="D62" s="87" t="s">
        <v>3038</v>
      </c>
      <c r="E62" s="87"/>
      <c r="F62" s="87" t="s">
        <v>477</v>
      </c>
      <c r="G62" s="101">
        <v>44133</v>
      </c>
      <c r="H62" s="87" t="s">
        <v>321</v>
      </c>
      <c r="I62" s="90">
        <v>8.0000000000943121</v>
      </c>
      <c r="J62" s="88" t="s">
        <v>336</v>
      </c>
      <c r="K62" s="88" t="s">
        <v>133</v>
      </c>
      <c r="L62" s="89">
        <v>2.3799999999999998E-2</v>
      </c>
      <c r="M62" s="89">
        <v>3.7300000000490427E-2</v>
      </c>
      <c r="N62" s="90">
        <v>21142.853693000005</v>
      </c>
      <c r="O62" s="102">
        <v>100.3</v>
      </c>
      <c r="P62" s="90">
        <v>21.206283352000003</v>
      </c>
      <c r="Q62" s="91">
        <f t="shared" si="0"/>
        <v>2.7719505692785841E-4</v>
      </c>
      <c r="R62" s="91">
        <f>P62/'סכום נכסי הקרן'!$C$42</f>
        <v>2.7466808637902537E-5</v>
      </c>
    </row>
    <row r="63" spans="2:18">
      <c r="B63" s="86" t="s">
        <v>3336</v>
      </c>
      <c r="C63" s="88" t="s">
        <v>3018</v>
      </c>
      <c r="D63" s="87" t="s">
        <v>3039</v>
      </c>
      <c r="E63" s="87"/>
      <c r="F63" s="87" t="s">
        <v>477</v>
      </c>
      <c r="G63" s="101">
        <v>44251</v>
      </c>
      <c r="H63" s="87" t="s">
        <v>321</v>
      </c>
      <c r="I63" s="90">
        <v>7.8999999999570498</v>
      </c>
      <c r="J63" s="88" t="s">
        <v>336</v>
      </c>
      <c r="K63" s="88" t="s">
        <v>133</v>
      </c>
      <c r="L63" s="89">
        <v>2.3599999999999999E-2</v>
      </c>
      <c r="M63" s="89">
        <v>4.2399999999808369E-2</v>
      </c>
      <c r="N63" s="90">
        <v>62775.678933000017</v>
      </c>
      <c r="O63" s="102">
        <v>96.43</v>
      </c>
      <c r="P63" s="90">
        <v>60.53458323400001</v>
      </c>
      <c r="Q63" s="91">
        <f t="shared" si="0"/>
        <v>7.912695952952206E-4</v>
      </c>
      <c r="R63" s="91">
        <f>P63/'סכום נכסי הקרן'!$C$42</f>
        <v>7.8405620922095714E-5</v>
      </c>
    </row>
    <row r="64" spans="2:18">
      <c r="B64" s="86" t="s">
        <v>3336</v>
      </c>
      <c r="C64" s="88" t="s">
        <v>3018</v>
      </c>
      <c r="D64" s="87" t="s">
        <v>3040</v>
      </c>
      <c r="E64" s="87"/>
      <c r="F64" s="87" t="s">
        <v>477</v>
      </c>
      <c r="G64" s="101">
        <v>44294</v>
      </c>
      <c r="H64" s="87" t="s">
        <v>321</v>
      </c>
      <c r="I64" s="90">
        <v>7.870000000036744</v>
      </c>
      <c r="J64" s="88" t="s">
        <v>336</v>
      </c>
      <c r="K64" s="88" t="s">
        <v>133</v>
      </c>
      <c r="L64" s="89">
        <v>2.3199999999999998E-2</v>
      </c>
      <c r="M64" s="89">
        <v>4.4100000000119363E-2</v>
      </c>
      <c r="N64" s="90">
        <v>45166.34098600001</v>
      </c>
      <c r="O64" s="102">
        <v>94.6</v>
      </c>
      <c r="P64" s="90">
        <v>42.727360189000009</v>
      </c>
      <c r="Q64" s="91">
        <f t="shared" si="0"/>
        <v>5.5850489420391331E-4</v>
      </c>
      <c r="R64" s="91">
        <f>P64/'סכום נכסי הקרן'!$C$42</f>
        <v>5.5341344187184766E-5</v>
      </c>
    </row>
    <row r="65" spans="2:18">
      <c r="B65" s="86" t="s">
        <v>3336</v>
      </c>
      <c r="C65" s="88" t="s">
        <v>3018</v>
      </c>
      <c r="D65" s="87" t="s">
        <v>3041</v>
      </c>
      <c r="E65" s="87"/>
      <c r="F65" s="87" t="s">
        <v>477</v>
      </c>
      <c r="G65" s="101">
        <v>44602</v>
      </c>
      <c r="H65" s="87" t="s">
        <v>321</v>
      </c>
      <c r="I65" s="90">
        <v>7.7600000000291169</v>
      </c>
      <c r="J65" s="88" t="s">
        <v>336</v>
      </c>
      <c r="K65" s="88" t="s">
        <v>133</v>
      </c>
      <c r="L65" s="89">
        <v>2.0899999999999998E-2</v>
      </c>
      <c r="M65" s="89">
        <v>5.2400000000254771E-2</v>
      </c>
      <c r="N65" s="90">
        <v>64708.995961000008</v>
      </c>
      <c r="O65" s="102">
        <v>84.92</v>
      </c>
      <c r="P65" s="90">
        <v>54.950877665000007</v>
      </c>
      <c r="Q65" s="91">
        <f t="shared" si="0"/>
        <v>7.1828294518892647E-4</v>
      </c>
      <c r="R65" s="91">
        <f>P65/'סכום נכסי הקרן'!$C$42</f>
        <v>7.1173492132321268E-5</v>
      </c>
    </row>
    <row r="66" spans="2:18">
      <c r="B66" s="86" t="s">
        <v>3336</v>
      </c>
      <c r="C66" s="88" t="s">
        <v>3018</v>
      </c>
      <c r="D66" s="87" t="s">
        <v>3042</v>
      </c>
      <c r="E66" s="87"/>
      <c r="F66" s="87" t="s">
        <v>477</v>
      </c>
      <c r="G66" s="101">
        <v>43500</v>
      </c>
      <c r="H66" s="87" t="s">
        <v>321</v>
      </c>
      <c r="I66" s="90">
        <v>7.8599999999210972</v>
      </c>
      <c r="J66" s="88" t="s">
        <v>336</v>
      </c>
      <c r="K66" s="88" t="s">
        <v>133</v>
      </c>
      <c r="L66" s="89">
        <v>3.4500000000000003E-2</v>
      </c>
      <c r="M66" s="89">
        <v>3.3399999999693154E-2</v>
      </c>
      <c r="N66" s="90">
        <v>40502.442003000004</v>
      </c>
      <c r="O66" s="102">
        <v>112.65</v>
      </c>
      <c r="P66" s="90">
        <v>45.625998060000008</v>
      </c>
      <c r="Q66" s="91">
        <f t="shared" si="0"/>
        <v>5.9639404603349655E-4</v>
      </c>
      <c r="R66" s="91">
        <f>P66/'סכום נכסי הקרן'!$C$42</f>
        <v>5.9095718793606568E-5</v>
      </c>
    </row>
    <row r="67" spans="2:18">
      <c r="B67" s="86" t="s">
        <v>3336</v>
      </c>
      <c r="C67" s="88" t="s">
        <v>3018</v>
      </c>
      <c r="D67" s="87" t="s">
        <v>3043</v>
      </c>
      <c r="E67" s="87"/>
      <c r="F67" s="87" t="s">
        <v>477</v>
      </c>
      <c r="G67" s="101">
        <v>43556</v>
      </c>
      <c r="H67" s="87" t="s">
        <v>321</v>
      </c>
      <c r="I67" s="90">
        <v>7.9299999999784632</v>
      </c>
      <c r="J67" s="88" t="s">
        <v>336</v>
      </c>
      <c r="K67" s="88" t="s">
        <v>133</v>
      </c>
      <c r="L67" s="89">
        <v>3.0499999999999999E-2</v>
      </c>
      <c r="M67" s="89">
        <v>3.3399999999892314E-2</v>
      </c>
      <c r="N67" s="90">
        <v>40843.709674000005</v>
      </c>
      <c r="O67" s="102">
        <v>109.13</v>
      </c>
      <c r="P67" s="90">
        <v>44.572741672000006</v>
      </c>
      <c r="Q67" s="91">
        <f t="shared" si="0"/>
        <v>5.8262654799599834E-4</v>
      </c>
      <c r="R67" s="91">
        <f>P67/'סכום נכסי הקרן'!$C$42</f>
        <v>5.7731519741106584E-5</v>
      </c>
    </row>
    <row r="68" spans="2:18">
      <c r="B68" s="86" t="s">
        <v>3336</v>
      </c>
      <c r="C68" s="88" t="s">
        <v>3018</v>
      </c>
      <c r="D68" s="87" t="s">
        <v>3044</v>
      </c>
      <c r="E68" s="87"/>
      <c r="F68" s="87" t="s">
        <v>477</v>
      </c>
      <c r="G68" s="101">
        <v>43647</v>
      </c>
      <c r="H68" s="87" t="s">
        <v>321</v>
      </c>
      <c r="I68" s="90">
        <v>7.9100000000944668</v>
      </c>
      <c r="J68" s="88" t="s">
        <v>336</v>
      </c>
      <c r="K68" s="88" t="s">
        <v>133</v>
      </c>
      <c r="L68" s="89">
        <v>2.8999999999999998E-2</v>
      </c>
      <c r="M68" s="89">
        <v>3.560000000046476E-2</v>
      </c>
      <c r="N68" s="90">
        <v>37915.357828000007</v>
      </c>
      <c r="O68" s="102">
        <v>104.42</v>
      </c>
      <c r="P68" s="90">
        <v>39.591216486000008</v>
      </c>
      <c r="Q68" s="91">
        <f t="shared" si="0"/>
        <v>5.1751121710089359E-4</v>
      </c>
      <c r="R68" s="91">
        <f>P68/'סכום נכסי הקרן'!$C$42</f>
        <v>5.1279347206316352E-5</v>
      </c>
    </row>
    <row r="69" spans="2:18">
      <c r="B69" s="86" t="s">
        <v>3336</v>
      </c>
      <c r="C69" s="88" t="s">
        <v>3018</v>
      </c>
      <c r="D69" s="87" t="s">
        <v>3045</v>
      </c>
      <c r="E69" s="87"/>
      <c r="F69" s="87" t="s">
        <v>477</v>
      </c>
      <c r="G69" s="101">
        <v>43703</v>
      </c>
      <c r="H69" s="87" t="s">
        <v>321</v>
      </c>
      <c r="I69" s="90">
        <v>8.0400000010260051</v>
      </c>
      <c r="J69" s="88" t="s">
        <v>336</v>
      </c>
      <c r="K69" s="88" t="s">
        <v>133</v>
      </c>
      <c r="L69" s="89">
        <v>2.3799999999999998E-2</v>
      </c>
      <c r="M69" s="89">
        <v>3.5100000004397162E-2</v>
      </c>
      <c r="N69" s="90">
        <v>2692.4129960000005</v>
      </c>
      <c r="O69" s="102">
        <v>101.36</v>
      </c>
      <c r="P69" s="90">
        <v>2.7290298800000006</v>
      </c>
      <c r="Q69" s="91">
        <f t="shared" si="0"/>
        <v>3.5672143976755946E-5</v>
      </c>
      <c r="R69" s="91">
        <f>P69/'סכום נכסי הקרן'!$C$42</f>
        <v>3.5346948938135707E-6</v>
      </c>
    </row>
    <row r="70" spans="2:18">
      <c r="B70" s="86" t="s">
        <v>3336</v>
      </c>
      <c r="C70" s="88" t="s">
        <v>3018</v>
      </c>
      <c r="D70" s="87" t="s">
        <v>3046</v>
      </c>
      <c r="E70" s="87"/>
      <c r="F70" s="87" t="s">
        <v>477</v>
      </c>
      <c r="G70" s="101">
        <v>43740</v>
      </c>
      <c r="H70" s="87" t="s">
        <v>321</v>
      </c>
      <c r="I70" s="90">
        <v>7.9599999999137365</v>
      </c>
      <c r="J70" s="88" t="s">
        <v>336</v>
      </c>
      <c r="K70" s="88" t="s">
        <v>133</v>
      </c>
      <c r="L70" s="89">
        <v>2.4300000000000002E-2</v>
      </c>
      <c r="M70" s="89">
        <v>3.8299999999568686E-2</v>
      </c>
      <c r="N70" s="90">
        <v>39788.617374000009</v>
      </c>
      <c r="O70" s="102">
        <v>99.06</v>
      </c>
      <c r="P70" s="90">
        <v>39.414606290000009</v>
      </c>
      <c r="Q70" s="91">
        <f t="shared" si="0"/>
        <v>5.1520268087501867E-4</v>
      </c>
      <c r="R70" s="91">
        <f>P70/'סכום נכסי הקרן'!$C$42</f>
        <v>5.1050598095662935E-5</v>
      </c>
    </row>
    <row r="71" spans="2:18">
      <c r="B71" s="86" t="s">
        <v>3336</v>
      </c>
      <c r="C71" s="88" t="s">
        <v>3018</v>
      </c>
      <c r="D71" s="87" t="s">
        <v>3047</v>
      </c>
      <c r="E71" s="87"/>
      <c r="F71" s="87" t="s">
        <v>477</v>
      </c>
      <c r="G71" s="101">
        <v>43831</v>
      </c>
      <c r="H71" s="87" t="s">
        <v>321</v>
      </c>
      <c r="I71" s="90">
        <v>7.9499999999801894</v>
      </c>
      <c r="J71" s="88" t="s">
        <v>336</v>
      </c>
      <c r="K71" s="88" t="s">
        <v>133</v>
      </c>
      <c r="L71" s="89">
        <v>2.3799999999999998E-2</v>
      </c>
      <c r="M71" s="89">
        <v>3.9699999999980189E-2</v>
      </c>
      <c r="N71" s="90">
        <v>41296.526419000009</v>
      </c>
      <c r="O71" s="102">
        <v>97.79</v>
      </c>
      <c r="P71" s="90">
        <v>40.383874664000011</v>
      </c>
      <c r="Q71" s="91">
        <f t="shared" si="0"/>
        <v>5.2787234097762046E-4</v>
      </c>
      <c r="R71" s="91">
        <f>P71/'סכום נכסי הקרן'!$C$42</f>
        <v>5.2306014167660206E-5</v>
      </c>
    </row>
    <row r="72" spans="2:18">
      <c r="B72" s="86" t="s">
        <v>3337</v>
      </c>
      <c r="C72" s="88" t="s">
        <v>3018</v>
      </c>
      <c r="D72" s="87">
        <v>7936</v>
      </c>
      <c r="E72" s="87"/>
      <c r="F72" s="87" t="s">
        <v>3048</v>
      </c>
      <c r="G72" s="101">
        <v>44087</v>
      </c>
      <c r="H72" s="87" t="s">
        <v>3008</v>
      </c>
      <c r="I72" s="90">
        <v>5.2499999999938352</v>
      </c>
      <c r="J72" s="88" t="s">
        <v>325</v>
      </c>
      <c r="K72" s="88" t="s">
        <v>133</v>
      </c>
      <c r="L72" s="89">
        <v>1.7947999999999999E-2</v>
      </c>
      <c r="M72" s="89">
        <v>3.0999999999985203E-2</v>
      </c>
      <c r="N72" s="90">
        <v>194588.38619700004</v>
      </c>
      <c r="O72" s="102">
        <v>104.19</v>
      </c>
      <c r="P72" s="90">
        <v>202.74164217300003</v>
      </c>
      <c r="Q72" s="91">
        <f t="shared" si="0"/>
        <v>2.6501098806874152E-3</v>
      </c>
      <c r="R72" s="91">
        <f>P72/'סכום נכסי הקרן'!$C$42</f>
        <v>2.6259509014693572E-4</v>
      </c>
    </row>
    <row r="73" spans="2:18">
      <c r="B73" s="86" t="s">
        <v>3337</v>
      </c>
      <c r="C73" s="88" t="s">
        <v>3018</v>
      </c>
      <c r="D73" s="87">
        <v>7937</v>
      </c>
      <c r="E73" s="87"/>
      <c r="F73" s="87" t="s">
        <v>3048</v>
      </c>
      <c r="G73" s="101">
        <v>44087</v>
      </c>
      <c r="H73" s="87" t="s">
        <v>3008</v>
      </c>
      <c r="I73" s="90">
        <v>6.6599999999711637</v>
      </c>
      <c r="J73" s="88" t="s">
        <v>325</v>
      </c>
      <c r="K73" s="88" t="s">
        <v>133</v>
      </c>
      <c r="L73" s="89">
        <v>7.5499999999999998E-2</v>
      </c>
      <c r="M73" s="89">
        <v>7.6000000000120152E-2</v>
      </c>
      <c r="N73" s="90">
        <v>16373.868151000002</v>
      </c>
      <c r="O73" s="102">
        <v>101.66</v>
      </c>
      <c r="P73" s="90">
        <v>16.645686478000002</v>
      </c>
      <c r="Q73" s="91">
        <f t="shared" si="0"/>
        <v>2.1758183337851748E-4</v>
      </c>
      <c r="R73" s="91">
        <f>P73/'סכום נכסי הקרן'!$C$42</f>
        <v>2.1559830996723346E-5</v>
      </c>
    </row>
    <row r="74" spans="2:18">
      <c r="B74" s="86" t="s">
        <v>3338</v>
      </c>
      <c r="C74" s="88" t="s">
        <v>3009</v>
      </c>
      <c r="D74" s="87">
        <v>8063</v>
      </c>
      <c r="E74" s="87"/>
      <c r="F74" s="87" t="s">
        <v>481</v>
      </c>
      <c r="G74" s="101">
        <v>44147</v>
      </c>
      <c r="H74" s="87" t="s">
        <v>131</v>
      </c>
      <c r="I74" s="90">
        <v>7.5399999999795959</v>
      </c>
      <c r="J74" s="88" t="s">
        <v>632</v>
      </c>
      <c r="K74" s="88" t="s">
        <v>133</v>
      </c>
      <c r="L74" s="89">
        <v>1.6250000000000001E-2</v>
      </c>
      <c r="M74" s="89">
        <v>3.1799999999932001E-2</v>
      </c>
      <c r="N74" s="90">
        <v>156599.81938700003</v>
      </c>
      <c r="O74" s="102">
        <v>99.53</v>
      </c>
      <c r="P74" s="90">
        <v>155.86380471700002</v>
      </c>
      <c r="Q74" s="91">
        <f t="shared" si="0"/>
        <v>2.037352585758349E-3</v>
      </c>
      <c r="R74" s="91">
        <f>P74/'סכום נכסי הקרן'!$C$42</f>
        <v>2.0187796355807411E-4</v>
      </c>
    </row>
    <row r="75" spans="2:18">
      <c r="B75" s="86" t="s">
        <v>3338</v>
      </c>
      <c r="C75" s="88" t="s">
        <v>3009</v>
      </c>
      <c r="D75" s="87">
        <v>8145</v>
      </c>
      <c r="E75" s="87"/>
      <c r="F75" s="87" t="s">
        <v>481</v>
      </c>
      <c r="G75" s="101">
        <v>44185</v>
      </c>
      <c r="H75" s="87" t="s">
        <v>131</v>
      </c>
      <c r="I75" s="90">
        <v>7.5500000000020826</v>
      </c>
      <c r="J75" s="88" t="s">
        <v>632</v>
      </c>
      <c r="K75" s="88" t="s">
        <v>133</v>
      </c>
      <c r="L75" s="89">
        <v>1.4990000000000002E-2</v>
      </c>
      <c r="M75" s="89">
        <v>3.2599999999969452E-2</v>
      </c>
      <c r="N75" s="90">
        <v>73614.464055000019</v>
      </c>
      <c r="O75" s="102">
        <v>97.83</v>
      </c>
      <c r="P75" s="90">
        <v>72.017029447000013</v>
      </c>
      <c r="Q75" s="91">
        <f t="shared" ref="Q75:Q138" si="1">IFERROR(P75/$P$10,0)</f>
        <v>9.4136083376692695E-4</v>
      </c>
      <c r="R75" s="91">
        <f>P75/'סכום נכסי הקרן'!$C$42</f>
        <v>9.3277918325296037E-5</v>
      </c>
    </row>
    <row r="76" spans="2:18">
      <c r="B76" s="86" t="s">
        <v>3339</v>
      </c>
      <c r="C76" s="88" t="s">
        <v>3009</v>
      </c>
      <c r="D76" s="87" t="s">
        <v>3049</v>
      </c>
      <c r="E76" s="87"/>
      <c r="F76" s="87" t="s">
        <v>477</v>
      </c>
      <c r="G76" s="101">
        <v>42901</v>
      </c>
      <c r="H76" s="87" t="s">
        <v>321</v>
      </c>
      <c r="I76" s="90">
        <v>0.70000000000036877</v>
      </c>
      <c r="J76" s="88" t="s">
        <v>157</v>
      </c>
      <c r="K76" s="88" t="s">
        <v>133</v>
      </c>
      <c r="L76" s="89">
        <v>0.04</v>
      </c>
      <c r="M76" s="89">
        <v>6.0499999999950219E-2</v>
      </c>
      <c r="N76" s="90">
        <v>271636.44056500006</v>
      </c>
      <c r="O76" s="102">
        <v>99.81</v>
      </c>
      <c r="P76" s="90">
        <v>271.12032524700004</v>
      </c>
      <c r="Q76" s="91">
        <f t="shared" si="1"/>
        <v>3.5439125632570514E-3</v>
      </c>
      <c r="R76" s="91">
        <f>P76/'סכום נכסי הקרן'!$C$42</f>
        <v>3.5116054839958198E-4</v>
      </c>
    </row>
    <row r="77" spans="2:18">
      <c r="B77" s="86" t="s">
        <v>3340</v>
      </c>
      <c r="C77" s="88" t="s">
        <v>3009</v>
      </c>
      <c r="D77" s="87">
        <v>8224</v>
      </c>
      <c r="E77" s="87"/>
      <c r="F77" s="87" t="s">
        <v>481</v>
      </c>
      <c r="G77" s="101">
        <v>44223</v>
      </c>
      <c r="H77" s="87" t="s">
        <v>131</v>
      </c>
      <c r="I77" s="90">
        <v>12.349999999998168</v>
      </c>
      <c r="J77" s="88" t="s">
        <v>325</v>
      </c>
      <c r="K77" s="88" t="s">
        <v>133</v>
      </c>
      <c r="L77" s="89">
        <v>2.1537000000000001E-2</v>
      </c>
      <c r="M77" s="89">
        <v>4.0099999999989012E-2</v>
      </c>
      <c r="N77" s="90">
        <v>335820.60827300005</v>
      </c>
      <c r="O77" s="102">
        <v>89.43</v>
      </c>
      <c r="P77" s="90">
        <v>300.32438843300008</v>
      </c>
      <c r="Q77" s="91">
        <f t="shared" si="1"/>
        <v>3.9256495146594564E-3</v>
      </c>
      <c r="R77" s="91">
        <f>P77/'סכום נכסי הקרן'!$C$42</f>
        <v>3.8898624381562597E-4</v>
      </c>
    </row>
    <row r="78" spans="2:18">
      <c r="B78" s="86" t="s">
        <v>3340</v>
      </c>
      <c r="C78" s="88" t="s">
        <v>3009</v>
      </c>
      <c r="D78" s="87">
        <v>2963</v>
      </c>
      <c r="E78" s="87"/>
      <c r="F78" s="87" t="s">
        <v>481</v>
      </c>
      <c r="G78" s="101">
        <v>41423</v>
      </c>
      <c r="H78" s="87" t="s">
        <v>131</v>
      </c>
      <c r="I78" s="90">
        <v>2.8100000000047167</v>
      </c>
      <c r="J78" s="88" t="s">
        <v>325</v>
      </c>
      <c r="K78" s="88" t="s">
        <v>133</v>
      </c>
      <c r="L78" s="89">
        <v>0.05</v>
      </c>
      <c r="M78" s="89">
        <v>2.5200000000132589E-2</v>
      </c>
      <c r="N78" s="90">
        <v>64287.260026000011</v>
      </c>
      <c r="O78" s="102">
        <v>122.01</v>
      </c>
      <c r="P78" s="90">
        <v>78.436885423000021</v>
      </c>
      <c r="Q78" s="91">
        <f t="shared" si="1"/>
        <v>1.0252771105230868E-3</v>
      </c>
      <c r="R78" s="91">
        <f>P78/'סכום נכסי הקרן'!$C$42</f>
        <v>1.0159304609421067E-4</v>
      </c>
    </row>
    <row r="79" spans="2:18">
      <c r="B79" s="86" t="s">
        <v>3340</v>
      </c>
      <c r="C79" s="88" t="s">
        <v>3009</v>
      </c>
      <c r="D79" s="87">
        <v>2968</v>
      </c>
      <c r="E79" s="87"/>
      <c r="F79" s="87" t="s">
        <v>481</v>
      </c>
      <c r="G79" s="101">
        <v>41423</v>
      </c>
      <c r="H79" s="87" t="s">
        <v>131</v>
      </c>
      <c r="I79" s="90">
        <v>2.810000000022991</v>
      </c>
      <c r="J79" s="88" t="s">
        <v>325</v>
      </c>
      <c r="K79" s="88" t="s">
        <v>133</v>
      </c>
      <c r="L79" s="89">
        <v>0.05</v>
      </c>
      <c r="M79" s="89">
        <v>2.5200000000142709E-2</v>
      </c>
      <c r="N79" s="90">
        <v>20676.060647000002</v>
      </c>
      <c r="O79" s="102">
        <v>122.01</v>
      </c>
      <c r="P79" s="90">
        <v>25.226861382000003</v>
      </c>
      <c r="Q79" s="91">
        <f t="shared" si="1"/>
        <v>3.2974949739295945E-4</v>
      </c>
      <c r="R79" s="91">
        <f>P79/'סכום נכסי הקרן'!$C$42</f>
        <v>3.2674342911151323E-5</v>
      </c>
    </row>
    <row r="80" spans="2:18">
      <c r="B80" s="86" t="s">
        <v>3340</v>
      </c>
      <c r="C80" s="88" t="s">
        <v>3009</v>
      </c>
      <c r="D80" s="87">
        <v>4605</v>
      </c>
      <c r="E80" s="87"/>
      <c r="F80" s="87" t="s">
        <v>481</v>
      </c>
      <c r="G80" s="101">
        <v>42352</v>
      </c>
      <c r="H80" s="87" t="s">
        <v>131</v>
      </c>
      <c r="I80" s="90">
        <v>5.0299999999928691</v>
      </c>
      <c r="J80" s="88" t="s">
        <v>325</v>
      </c>
      <c r="K80" s="88" t="s">
        <v>133</v>
      </c>
      <c r="L80" s="89">
        <v>0.05</v>
      </c>
      <c r="M80" s="89">
        <v>2.799999999993974E-2</v>
      </c>
      <c r="N80" s="90">
        <v>79016.005069000006</v>
      </c>
      <c r="O80" s="102">
        <v>126.01</v>
      </c>
      <c r="P80" s="90">
        <v>99.568073357000017</v>
      </c>
      <c r="Q80" s="91">
        <f t="shared" si="1"/>
        <v>1.3014905678786859E-3</v>
      </c>
      <c r="R80" s="91">
        <f>P80/'סכום נכסי הקרן'!$C$42</f>
        <v>1.2896258962244962E-4</v>
      </c>
    </row>
    <row r="81" spans="2:18">
      <c r="B81" s="86" t="s">
        <v>3340</v>
      </c>
      <c r="C81" s="88" t="s">
        <v>3009</v>
      </c>
      <c r="D81" s="87">
        <v>4606</v>
      </c>
      <c r="E81" s="87"/>
      <c r="F81" s="87" t="s">
        <v>481</v>
      </c>
      <c r="G81" s="101">
        <v>42352</v>
      </c>
      <c r="H81" s="87" t="s">
        <v>131</v>
      </c>
      <c r="I81" s="90">
        <v>6.7699999999977836</v>
      </c>
      <c r="J81" s="88" t="s">
        <v>325</v>
      </c>
      <c r="K81" s="88" t="s">
        <v>133</v>
      </c>
      <c r="L81" s="89">
        <v>4.0999999999999995E-2</v>
      </c>
      <c r="M81" s="89">
        <v>2.7899999999972461E-2</v>
      </c>
      <c r="N81" s="90">
        <v>241614.79368300003</v>
      </c>
      <c r="O81" s="102">
        <v>123.26</v>
      </c>
      <c r="P81" s="90">
        <v>297.81438045800007</v>
      </c>
      <c r="Q81" s="91">
        <f t="shared" si="1"/>
        <v>3.8928402858110695E-3</v>
      </c>
      <c r="R81" s="91">
        <f>P81/'סכום נכסי הקרן'!$C$42</f>
        <v>3.8573523053882599E-4</v>
      </c>
    </row>
    <row r="82" spans="2:18">
      <c r="B82" s="86" t="s">
        <v>3340</v>
      </c>
      <c r="C82" s="88" t="s">
        <v>3009</v>
      </c>
      <c r="D82" s="87">
        <v>5150</v>
      </c>
      <c r="E82" s="87"/>
      <c r="F82" s="87" t="s">
        <v>481</v>
      </c>
      <c r="G82" s="101">
        <v>42631</v>
      </c>
      <c r="H82" s="87" t="s">
        <v>131</v>
      </c>
      <c r="I82" s="90">
        <v>6.7400000000190241</v>
      </c>
      <c r="J82" s="88" t="s">
        <v>325</v>
      </c>
      <c r="K82" s="88" t="s">
        <v>133</v>
      </c>
      <c r="L82" s="89">
        <v>4.0999999999999995E-2</v>
      </c>
      <c r="M82" s="89">
        <v>3.0400000000155861E-2</v>
      </c>
      <c r="N82" s="90">
        <v>71699.370527999999</v>
      </c>
      <c r="O82" s="102">
        <v>121.7</v>
      </c>
      <c r="P82" s="90">
        <v>87.25813259100002</v>
      </c>
      <c r="Q82" s="91">
        <f t="shared" si="1"/>
        <v>1.1405828465788042E-3</v>
      </c>
      <c r="R82" s="91">
        <f>P82/'סכום נכסי הקרן'!$C$42</f>
        <v>1.1301850447790451E-4</v>
      </c>
    </row>
    <row r="83" spans="2:18">
      <c r="B83" s="86" t="s">
        <v>3341</v>
      </c>
      <c r="C83" s="88" t="s">
        <v>3018</v>
      </c>
      <c r="D83" s="87" t="s">
        <v>3050</v>
      </c>
      <c r="E83" s="87"/>
      <c r="F83" s="87" t="s">
        <v>477</v>
      </c>
      <c r="G83" s="101">
        <v>42033</v>
      </c>
      <c r="H83" s="87" t="s">
        <v>321</v>
      </c>
      <c r="I83" s="90">
        <v>3.6700000000566364</v>
      </c>
      <c r="J83" s="88" t="s">
        <v>336</v>
      </c>
      <c r="K83" s="88" t="s">
        <v>133</v>
      </c>
      <c r="L83" s="89">
        <v>5.0999999999999997E-2</v>
      </c>
      <c r="M83" s="89">
        <v>2.850000000049361E-2</v>
      </c>
      <c r="N83" s="90">
        <v>15682.724082000002</v>
      </c>
      <c r="O83" s="102">
        <v>122.72</v>
      </c>
      <c r="P83" s="90">
        <v>19.245839673000003</v>
      </c>
      <c r="Q83" s="91">
        <f t="shared" si="1"/>
        <v>2.5156938324501509E-4</v>
      </c>
      <c r="R83" s="91">
        <f>P83/'סכום נכסי הקרן'!$C$42</f>
        <v>2.4927602192214816E-5</v>
      </c>
    </row>
    <row r="84" spans="2:18">
      <c r="B84" s="86" t="s">
        <v>3341</v>
      </c>
      <c r="C84" s="88" t="s">
        <v>3018</v>
      </c>
      <c r="D84" s="87" t="s">
        <v>3051</v>
      </c>
      <c r="E84" s="87"/>
      <c r="F84" s="87" t="s">
        <v>477</v>
      </c>
      <c r="G84" s="101">
        <v>42054</v>
      </c>
      <c r="H84" s="87" t="s">
        <v>321</v>
      </c>
      <c r="I84" s="90">
        <v>3.6700000000073829</v>
      </c>
      <c r="J84" s="88" t="s">
        <v>336</v>
      </c>
      <c r="K84" s="88" t="s">
        <v>133</v>
      </c>
      <c r="L84" s="89">
        <v>5.0999999999999997E-2</v>
      </c>
      <c r="M84" s="89">
        <v>2.8500000000105458E-2</v>
      </c>
      <c r="N84" s="90">
        <v>30634.800286000009</v>
      </c>
      <c r="O84" s="102">
        <v>123.81</v>
      </c>
      <c r="P84" s="90">
        <v>37.928947916000006</v>
      </c>
      <c r="Q84" s="91">
        <f t="shared" si="1"/>
        <v>4.9578309891807758E-4</v>
      </c>
      <c r="R84" s="91">
        <f>P84/'סכום נכסי הקרן'!$C$42</f>
        <v>4.9126343214097039E-5</v>
      </c>
    </row>
    <row r="85" spans="2:18">
      <c r="B85" s="86" t="s">
        <v>3341</v>
      </c>
      <c r="C85" s="88" t="s">
        <v>3018</v>
      </c>
      <c r="D85" s="87" t="s">
        <v>3052</v>
      </c>
      <c r="E85" s="87"/>
      <c r="F85" s="87" t="s">
        <v>477</v>
      </c>
      <c r="G85" s="101">
        <v>42565</v>
      </c>
      <c r="H85" s="87" t="s">
        <v>321</v>
      </c>
      <c r="I85" s="90">
        <v>3.6699999999890278</v>
      </c>
      <c r="J85" s="88" t="s">
        <v>336</v>
      </c>
      <c r="K85" s="88" t="s">
        <v>133</v>
      </c>
      <c r="L85" s="89">
        <v>5.0999999999999997E-2</v>
      </c>
      <c r="M85" s="89">
        <v>2.8499999999989246E-2</v>
      </c>
      <c r="N85" s="90">
        <v>37392.49820400001</v>
      </c>
      <c r="O85" s="102">
        <v>124.31</v>
      </c>
      <c r="P85" s="90">
        <v>46.482617052999998</v>
      </c>
      <c r="Q85" s="91">
        <f t="shared" si="1"/>
        <v>6.0759122502939647E-4</v>
      </c>
      <c r="R85" s="91">
        <f>P85/'סכום נכסי הקרן'!$C$42</f>
        <v>6.0205229100800705E-5</v>
      </c>
    </row>
    <row r="86" spans="2:18">
      <c r="B86" s="86" t="s">
        <v>3341</v>
      </c>
      <c r="C86" s="88" t="s">
        <v>3018</v>
      </c>
      <c r="D86" s="87" t="s">
        <v>3053</v>
      </c>
      <c r="E86" s="87"/>
      <c r="F86" s="87" t="s">
        <v>477</v>
      </c>
      <c r="G86" s="101">
        <v>40570</v>
      </c>
      <c r="H86" s="87" t="s">
        <v>321</v>
      </c>
      <c r="I86" s="90">
        <v>3.6899999999992756</v>
      </c>
      <c r="J86" s="88" t="s">
        <v>336</v>
      </c>
      <c r="K86" s="88" t="s">
        <v>133</v>
      </c>
      <c r="L86" s="89">
        <v>5.0999999999999997E-2</v>
      </c>
      <c r="M86" s="89">
        <v>2.509999999999115E-2</v>
      </c>
      <c r="N86" s="90">
        <v>189596.55273300002</v>
      </c>
      <c r="O86" s="102">
        <v>131.08000000000001</v>
      </c>
      <c r="P86" s="90">
        <v>248.523167822</v>
      </c>
      <c r="Q86" s="91">
        <f t="shared" si="1"/>
        <v>3.2485368845085209E-3</v>
      </c>
      <c r="R86" s="91">
        <f>P86/'סכום נכסי הקרן'!$C$42</f>
        <v>3.2189225143067923E-4</v>
      </c>
    </row>
    <row r="87" spans="2:18">
      <c r="B87" s="86" t="s">
        <v>3341</v>
      </c>
      <c r="C87" s="88" t="s">
        <v>3018</v>
      </c>
      <c r="D87" s="87" t="s">
        <v>3054</v>
      </c>
      <c r="E87" s="87"/>
      <c r="F87" s="87" t="s">
        <v>477</v>
      </c>
      <c r="G87" s="101">
        <v>41207</v>
      </c>
      <c r="H87" s="87" t="s">
        <v>321</v>
      </c>
      <c r="I87" s="90">
        <v>3.6900000002244364</v>
      </c>
      <c r="J87" s="88" t="s">
        <v>336</v>
      </c>
      <c r="K87" s="88" t="s">
        <v>133</v>
      </c>
      <c r="L87" s="89">
        <v>5.0999999999999997E-2</v>
      </c>
      <c r="M87" s="89">
        <v>2.4999999999999994E-2</v>
      </c>
      <c r="N87" s="90">
        <v>2694.9867890000005</v>
      </c>
      <c r="O87" s="102">
        <v>125.65</v>
      </c>
      <c r="P87" s="90">
        <v>3.3862508960000004</v>
      </c>
      <c r="Q87" s="91">
        <f t="shared" si="1"/>
        <v>4.426291935782353E-5</v>
      </c>
      <c r="R87" s="91">
        <f>P87/'סכום נכסי הקרן'!$C$42</f>
        <v>4.3859408938618245E-6</v>
      </c>
    </row>
    <row r="88" spans="2:18">
      <c r="B88" s="86" t="s">
        <v>3341</v>
      </c>
      <c r="C88" s="88" t="s">
        <v>3018</v>
      </c>
      <c r="D88" s="87" t="s">
        <v>3055</v>
      </c>
      <c r="E88" s="87"/>
      <c r="F88" s="87" t="s">
        <v>477</v>
      </c>
      <c r="G88" s="101">
        <v>41239</v>
      </c>
      <c r="H88" s="87" t="s">
        <v>321</v>
      </c>
      <c r="I88" s="90">
        <v>3.6699999999763131</v>
      </c>
      <c r="J88" s="88" t="s">
        <v>336</v>
      </c>
      <c r="K88" s="88" t="s">
        <v>133</v>
      </c>
      <c r="L88" s="89">
        <v>5.0999999999999997E-2</v>
      </c>
      <c r="M88" s="89">
        <v>2.8499999999830807E-2</v>
      </c>
      <c r="N88" s="90">
        <v>23766.472488000003</v>
      </c>
      <c r="O88" s="102">
        <v>124.34</v>
      </c>
      <c r="P88" s="90">
        <v>29.551233710000005</v>
      </c>
      <c r="Q88" s="91">
        <f t="shared" si="1"/>
        <v>3.8627494382505032E-4</v>
      </c>
      <c r="R88" s="91">
        <f>P88/'סכום נכסי הקרן'!$C$42</f>
        <v>3.8275357725518365E-5</v>
      </c>
    </row>
    <row r="89" spans="2:18">
      <c r="B89" s="86" t="s">
        <v>3341</v>
      </c>
      <c r="C89" s="88" t="s">
        <v>3018</v>
      </c>
      <c r="D89" s="87" t="s">
        <v>3056</v>
      </c>
      <c r="E89" s="87"/>
      <c r="F89" s="87" t="s">
        <v>477</v>
      </c>
      <c r="G89" s="101">
        <v>41269</v>
      </c>
      <c r="H89" s="87" t="s">
        <v>321</v>
      </c>
      <c r="I89" s="90">
        <v>3.689999999866802</v>
      </c>
      <c r="J89" s="88" t="s">
        <v>336</v>
      </c>
      <c r="K89" s="88" t="s">
        <v>133</v>
      </c>
      <c r="L89" s="89">
        <v>5.0999999999999997E-2</v>
      </c>
      <c r="M89" s="89">
        <v>2.5099999998643582E-2</v>
      </c>
      <c r="N89" s="90">
        <v>6470.5456330000006</v>
      </c>
      <c r="O89" s="102">
        <v>126.47</v>
      </c>
      <c r="P89" s="90">
        <v>8.1832995610000001</v>
      </c>
      <c r="Q89" s="91">
        <f t="shared" si="1"/>
        <v>1.0696689042661405E-4</v>
      </c>
      <c r="R89" s="91">
        <f>P89/'סכום נכסי הקרן'!$C$42</f>
        <v>1.0599175694189735E-5</v>
      </c>
    </row>
    <row r="90" spans="2:18">
      <c r="B90" s="86" t="s">
        <v>3341</v>
      </c>
      <c r="C90" s="88" t="s">
        <v>3018</v>
      </c>
      <c r="D90" s="87" t="s">
        <v>3057</v>
      </c>
      <c r="E90" s="87"/>
      <c r="F90" s="87" t="s">
        <v>477</v>
      </c>
      <c r="G90" s="101">
        <v>41298</v>
      </c>
      <c r="H90" s="87" t="s">
        <v>321</v>
      </c>
      <c r="I90" s="90">
        <v>3.6700000000177648</v>
      </c>
      <c r="J90" s="88" t="s">
        <v>336</v>
      </c>
      <c r="K90" s="88" t="s">
        <v>133</v>
      </c>
      <c r="L90" s="89">
        <v>5.0999999999999997E-2</v>
      </c>
      <c r="M90" s="89">
        <v>2.8500000000581945E-2</v>
      </c>
      <c r="N90" s="90">
        <v>13093.075644000002</v>
      </c>
      <c r="O90" s="102">
        <v>124.68</v>
      </c>
      <c r="P90" s="90">
        <v>16.324447013000004</v>
      </c>
      <c r="Q90" s="91">
        <f t="shared" si="1"/>
        <v>2.1338279527692808E-4</v>
      </c>
      <c r="R90" s="91">
        <f>P90/'סכום נכסי הקרן'!$C$42</f>
        <v>2.1143755121208601E-5</v>
      </c>
    </row>
    <row r="91" spans="2:18">
      <c r="B91" s="86" t="s">
        <v>3341</v>
      </c>
      <c r="C91" s="88" t="s">
        <v>3018</v>
      </c>
      <c r="D91" s="87" t="s">
        <v>3058</v>
      </c>
      <c r="E91" s="87"/>
      <c r="F91" s="87" t="s">
        <v>477</v>
      </c>
      <c r="G91" s="101">
        <v>41330</v>
      </c>
      <c r="H91" s="87" t="s">
        <v>321</v>
      </c>
      <c r="I91" s="90">
        <v>3.6700000000469379</v>
      </c>
      <c r="J91" s="88" t="s">
        <v>336</v>
      </c>
      <c r="K91" s="88" t="s">
        <v>133</v>
      </c>
      <c r="L91" s="89">
        <v>5.0999999999999997E-2</v>
      </c>
      <c r="M91" s="89">
        <v>2.8500000000571936E-2</v>
      </c>
      <c r="N91" s="90">
        <v>20296.499382000005</v>
      </c>
      <c r="O91" s="102">
        <v>124.91</v>
      </c>
      <c r="P91" s="90">
        <v>25.352358943000002</v>
      </c>
      <c r="Q91" s="91">
        <f t="shared" si="1"/>
        <v>3.3138992174211451E-4</v>
      </c>
      <c r="R91" s="91">
        <f>P91/'סכום נכסי הקרן'!$C$42</f>
        <v>3.283688989947992E-5</v>
      </c>
    </row>
    <row r="92" spans="2:18">
      <c r="B92" s="86" t="s">
        <v>3341</v>
      </c>
      <c r="C92" s="88" t="s">
        <v>3018</v>
      </c>
      <c r="D92" s="87" t="s">
        <v>3059</v>
      </c>
      <c r="E92" s="87"/>
      <c r="F92" s="87" t="s">
        <v>477</v>
      </c>
      <c r="G92" s="101">
        <v>41389</v>
      </c>
      <c r="H92" s="87" t="s">
        <v>321</v>
      </c>
      <c r="I92" s="90">
        <v>3.6899999999982169</v>
      </c>
      <c r="J92" s="88" t="s">
        <v>336</v>
      </c>
      <c r="K92" s="88" t="s">
        <v>133</v>
      </c>
      <c r="L92" s="89">
        <v>5.0999999999999997E-2</v>
      </c>
      <c r="M92" s="89">
        <v>2.5100000000374611E-2</v>
      </c>
      <c r="N92" s="90">
        <v>8884.0824900000025</v>
      </c>
      <c r="O92" s="102">
        <v>126.2</v>
      </c>
      <c r="P92" s="90">
        <v>11.211712558</v>
      </c>
      <c r="Q92" s="91">
        <f t="shared" si="1"/>
        <v>1.4655238021614428E-4</v>
      </c>
      <c r="R92" s="91">
        <f>P92/'סכום נכסי הקרן'!$C$42</f>
        <v>1.4521637677953192E-5</v>
      </c>
    </row>
    <row r="93" spans="2:18">
      <c r="B93" s="86" t="s">
        <v>3341</v>
      </c>
      <c r="C93" s="88" t="s">
        <v>3018</v>
      </c>
      <c r="D93" s="87" t="s">
        <v>3060</v>
      </c>
      <c r="E93" s="87"/>
      <c r="F93" s="87" t="s">
        <v>477</v>
      </c>
      <c r="G93" s="101">
        <v>41422</v>
      </c>
      <c r="H93" s="87" t="s">
        <v>321</v>
      </c>
      <c r="I93" s="90">
        <v>3.6799999997652293</v>
      </c>
      <c r="J93" s="88" t="s">
        <v>336</v>
      </c>
      <c r="K93" s="88" t="s">
        <v>133</v>
      </c>
      <c r="L93" s="89">
        <v>5.0999999999999997E-2</v>
      </c>
      <c r="M93" s="89">
        <v>2.5099999998850608E-2</v>
      </c>
      <c r="N93" s="90">
        <v>3253.8360940000002</v>
      </c>
      <c r="O93" s="102">
        <v>125.67</v>
      </c>
      <c r="P93" s="90">
        <v>4.0890957970000006</v>
      </c>
      <c r="Q93" s="91">
        <f t="shared" si="1"/>
        <v>5.3450061164347382E-5</v>
      </c>
      <c r="R93" s="91">
        <f>P93/'סכום נכסי הקרן'!$C$42</f>
        <v>5.2962798758254823E-6</v>
      </c>
    </row>
    <row r="94" spans="2:18">
      <c r="B94" s="86" t="s">
        <v>3341</v>
      </c>
      <c r="C94" s="88" t="s">
        <v>3018</v>
      </c>
      <c r="D94" s="87" t="s">
        <v>3061</v>
      </c>
      <c r="E94" s="87"/>
      <c r="F94" s="87" t="s">
        <v>477</v>
      </c>
      <c r="G94" s="101">
        <v>41450</v>
      </c>
      <c r="H94" s="87" t="s">
        <v>321</v>
      </c>
      <c r="I94" s="90">
        <v>3.6800000001664448</v>
      </c>
      <c r="J94" s="88" t="s">
        <v>336</v>
      </c>
      <c r="K94" s="88" t="s">
        <v>133</v>
      </c>
      <c r="L94" s="89">
        <v>5.0999999999999997E-2</v>
      </c>
      <c r="M94" s="89">
        <v>2.5200000001010556E-2</v>
      </c>
      <c r="N94" s="90">
        <v>5360.4448160000002</v>
      </c>
      <c r="O94" s="102">
        <v>125.53</v>
      </c>
      <c r="P94" s="90">
        <v>6.7289666160000019</v>
      </c>
      <c r="Q94" s="91">
        <f t="shared" si="1"/>
        <v>8.795677456662229E-5</v>
      </c>
      <c r="R94" s="91">
        <f>P94/'סכום נכסי הקרן'!$C$42</f>
        <v>8.7154941441011939E-6</v>
      </c>
    </row>
    <row r="95" spans="2:18">
      <c r="B95" s="86" t="s">
        <v>3341</v>
      </c>
      <c r="C95" s="88" t="s">
        <v>3018</v>
      </c>
      <c r="D95" s="87" t="s">
        <v>3062</v>
      </c>
      <c r="E95" s="87"/>
      <c r="F95" s="87" t="s">
        <v>477</v>
      </c>
      <c r="G95" s="101">
        <v>41480</v>
      </c>
      <c r="H95" s="87" t="s">
        <v>321</v>
      </c>
      <c r="I95" s="90">
        <v>3.679999999993163</v>
      </c>
      <c r="J95" s="88" t="s">
        <v>336</v>
      </c>
      <c r="K95" s="88" t="s">
        <v>133</v>
      </c>
      <c r="L95" s="89">
        <v>5.0999999999999997E-2</v>
      </c>
      <c r="M95" s="89">
        <v>2.5799999998735158E-2</v>
      </c>
      <c r="N95" s="90">
        <v>4707.5262530000009</v>
      </c>
      <c r="O95" s="102">
        <v>124.28</v>
      </c>
      <c r="P95" s="90">
        <v>5.8505137030000007</v>
      </c>
      <c r="Q95" s="91">
        <f t="shared" si="1"/>
        <v>7.6474196446467478E-5</v>
      </c>
      <c r="R95" s="91">
        <f>P95/'סכום נכסי הקרן'!$C$42</f>
        <v>7.5777041005430188E-6</v>
      </c>
    </row>
    <row r="96" spans="2:18">
      <c r="B96" s="86" t="s">
        <v>3341</v>
      </c>
      <c r="C96" s="88" t="s">
        <v>3018</v>
      </c>
      <c r="D96" s="87" t="s">
        <v>3063</v>
      </c>
      <c r="E96" s="87"/>
      <c r="F96" s="87" t="s">
        <v>477</v>
      </c>
      <c r="G96" s="101">
        <v>41512</v>
      </c>
      <c r="H96" s="87" t="s">
        <v>321</v>
      </c>
      <c r="I96" s="90">
        <v>3.6300000000222181</v>
      </c>
      <c r="J96" s="88" t="s">
        <v>336</v>
      </c>
      <c r="K96" s="88" t="s">
        <v>133</v>
      </c>
      <c r="L96" s="89">
        <v>5.0999999999999997E-2</v>
      </c>
      <c r="M96" s="89">
        <v>3.5800000000421578E-2</v>
      </c>
      <c r="N96" s="90">
        <v>14676.565967000004</v>
      </c>
      <c r="O96" s="102">
        <v>119.6</v>
      </c>
      <c r="P96" s="90">
        <v>17.553173647000005</v>
      </c>
      <c r="Q96" s="91">
        <f t="shared" si="1"/>
        <v>2.2944392883847146E-4</v>
      </c>
      <c r="R96" s="91">
        <f>P96/'סכום נכסי הקרן'!$C$42</f>
        <v>2.2735226797983549E-5</v>
      </c>
    </row>
    <row r="97" spans="2:18">
      <c r="B97" s="86" t="s">
        <v>3341</v>
      </c>
      <c r="C97" s="88" t="s">
        <v>3018</v>
      </c>
      <c r="D97" s="87" t="s">
        <v>3064</v>
      </c>
      <c r="E97" s="87"/>
      <c r="F97" s="87" t="s">
        <v>477</v>
      </c>
      <c r="G97" s="101">
        <v>40871</v>
      </c>
      <c r="H97" s="87" t="s">
        <v>321</v>
      </c>
      <c r="I97" s="90">
        <v>3.6599999999467143</v>
      </c>
      <c r="J97" s="88" t="s">
        <v>336</v>
      </c>
      <c r="K97" s="88" t="s">
        <v>133</v>
      </c>
      <c r="L97" s="89">
        <v>5.1879999999999996E-2</v>
      </c>
      <c r="M97" s="89">
        <v>2.849999999920071E-2</v>
      </c>
      <c r="N97" s="90">
        <v>7386.1462870000014</v>
      </c>
      <c r="O97" s="102">
        <v>127.04</v>
      </c>
      <c r="P97" s="90">
        <v>9.3833601750000017</v>
      </c>
      <c r="Q97" s="91">
        <f t="shared" si="1"/>
        <v>1.2265331999529366E-4</v>
      </c>
      <c r="R97" s="91">
        <f>P97/'סכום נכסי הקרן'!$C$42</f>
        <v>1.2153518560004228E-5</v>
      </c>
    </row>
    <row r="98" spans="2:18">
      <c r="B98" s="86" t="s">
        <v>3341</v>
      </c>
      <c r="C98" s="88" t="s">
        <v>3018</v>
      </c>
      <c r="D98" s="87" t="s">
        <v>3065</v>
      </c>
      <c r="E98" s="87"/>
      <c r="F98" s="87" t="s">
        <v>477</v>
      </c>
      <c r="G98" s="101">
        <v>41547</v>
      </c>
      <c r="H98" s="87" t="s">
        <v>321</v>
      </c>
      <c r="I98" s="90">
        <v>3.6299999998985806</v>
      </c>
      <c r="J98" s="88" t="s">
        <v>336</v>
      </c>
      <c r="K98" s="88" t="s">
        <v>133</v>
      </c>
      <c r="L98" s="89">
        <v>5.0999999999999997E-2</v>
      </c>
      <c r="M98" s="89">
        <v>3.5799999998595733E-2</v>
      </c>
      <c r="N98" s="90">
        <v>10738.972340000002</v>
      </c>
      <c r="O98" s="102">
        <v>119.36</v>
      </c>
      <c r="P98" s="90">
        <v>12.818037810000002</v>
      </c>
      <c r="Q98" s="91">
        <f t="shared" si="1"/>
        <v>1.6754924290452307E-4</v>
      </c>
      <c r="R98" s="91">
        <f>P98/'סכום נכסי הקרן'!$C$42</f>
        <v>1.6602182749173959E-5</v>
      </c>
    </row>
    <row r="99" spans="2:18">
      <c r="B99" s="86" t="s">
        <v>3341</v>
      </c>
      <c r="C99" s="88" t="s">
        <v>3018</v>
      </c>
      <c r="D99" s="87" t="s">
        <v>3066</v>
      </c>
      <c r="E99" s="87"/>
      <c r="F99" s="87" t="s">
        <v>477</v>
      </c>
      <c r="G99" s="101">
        <v>41571</v>
      </c>
      <c r="H99" s="87" t="s">
        <v>321</v>
      </c>
      <c r="I99" s="90">
        <v>3.6799999999814239</v>
      </c>
      <c r="J99" s="88" t="s">
        <v>336</v>
      </c>
      <c r="K99" s="88" t="s">
        <v>133</v>
      </c>
      <c r="L99" s="89">
        <v>5.0999999999999997E-2</v>
      </c>
      <c r="M99" s="89">
        <v>2.6499999999071207E-2</v>
      </c>
      <c r="N99" s="90">
        <v>5236.2717200000006</v>
      </c>
      <c r="O99" s="102">
        <v>123.37</v>
      </c>
      <c r="P99" s="90">
        <v>6.4599885840000004</v>
      </c>
      <c r="Q99" s="91">
        <f t="shared" si="1"/>
        <v>8.4440864699014483E-5</v>
      </c>
      <c r="R99" s="91">
        <f>P99/'סכום נכסי הקרן'!$C$42</f>
        <v>8.3671083373989135E-6</v>
      </c>
    </row>
    <row r="100" spans="2:18">
      <c r="B100" s="86" t="s">
        <v>3341</v>
      </c>
      <c r="C100" s="88" t="s">
        <v>3018</v>
      </c>
      <c r="D100" s="87" t="s">
        <v>3067</v>
      </c>
      <c r="E100" s="87"/>
      <c r="F100" s="87" t="s">
        <v>477</v>
      </c>
      <c r="G100" s="101">
        <v>41597</v>
      </c>
      <c r="H100" s="87" t="s">
        <v>321</v>
      </c>
      <c r="I100" s="90">
        <v>3.679999999157709</v>
      </c>
      <c r="J100" s="88" t="s">
        <v>336</v>
      </c>
      <c r="K100" s="88" t="s">
        <v>133</v>
      </c>
      <c r="L100" s="89">
        <v>5.0999999999999997E-2</v>
      </c>
      <c r="M100" s="89">
        <v>2.669999999789428E-2</v>
      </c>
      <c r="N100" s="90">
        <v>1352.3169990000001</v>
      </c>
      <c r="O100" s="102">
        <v>122.91</v>
      </c>
      <c r="P100" s="90">
        <v>1.662132905</v>
      </c>
      <c r="Q100" s="91">
        <f t="shared" si="1"/>
        <v>2.1726344856166838E-5</v>
      </c>
      <c r="R100" s="91">
        <f>P100/'סכום נכסי הקרן'!$C$42</f>
        <v>2.1528282761576121E-6</v>
      </c>
    </row>
    <row r="101" spans="2:18">
      <c r="B101" s="86" t="s">
        <v>3341</v>
      </c>
      <c r="C101" s="88" t="s">
        <v>3018</v>
      </c>
      <c r="D101" s="87" t="s">
        <v>3068</v>
      </c>
      <c r="E101" s="87"/>
      <c r="F101" s="87" t="s">
        <v>477</v>
      </c>
      <c r="G101" s="101">
        <v>41630</v>
      </c>
      <c r="H101" s="87" t="s">
        <v>321</v>
      </c>
      <c r="I101" s="90">
        <v>3.6699999999978781</v>
      </c>
      <c r="J101" s="88" t="s">
        <v>336</v>
      </c>
      <c r="K101" s="88" t="s">
        <v>133</v>
      </c>
      <c r="L101" s="89">
        <v>5.0999999999999997E-2</v>
      </c>
      <c r="M101" s="89">
        <v>2.8499999999893944E-2</v>
      </c>
      <c r="N101" s="90">
        <v>15385.001792000001</v>
      </c>
      <c r="O101" s="102">
        <v>122.58</v>
      </c>
      <c r="P101" s="90">
        <v>18.858936212000003</v>
      </c>
      <c r="Q101" s="91">
        <f t="shared" si="1"/>
        <v>2.4651202712478929E-4</v>
      </c>
      <c r="R101" s="91">
        <f>P101/'סכום נכסי הקרן'!$C$42</f>
        <v>2.4426476976247778E-5</v>
      </c>
    </row>
    <row r="102" spans="2:18">
      <c r="B102" s="86" t="s">
        <v>3341</v>
      </c>
      <c r="C102" s="88" t="s">
        <v>3018</v>
      </c>
      <c r="D102" s="87" t="s">
        <v>3069</v>
      </c>
      <c r="E102" s="87"/>
      <c r="F102" s="87" t="s">
        <v>477</v>
      </c>
      <c r="G102" s="101">
        <v>41666</v>
      </c>
      <c r="H102" s="87" t="s">
        <v>321</v>
      </c>
      <c r="I102" s="90">
        <v>3.6700000004280513</v>
      </c>
      <c r="J102" s="88" t="s">
        <v>336</v>
      </c>
      <c r="K102" s="88" t="s">
        <v>133</v>
      </c>
      <c r="L102" s="89">
        <v>5.0999999999999997E-2</v>
      </c>
      <c r="M102" s="89">
        <v>2.8500000002195137E-2</v>
      </c>
      <c r="N102" s="90">
        <v>2975.7638200000006</v>
      </c>
      <c r="O102" s="102">
        <v>122.47</v>
      </c>
      <c r="P102" s="90">
        <v>3.6444180320000008</v>
      </c>
      <c r="Q102" s="91">
        <f t="shared" si="1"/>
        <v>4.7637516064495992E-5</v>
      </c>
      <c r="R102" s="91">
        <f>P102/'סכום נכסי הקרן'!$C$42</f>
        <v>4.7203242086277565E-6</v>
      </c>
    </row>
    <row r="103" spans="2:18">
      <c r="B103" s="86" t="s">
        <v>3341</v>
      </c>
      <c r="C103" s="88" t="s">
        <v>3018</v>
      </c>
      <c r="D103" s="87" t="s">
        <v>3070</v>
      </c>
      <c r="E103" s="87"/>
      <c r="F103" s="87" t="s">
        <v>477</v>
      </c>
      <c r="G103" s="101">
        <v>41696</v>
      </c>
      <c r="H103" s="87" t="s">
        <v>321</v>
      </c>
      <c r="I103" s="90">
        <v>3.6699999997166062</v>
      </c>
      <c r="J103" s="88" t="s">
        <v>336</v>
      </c>
      <c r="K103" s="88" t="s">
        <v>133</v>
      </c>
      <c r="L103" s="89">
        <v>5.0999999999999997E-2</v>
      </c>
      <c r="M103" s="89">
        <v>2.8499999997166063E-2</v>
      </c>
      <c r="N103" s="90">
        <v>2864.1715740000004</v>
      </c>
      <c r="O103" s="102">
        <v>123.2</v>
      </c>
      <c r="P103" s="90">
        <v>3.5286595000000007</v>
      </c>
      <c r="Q103" s="91">
        <f t="shared" si="1"/>
        <v>4.6124394112147886E-5</v>
      </c>
      <c r="R103" s="91">
        <f>P103/'סכום נכסי הקרן'!$C$42</f>
        <v>4.5703914083405882E-6</v>
      </c>
    </row>
    <row r="104" spans="2:18">
      <c r="B104" s="86" t="s">
        <v>3341</v>
      </c>
      <c r="C104" s="88" t="s">
        <v>3018</v>
      </c>
      <c r="D104" s="87" t="s">
        <v>3071</v>
      </c>
      <c r="E104" s="87"/>
      <c r="F104" s="87" t="s">
        <v>477</v>
      </c>
      <c r="G104" s="101">
        <v>41725</v>
      </c>
      <c r="H104" s="87" t="s">
        <v>321</v>
      </c>
      <c r="I104" s="90">
        <v>3.6700000000937347</v>
      </c>
      <c r="J104" s="88" t="s">
        <v>336</v>
      </c>
      <c r="K104" s="88" t="s">
        <v>133</v>
      </c>
      <c r="L104" s="89">
        <v>5.0999999999999997E-2</v>
      </c>
      <c r="M104" s="89">
        <v>2.8500000001846302E-2</v>
      </c>
      <c r="N104" s="90">
        <v>5704.0851580000008</v>
      </c>
      <c r="O104" s="102">
        <v>123.44</v>
      </c>
      <c r="P104" s="90">
        <v>7.0411227020000009</v>
      </c>
      <c r="Q104" s="91">
        <f t="shared" si="1"/>
        <v>9.2037080511463232E-5</v>
      </c>
      <c r="R104" s="91">
        <f>P104/'סכום נכסי הקרן'!$C$42</f>
        <v>9.1198050427627453E-6</v>
      </c>
    </row>
    <row r="105" spans="2:18">
      <c r="B105" s="86" t="s">
        <v>3341</v>
      </c>
      <c r="C105" s="88" t="s">
        <v>3018</v>
      </c>
      <c r="D105" s="87" t="s">
        <v>3072</v>
      </c>
      <c r="E105" s="87"/>
      <c r="F105" s="87" t="s">
        <v>477</v>
      </c>
      <c r="G105" s="101">
        <v>41787</v>
      </c>
      <c r="H105" s="87" t="s">
        <v>321</v>
      </c>
      <c r="I105" s="90">
        <v>3.669999999907148</v>
      </c>
      <c r="J105" s="88" t="s">
        <v>336</v>
      </c>
      <c r="K105" s="88" t="s">
        <v>133</v>
      </c>
      <c r="L105" s="89">
        <v>5.0999999999999997E-2</v>
      </c>
      <c r="M105" s="89">
        <v>2.8499999998754421E-2</v>
      </c>
      <c r="N105" s="90">
        <v>3591.1038830000007</v>
      </c>
      <c r="O105" s="102">
        <v>122.96</v>
      </c>
      <c r="P105" s="90">
        <v>4.4156214230000002</v>
      </c>
      <c r="Q105" s="91">
        <f t="shared" si="1"/>
        <v>5.7718196602561181E-5</v>
      </c>
      <c r="R105" s="91">
        <f>P105/'סכום נכסי הקרן'!$C$42</f>
        <v>5.719202494364741E-6</v>
      </c>
    </row>
    <row r="106" spans="2:18">
      <c r="B106" s="86" t="s">
        <v>3341</v>
      </c>
      <c r="C106" s="88" t="s">
        <v>3018</v>
      </c>
      <c r="D106" s="87" t="s">
        <v>3073</v>
      </c>
      <c r="E106" s="87"/>
      <c r="F106" s="87" t="s">
        <v>477</v>
      </c>
      <c r="G106" s="101">
        <v>41815</v>
      </c>
      <c r="H106" s="87" t="s">
        <v>321</v>
      </c>
      <c r="I106" s="90">
        <v>3.6700000003144813</v>
      </c>
      <c r="J106" s="88" t="s">
        <v>336</v>
      </c>
      <c r="K106" s="88" t="s">
        <v>133</v>
      </c>
      <c r="L106" s="89">
        <v>5.0999999999999997E-2</v>
      </c>
      <c r="M106" s="89">
        <v>2.8500000003628633E-2</v>
      </c>
      <c r="N106" s="90">
        <v>2019.1120390000006</v>
      </c>
      <c r="O106" s="102">
        <v>122.84</v>
      </c>
      <c r="P106" s="90">
        <v>2.4802773660000001</v>
      </c>
      <c r="Q106" s="91">
        <f t="shared" si="1"/>
        <v>3.2420609224784666E-5</v>
      </c>
      <c r="R106" s="91">
        <f>P106/'סכום נכסי הקרן'!$C$42</f>
        <v>3.212505588557928E-6</v>
      </c>
    </row>
    <row r="107" spans="2:18">
      <c r="B107" s="86" t="s">
        <v>3341</v>
      </c>
      <c r="C107" s="88" t="s">
        <v>3018</v>
      </c>
      <c r="D107" s="87" t="s">
        <v>3074</v>
      </c>
      <c r="E107" s="87"/>
      <c r="F107" s="87" t="s">
        <v>477</v>
      </c>
      <c r="G107" s="101">
        <v>41836</v>
      </c>
      <c r="H107" s="87" t="s">
        <v>321</v>
      </c>
      <c r="I107" s="90">
        <v>3.6700000002366706</v>
      </c>
      <c r="J107" s="88" t="s">
        <v>336</v>
      </c>
      <c r="K107" s="88" t="s">
        <v>133</v>
      </c>
      <c r="L107" s="89">
        <v>5.0999999999999997E-2</v>
      </c>
      <c r="M107" s="89">
        <v>2.8500000000952125E-2</v>
      </c>
      <c r="N107" s="90">
        <v>6002.5833469999998</v>
      </c>
      <c r="O107" s="102">
        <v>122.48</v>
      </c>
      <c r="P107" s="90">
        <v>7.3519642780000023</v>
      </c>
      <c r="Q107" s="91">
        <f t="shared" si="1"/>
        <v>9.6100204017107575E-5</v>
      </c>
      <c r="R107" s="91">
        <f>P107/'סכום נכסי הקרן'!$C$42</f>
        <v>9.5224133613906704E-6</v>
      </c>
    </row>
    <row r="108" spans="2:18">
      <c r="B108" s="86" t="s">
        <v>3341</v>
      </c>
      <c r="C108" s="88" t="s">
        <v>3018</v>
      </c>
      <c r="D108" s="87" t="s">
        <v>3075</v>
      </c>
      <c r="E108" s="87"/>
      <c r="F108" s="87" t="s">
        <v>477</v>
      </c>
      <c r="G108" s="101">
        <v>40903</v>
      </c>
      <c r="H108" s="87" t="s">
        <v>321</v>
      </c>
      <c r="I108" s="90">
        <v>3.6200000000063675</v>
      </c>
      <c r="J108" s="88" t="s">
        <v>336</v>
      </c>
      <c r="K108" s="88" t="s">
        <v>133</v>
      </c>
      <c r="L108" s="89">
        <v>5.2619999999999993E-2</v>
      </c>
      <c r="M108" s="89">
        <v>3.560000000029713E-2</v>
      </c>
      <c r="N108" s="90">
        <v>7578.2912620000006</v>
      </c>
      <c r="O108" s="102">
        <v>124.35</v>
      </c>
      <c r="P108" s="90">
        <v>9.423605687000002</v>
      </c>
      <c r="Q108" s="91">
        <f t="shared" si="1"/>
        <v>1.2317938374747299E-4</v>
      </c>
      <c r="R108" s="91">
        <f>P108/'סכום נכסי הקרן'!$C$42</f>
        <v>1.2205645364041022E-5</v>
      </c>
    </row>
    <row r="109" spans="2:18">
      <c r="B109" s="86" t="s">
        <v>3341</v>
      </c>
      <c r="C109" s="88" t="s">
        <v>3018</v>
      </c>
      <c r="D109" s="87" t="s">
        <v>3076</v>
      </c>
      <c r="E109" s="87"/>
      <c r="F109" s="87" t="s">
        <v>477</v>
      </c>
      <c r="G109" s="101">
        <v>41911</v>
      </c>
      <c r="H109" s="87" t="s">
        <v>321</v>
      </c>
      <c r="I109" s="90">
        <v>3.6699999996638519</v>
      </c>
      <c r="J109" s="88" t="s">
        <v>336</v>
      </c>
      <c r="K109" s="88" t="s">
        <v>133</v>
      </c>
      <c r="L109" s="89">
        <v>5.0999999999999997E-2</v>
      </c>
      <c r="M109" s="89">
        <v>2.8499999998787096E-2</v>
      </c>
      <c r="N109" s="90">
        <v>2356.0057470000006</v>
      </c>
      <c r="O109" s="102">
        <v>122.48</v>
      </c>
      <c r="P109" s="90">
        <v>2.8856358910000002</v>
      </c>
      <c r="Q109" s="91">
        <f t="shared" si="1"/>
        <v>3.7719198211287602E-5</v>
      </c>
      <c r="R109" s="91">
        <f>P109/'סכום נכסי הקרן'!$C$42</f>
        <v>3.7375341780145227E-6</v>
      </c>
    </row>
    <row r="110" spans="2:18">
      <c r="B110" s="86" t="s">
        <v>3341</v>
      </c>
      <c r="C110" s="88" t="s">
        <v>3018</v>
      </c>
      <c r="D110" s="87" t="s">
        <v>3077</v>
      </c>
      <c r="E110" s="87"/>
      <c r="F110" s="87" t="s">
        <v>477</v>
      </c>
      <c r="G110" s="101">
        <v>40933</v>
      </c>
      <c r="H110" s="87" t="s">
        <v>321</v>
      </c>
      <c r="I110" s="90">
        <v>3.6700000000414565</v>
      </c>
      <c r="J110" s="88" t="s">
        <v>336</v>
      </c>
      <c r="K110" s="88" t="s">
        <v>133</v>
      </c>
      <c r="L110" s="89">
        <v>5.1330999999999995E-2</v>
      </c>
      <c r="M110" s="89">
        <v>2.8500000000239716E-2</v>
      </c>
      <c r="N110" s="90">
        <v>27945.363178000003</v>
      </c>
      <c r="O110" s="102">
        <v>126.89</v>
      </c>
      <c r="P110" s="90">
        <v>35.459870758999998</v>
      </c>
      <c r="Q110" s="91">
        <f t="shared" si="1"/>
        <v>4.6350889170631063E-4</v>
      </c>
      <c r="R110" s="91">
        <f>P110/'סכום נכסי הקרן'!$C$42</f>
        <v>4.5928344363575237E-5</v>
      </c>
    </row>
    <row r="111" spans="2:18">
      <c r="B111" s="86" t="s">
        <v>3341</v>
      </c>
      <c r="C111" s="88" t="s">
        <v>3018</v>
      </c>
      <c r="D111" s="87" t="s">
        <v>3078</v>
      </c>
      <c r="E111" s="87"/>
      <c r="F111" s="87" t="s">
        <v>477</v>
      </c>
      <c r="G111" s="101">
        <v>40993</v>
      </c>
      <c r="H111" s="87" t="s">
        <v>321</v>
      </c>
      <c r="I111" s="90">
        <v>3.6699999999438204</v>
      </c>
      <c r="J111" s="88" t="s">
        <v>336</v>
      </c>
      <c r="K111" s="88" t="s">
        <v>133</v>
      </c>
      <c r="L111" s="89">
        <v>5.1451999999999998E-2</v>
      </c>
      <c r="M111" s="89">
        <v>2.8499999999612554E-2</v>
      </c>
      <c r="N111" s="90">
        <v>16263.475091000002</v>
      </c>
      <c r="O111" s="102">
        <v>126.96</v>
      </c>
      <c r="P111" s="90">
        <v>20.648108948000004</v>
      </c>
      <c r="Q111" s="91">
        <f t="shared" si="1"/>
        <v>2.6989895590325995E-4</v>
      </c>
      <c r="R111" s="91">
        <f>P111/'סכום נכסי הקרן'!$C$42</f>
        <v>2.6743849820142643E-5</v>
      </c>
    </row>
    <row r="112" spans="2:18">
      <c r="B112" s="86" t="s">
        <v>3341</v>
      </c>
      <c r="C112" s="88" t="s">
        <v>3018</v>
      </c>
      <c r="D112" s="87" t="s">
        <v>3079</v>
      </c>
      <c r="E112" s="87"/>
      <c r="F112" s="87" t="s">
        <v>477</v>
      </c>
      <c r="G112" s="101">
        <v>41053</v>
      </c>
      <c r="H112" s="87" t="s">
        <v>321</v>
      </c>
      <c r="I112" s="90">
        <v>3.6700000000641659</v>
      </c>
      <c r="J112" s="88" t="s">
        <v>336</v>
      </c>
      <c r="K112" s="88" t="s">
        <v>133</v>
      </c>
      <c r="L112" s="89">
        <v>5.0999999999999997E-2</v>
      </c>
      <c r="M112" s="89">
        <v>2.8500000000418475E-2</v>
      </c>
      <c r="N112" s="90">
        <v>11455.609777000001</v>
      </c>
      <c r="O112" s="102">
        <v>125.16</v>
      </c>
      <c r="P112" s="90">
        <v>14.337841924000003</v>
      </c>
      <c r="Q112" s="91">
        <f t="shared" si="1"/>
        <v>1.8741515627117115E-4</v>
      </c>
      <c r="R112" s="91">
        <f>P112/'סכום נכסי הקרן'!$C$42</f>
        <v>1.8570663886270434E-5</v>
      </c>
    </row>
    <row r="113" spans="2:18">
      <c r="B113" s="86" t="s">
        <v>3341</v>
      </c>
      <c r="C113" s="88" t="s">
        <v>3018</v>
      </c>
      <c r="D113" s="87" t="s">
        <v>3080</v>
      </c>
      <c r="E113" s="87"/>
      <c r="F113" s="87" t="s">
        <v>477</v>
      </c>
      <c r="G113" s="101">
        <v>41085</v>
      </c>
      <c r="H113" s="87" t="s">
        <v>321</v>
      </c>
      <c r="I113" s="90">
        <v>3.6699999999935562</v>
      </c>
      <c r="J113" s="88" t="s">
        <v>336</v>
      </c>
      <c r="K113" s="88" t="s">
        <v>133</v>
      </c>
      <c r="L113" s="89">
        <v>5.0999999999999997E-2</v>
      </c>
      <c r="M113" s="89">
        <v>2.8499999999867343E-2</v>
      </c>
      <c r="N113" s="90">
        <v>21079.115034000002</v>
      </c>
      <c r="O113" s="102">
        <v>125.16</v>
      </c>
      <c r="P113" s="90">
        <v>26.382621751000002</v>
      </c>
      <c r="Q113" s="91">
        <f t="shared" si="1"/>
        <v>3.4485686231693622E-4</v>
      </c>
      <c r="R113" s="91">
        <f>P113/'סכום נכסי הקרן'!$C$42</f>
        <v>3.4171307200445355E-5</v>
      </c>
    </row>
    <row r="114" spans="2:18">
      <c r="B114" s="86" t="s">
        <v>3341</v>
      </c>
      <c r="C114" s="88" t="s">
        <v>3018</v>
      </c>
      <c r="D114" s="87" t="s">
        <v>3081</v>
      </c>
      <c r="E114" s="87"/>
      <c r="F114" s="87" t="s">
        <v>477</v>
      </c>
      <c r="G114" s="101">
        <v>41115</v>
      </c>
      <c r="H114" s="87" t="s">
        <v>321</v>
      </c>
      <c r="I114" s="90">
        <v>3.6700000001475059</v>
      </c>
      <c r="J114" s="88" t="s">
        <v>336</v>
      </c>
      <c r="K114" s="88" t="s">
        <v>133</v>
      </c>
      <c r="L114" s="89">
        <v>5.0999999999999997E-2</v>
      </c>
      <c r="M114" s="89">
        <v>2.8600000001142534E-2</v>
      </c>
      <c r="N114" s="90">
        <v>9347.5405250000022</v>
      </c>
      <c r="O114" s="102">
        <v>125.47</v>
      </c>
      <c r="P114" s="90">
        <v>11.728359781000002</v>
      </c>
      <c r="Q114" s="91">
        <f t="shared" si="1"/>
        <v>1.5330566432604462E-4</v>
      </c>
      <c r="R114" s="91">
        <f>P114/'סכום נכסי הקרן'!$C$42</f>
        <v>1.5190809647972468E-5</v>
      </c>
    </row>
    <row r="115" spans="2:18">
      <c r="B115" s="86" t="s">
        <v>3341</v>
      </c>
      <c r="C115" s="88" t="s">
        <v>3018</v>
      </c>
      <c r="D115" s="87" t="s">
        <v>3082</v>
      </c>
      <c r="E115" s="87"/>
      <c r="F115" s="87" t="s">
        <v>477</v>
      </c>
      <c r="G115" s="101">
        <v>41179</v>
      </c>
      <c r="H115" s="87" t="s">
        <v>321</v>
      </c>
      <c r="I115" s="90">
        <v>3.6700000001312549</v>
      </c>
      <c r="J115" s="88" t="s">
        <v>336</v>
      </c>
      <c r="K115" s="88" t="s">
        <v>133</v>
      </c>
      <c r="L115" s="89">
        <v>5.0999999999999997E-2</v>
      </c>
      <c r="M115" s="89">
        <v>2.8500000001093796E-2</v>
      </c>
      <c r="N115" s="90">
        <v>11787.249398</v>
      </c>
      <c r="O115" s="102">
        <v>124.1</v>
      </c>
      <c r="P115" s="90">
        <v>14.627976424000002</v>
      </c>
      <c r="Q115" s="91">
        <f t="shared" si="1"/>
        <v>1.9120761004108887E-4</v>
      </c>
      <c r="R115" s="91">
        <f>P115/'סכום נכסי הקרן'!$C$42</f>
        <v>1.8946451979755565E-5</v>
      </c>
    </row>
    <row r="116" spans="2:18">
      <c r="B116" s="86" t="s">
        <v>3342</v>
      </c>
      <c r="C116" s="88" t="s">
        <v>3009</v>
      </c>
      <c r="D116" s="87">
        <v>9079</v>
      </c>
      <c r="E116" s="87"/>
      <c r="F116" s="87" t="s">
        <v>3048</v>
      </c>
      <c r="G116" s="101">
        <v>44705</v>
      </c>
      <c r="H116" s="87" t="s">
        <v>3008</v>
      </c>
      <c r="I116" s="90">
        <v>7.5200000000078697</v>
      </c>
      <c r="J116" s="88" t="s">
        <v>325</v>
      </c>
      <c r="K116" s="88" t="s">
        <v>133</v>
      </c>
      <c r="L116" s="89">
        <v>2.3671999999999999E-2</v>
      </c>
      <c r="M116" s="89">
        <v>2.7000000000034715E-2</v>
      </c>
      <c r="N116" s="90">
        <v>331760.96252400003</v>
      </c>
      <c r="O116" s="102">
        <v>104.19</v>
      </c>
      <c r="P116" s="90">
        <v>345.66174731400002</v>
      </c>
      <c r="Q116" s="91">
        <f t="shared" si="1"/>
        <v>4.5182706528086964E-3</v>
      </c>
      <c r="R116" s="91">
        <f>P116/'סכום נכסי הקרן'!$C$42</f>
        <v>4.4770811128585824E-4</v>
      </c>
    </row>
    <row r="117" spans="2:18">
      <c r="B117" s="86" t="s">
        <v>3342</v>
      </c>
      <c r="C117" s="88" t="s">
        <v>3009</v>
      </c>
      <c r="D117" s="87">
        <v>9017</v>
      </c>
      <c r="E117" s="87"/>
      <c r="F117" s="87" t="s">
        <v>3048</v>
      </c>
      <c r="G117" s="101">
        <v>44651</v>
      </c>
      <c r="H117" s="87" t="s">
        <v>3008</v>
      </c>
      <c r="I117" s="90">
        <v>7.6199999999992567</v>
      </c>
      <c r="J117" s="88" t="s">
        <v>325</v>
      </c>
      <c r="K117" s="88" t="s">
        <v>133</v>
      </c>
      <c r="L117" s="89">
        <v>1.797E-2</v>
      </c>
      <c r="M117" s="89">
        <v>3.8600000000004256E-2</v>
      </c>
      <c r="N117" s="90">
        <v>812851.42048700014</v>
      </c>
      <c r="O117" s="102">
        <v>92.56</v>
      </c>
      <c r="P117" s="90">
        <v>752.37524708800004</v>
      </c>
      <c r="Q117" s="91">
        <f t="shared" si="1"/>
        <v>9.8345710083139366E-3</v>
      </c>
      <c r="R117" s="91">
        <f>P117/'סכום נכסי הקרן'!$C$42</f>
        <v>9.7449169157271247E-4</v>
      </c>
    </row>
    <row r="118" spans="2:18">
      <c r="B118" s="86" t="s">
        <v>3342</v>
      </c>
      <c r="C118" s="88" t="s">
        <v>3009</v>
      </c>
      <c r="D118" s="87">
        <v>9080</v>
      </c>
      <c r="E118" s="87"/>
      <c r="F118" s="87" t="s">
        <v>3048</v>
      </c>
      <c r="G118" s="101">
        <v>44705</v>
      </c>
      <c r="H118" s="87" t="s">
        <v>3008</v>
      </c>
      <c r="I118" s="90">
        <v>7.1600000000034587</v>
      </c>
      <c r="J118" s="88" t="s">
        <v>325</v>
      </c>
      <c r="K118" s="88" t="s">
        <v>133</v>
      </c>
      <c r="L118" s="89">
        <v>2.3184999999999997E-2</v>
      </c>
      <c r="M118" s="89">
        <v>2.830000000001729E-2</v>
      </c>
      <c r="N118" s="90">
        <v>235775.28642100003</v>
      </c>
      <c r="O118" s="102">
        <v>103.03</v>
      </c>
      <c r="P118" s="90">
        <v>242.91926962600004</v>
      </c>
      <c r="Q118" s="91">
        <f t="shared" si="1"/>
        <v>3.1752862892168369E-3</v>
      </c>
      <c r="R118" s="91">
        <f>P118/'סכום נכסי הקרן'!$C$42</f>
        <v>3.1463396874054897E-4</v>
      </c>
    </row>
    <row r="119" spans="2:18">
      <c r="B119" s="86" t="s">
        <v>3342</v>
      </c>
      <c r="C119" s="88" t="s">
        <v>3009</v>
      </c>
      <c r="D119" s="87">
        <v>9019</v>
      </c>
      <c r="E119" s="87"/>
      <c r="F119" s="87" t="s">
        <v>3048</v>
      </c>
      <c r="G119" s="101">
        <v>44651</v>
      </c>
      <c r="H119" s="87" t="s">
        <v>3008</v>
      </c>
      <c r="I119" s="90">
        <v>7.2100000000001501</v>
      </c>
      <c r="J119" s="88" t="s">
        <v>325</v>
      </c>
      <c r="K119" s="88" t="s">
        <v>133</v>
      </c>
      <c r="L119" s="89">
        <v>1.8769999999999998E-2</v>
      </c>
      <c r="M119" s="89">
        <v>4.0099999999992926E-2</v>
      </c>
      <c r="N119" s="90">
        <v>502121.44590300007</v>
      </c>
      <c r="O119" s="102">
        <v>92.91</v>
      </c>
      <c r="P119" s="90">
        <v>466.52101553300008</v>
      </c>
      <c r="Q119" s="91">
        <f t="shared" si="1"/>
        <v>6.0980661869028613E-3</v>
      </c>
      <c r="R119" s="91">
        <f>P119/'סכום נכסי הקרן'!$C$42</f>
        <v>6.0424748865747725E-4</v>
      </c>
    </row>
    <row r="120" spans="2:18">
      <c r="B120" s="86" t="s">
        <v>3343</v>
      </c>
      <c r="C120" s="88" t="s">
        <v>3009</v>
      </c>
      <c r="D120" s="87">
        <v>4100</v>
      </c>
      <c r="E120" s="87"/>
      <c r="F120" s="87" t="s">
        <v>481</v>
      </c>
      <c r="G120" s="101">
        <v>42052</v>
      </c>
      <c r="H120" s="87" t="s">
        <v>131</v>
      </c>
      <c r="I120" s="90">
        <v>3.910000000008568</v>
      </c>
      <c r="J120" s="88" t="s">
        <v>686</v>
      </c>
      <c r="K120" s="88" t="s">
        <v>133</v>
      </c>
      <c r="L120" s="89">
        <v>2.9779E-2</v>
      </c>
      <c r="M120" s="89">
        <v>2.3100000000029191E-2</v>
      </c>
      <c r="N120" s="90">
        <v>90783.635316000029</v>
      </c>
      <c r="O120" s="102">
        <v>117</v>
      </c>
      <c r="P120" s="90">
        <v>106.21686049900001</v>
      </c>
      <c r="Q120" s="91">
        <f t="shared" si="1"/>
        <v>1.3883992873245231E-3</v>
      </c>
      <c r="R120" s="91">
        <f>P120/'סכום נכסי הקרן'!$C$42</f>
        <v>1.3757423368436099E-4</v>
      </c>
    </row>
    <row r="121" spans="2:18">
      <c r="B121" s="86" t="s">
        <v>3344</v>
      </c>
      <c r="C121" s="88" t="s">
        <v>3018</v>
      </c>
      <c r="D121" s="87" t="s">
        <v>3083</v>
      </c>
      <c r="E121" s="87"/>
      <c r="F121" s="87" t="s">
        <v>481</v>
      </c>
      <c r="G121" s="101">
        <v>41767</v>
      </c>
      <c r="H121" s="87" t="s">
        <v>131</v>
      </c>
      <c r="I121" s="90">
        <v>4.4799999997442255</v>
      </c>
      <c r="J121" s="88" t="s">
        <v>686</v>
      </c>
      <c r="K121" s="88" t="s">
        <v>133</v>
      </c>
      <c r="L121" s="89">
        <v>5.3499999999999999E-2</v>
      </c>
      <c r="M121" s="89">
        <v>2.789999999826439E-2</v>
      </c>
      <c r="N121" s="90">
        <v>5259.2614230000008</v>
      </c>
      <c r="O121" s="102">
        <v>124.89</v>
      </c>
      <c r="P121" s="90">
        <v>6.5682916660000012</v>
      </c>
      <c r="Q121" s="91">
        <f t="shared" si="1"/>
        <v>8.5856533747764681E-5</v>
      </c>
      <c r="R121" s="91">
        <f>P121/'סכום נכסי הקרן'!$C$42</f>
        <v>8.5073846875170265E-6</v>
      </c>
    </row>
    <row r="122" spans="2:18">
      <c r="B122" s="86" t="s">
        <v>3344</v>
      </c>
      <c r="C122" s="88" t="s">
        <v>3018</v>
      </c>
      <c r="D122" s="87" t="s">
        <v>3084</v>
      </c>
      <c r="E122" s="87"/>
      <c r="F122" s="87" t="s">
        <v>481</v>
      </c>
      <c r="G122" s="101">
        <v>41269</v>
      </c>
      <c r="H122" s="87" t="s">
        <v>131</v>
      </c>
      <c r="I122" s="90">
        <v>4.5200000000388352</v>
      </c>
      <c r="J122" s="88" t="s">
        <v>686</v>
      </c>
      <c r="K122" s="88" t="s">
        <v>133</v>
      </c>
      <c r="L122" s="89">
        <v>5.3499999999999999E-2</v>
      </c>
      <c r="M122" s="89">
        <v>2.1900000000158872E-2</v>
      </c>
      <c r="N122" s="90">
        <v>26120.430121000005</v>
      </c>
      <c r="O122" s="102">
        <v>130.13</v>
      </c>
      <c r="P122" s="90">
        <v>33.990514533999999</v>
      </c>
      <c r="Q122" s="91">
        <f t="shared" si="1"/>
        <v>4.443024010791935E-4</v>
      </c>
      <c r="R122" s="91">
        <f>P122/'סכום נכסי הקרן'!$C$42</f>
        <v>4.4025204356291525E-5</v>
      </c>
    </row>
    <row r="123" spans="2:18">
      <c r="B123" s="86" t="s">
        <v>3344</v>
      </c>
      <c r="C123" s="88" t="s">
        <v>3018</v>
      </c>
      <c r="D123" s="87" t="s">
        <v>3085</v>
      </c>
      <c r="E123" s="87"/>
      <c r="F123" s="87" t="s">
        <v>481</v>
      </c>
      <c r="G123" s="101">
        <v>41767</v>
      </c>
      <c r="H123" s="87" t="s">
        <v>131</v>
      </c>
      <c r="I123" s="90">
        <v>4.4799999998754965</v>
      </c>
      <c r="J123" s="88" t="s">
        <v>686</v>
      </c>
      <c r="K123" s="88" t="s">
        <v>133</v>
      </c>
      <c r="L123" s="89">
        <v>5.3499999999999999E-2</v>
      </c>
      <c r="M123" s="89">
        <v>2.7899999998599326E-2</v>
      </c>
      <c r="N123" s="90">
        <v>4115.9439890000012</v>
      </c>
      <c r="O123" s="102">
        <v>124.89</v>
      </c>
      <c r="P123" s="90">
        <v>5.1404024680000013</v>
      </c>
      <c r="Q123" s="91">
        <f t="shared" si="1"/>
        <v>6.7192073740492584E-5</v>
      </c>
      <c r="R123" s="91">
        <f>P123/'סכום נכסי הקרן'!$C$42</f>
        <v>6.6579536152921404E-6</v>
      </c>
    </row>
    <row r="124" spans="2:18">
      <c r="B124" s="86" t="s">
        <v>3344</v>
      </c>
      <c r="C124" s="88" t="s">
        <v>3018</v>
      </c>
      <c r="D124" s="87" t="s">
        <v>3086</v>
      </c>
      <c r="E124" s="87"/>
      <c r="F124" s="87" t="s">
        <v>481</v>
      </c>
      <c r="G124" s="101">
        <v>41767</v>
      </c>
      <c r="H124" s="87" t="s">
        <v>131</v>
      </c>
      <c r="I124" s="90">
        <v>4.4799999997442255</v>
      </c>
      <c r="J124" s="88" t="s">
        <v>686</v>
      </c>
      <c r="K124" s="88" t="s">
        <v>133</v>
      </c>
      <c r="L124" s="89">
        <v>5.3499999999999999E-2</v>
      </c>
      <c r="M124" s="89">
        <v>2.7899999998264393E-2</v>
      </c>
      <c r="N124" s="90">
        <v>5259.2611980000011</v>
      </c>
      <c r="O124" s="102">
        <v>124.89</v>
      </c>
      <c r="P124" s="90">
        <v>6.5682913660000013</v>
      </c>
      <c r="Q124" s="91">
        <f t="shared" si="1"/>
        <v>8.5856529826355355E-5</v>
      </c>
      <c r="R124" s="91">
        <f>P124/'סכום נכסי הקרן'!$C$42</f>
        <v>8.5073842989509381E-6</v>
      </c>
    </row>
    <row r="125" spans="2:18">
      <c r="B125" s="86" t="s">
        <v>3344</v>
      </c>
      <c r="C125" s="88" t="s">
        <v>3018</v>
      </c>
      <c r="D125" s="87" t="s">
        <v>3087</v>
      </c>
      <c r="E125" s="87"/>
      <c r="F125" s="87" t="s">
        <v>481</v>
      </c>
      <c r="G125" s="101">
        <v>41269</v>
      </c>
      <c r="H125" s="87" t="s">
        <v>131</v>
      </c>
      <c r="I125" s="90">
        <v>4.5200000000132912</v>
      </c>
      <c r="J125" s="88" t="s">
        <v>686</v>
      </c>
      <c r="K125" s="88" t="s">
        <v>133</v>
      </c>
      <c r="L125" s="89">
        <v>5.3499999999999999E-2</v>
      </c>
      <c r="M125" s="89">
        <v>2.1900000000155063E-2</v>
      </c>
      <c r="N125" s="90">
        <v>27752.955451000005</v>
      </c>
      <c r="O125" s="102">
        <v>130.13</v>
      </c>
      <c r="P125" s="90">
        <v>36.114919676</v>
      </c>
      <c r="Q125" s="91">
        <f t="shared" si="1"/>
        <v>4.7207127478987072E-4</v>
      </c>
      <c r="R125" s="91">
        <f>P125/'סכום נכסי הקרן'!$C$42</f>
        <v>4.6776777016909915E-5</v>
      </c>
    </row>
    <row r="126" spans="2:18">
      <c r="B126" s="86" t="s">
        <v>3344</v>
      </c>
      <c r="C126" s="88" t="s">
        <v>3018</v>
      </c>
      <c r="D126" s="87" t="s">
        <v>3088</v>
      </c>
      <c r="E126" s="87"/>
      <c r="F126" s="87" t="s">
        <v>481</v>
      </c>
      <c r="G126" s="101">
        <v>41281</v>
      </c>
      <c r="H126" s="87" t="s">
        <v>131</v>
      </c>
      <c r="I126" s="90">
        <v>4.519999999960425</v>
      </c>
      <c r="J126" s="88" t="s">
        <v>686</v>
      </c>
      <c r="K126" s="88" t="s">
        <v>133</v>
      </c>
      <c r="L126" s="89">
        <v>5.3499999999999999E-2</v>
      </c>
      <c r="M126" s="89">
        <v>2.1999999999780136E-2</v>
      </c>
      <c r="N126" s="90">
        <v>34964.720218000009</v>
      </c>
      <c r="O126" s="102">
        <v>130.08000000000001</v>
      </c>
      <c r="P126" s="90">
        <v>45.482106389999998</v>
      </c>
      <c r="Q126" s="91">
        <f t="shared" si="1"/>
        <v>5.9451318558308023E-4</v>
      </c>
      <c r="R126" s="91">
        <f>P126/'סכום נכסי הקרן'!$C$42</f>
        <v>5.8909347381941647E-5</v>
      </c>
    </row>
    <row r="127" spans="2:18">
      <c r="B127" s="86" t="s">
        <v>3344</v>
      </c>
      <c r="C127" s="88" t="s">
        <v>3018</v>
      </c>
      <c r="D127" s="87" t="s">
        <v>3089</v>
      </c>
      <c r="E127" s="87"/>
      <c r="F127" s="87" t="s">
        <v>481</v>
      </c>
      <c r="G127" s="101">
        <v>41767</v>
      </c>
      <c r="H127" s="87" t="s">
        <v>131</v>
      </c>
      <c r="I127" s="90">
        <v>4.4799999999066227</v>
      </c>
      <c r="J127" s="88" t="s">
        <v>686</v>
      </c>
      <c r="K127" s="88" t="s">
        <v>133</v>
      </c>
      <c r="L127" s="89">
        <v>5.3499999999999999E-2</v>
      </c>
      <c r="M127" s="89">
        <v>2.7899999999273725E-2</v>
      </c>
      <c r="N127" s="90">
        <v>6173.9153699999997</v>
      </c>
      <c r="O127" s="102">
        <v>124.89</v>
      </c>
      <c r="P127" s="90">
        <v>7.7106029640000013</v>
      </c>
      <c r="Q127" s="91">
        <f t="shared" si="1"/>
        <v>1.0078810096407194E-4</v>
      </c>
      <c r="R127" s="91">
        <f>P127/'סכום נכסי הקרן'!$C$42</f>
        <v>9.986929467065631E-6</v>
      </c>
    </row>
    <row r="128" spans="2:18">
      <c r="B128" s="86" t="s">
        <v>3344</v>
      </c>
      <c r="C128" s="88" t="s">
        <v>3018</v>
      </c>
      <c r="D128" s="87" t="s">
        <v>3090</v>
      </c>
      <c r="E128" s="87"/>
      <c r="F128" s="87" t="s">
        <v>481</v>
      </c>
      <c r="G128" s="101">
        <v>41281</v>
      </c>
      <c r="H128" s="87" t="s">
        <v>131</v>
      </c>
      <c r="I128" s="90">
        <v>4.5199999999780243</v>
      </c>
      <c r="J128" s="88" t="s">
        <v>686</v>
      </c>
      <c r="K128" s="88" t="s">
        <v>133</v>
      </c>
      <c r="L128" s="89">
        <v>5.3499999999999999E-2</v>
      </c>
      <c r="M128" s="89">
        <v>2.1999999999938954E-2</v>
      </c>
      <c r="N128" s="90">
        <v>25186.451065000008</v>
      </c>
      <c r="O128" s="102">
        <v>130.08000000000001</v>
      </c>
      <c r="P128" s="90">
        <v>32.762534361000007</v>
      </c>
      <c r="Q128" s="91">
        <f t="shared" si="1"/>
        <v>4.2825102478137979E-4</v>
      </c>
      <c r="R128" s="91">
        <f>P128/'סכום נכסי הקרן'!$C$42</f>
        <v>4.2434699510955284E-5</v>
      </c>
    </row>
    <row r="129" spans="2:18">
      <c r="B129" s="86" t="s">
        <v>3344</v>
      </c>
      <c r="C129" s="88" t="s">
        <v>3018</v>
      </c>
      <c r="D129" s="87" t="s">
        <v>3091</v>
      </c>
      <c r="E129" s="87"/>
      <c r="F129" s="87" t="s">
        <v>481</v>
      </c>
      <c r="G129" s="101">
        <v>41767</v>
      </c>
      <c r="H129" s="87" t="s">
        <v>131</v>
      </c>
      <c r="I129" s="90">
        <v>4.4799999996688573</v>
      </c>
      <c r="J129" s="88" t="s">
        <v>686</v>
      </c>
      <c r="K129" s="88" t="s">
        <v>133</v>
      </c>
      <c r="L129" s="89">
        <v>5.3499999999999999E-2</v>
      </c>
      <c r="M129" s="89">
        <v>2.7899999997468675E-2</v>
      </c>
      <c r="N129" s="90">
        <v>5029.4448540000012</v>
      </c>
      <c r="O129" s="102">
        <v>124.89</v>
      </c>
      <c r="P129" s="90">
        <v>6.2812737210000007</v>
      </c>
      <c r="Q129" s="91">
        <f t="shared" si="1"/>
        <v>8.210481760387524E-5</v>
      </c>
      <c r="R129" s="91">
        <f>P129/'סכום נכסי הקרן'!$C$42</f>
        <v>8.1356332193270326E-6</v>
      </c>
    </row>
    <row r="130" spans="2:18">
      <c r="B130" s="86" t="s">
        <v>3344</v>
      </c>
      <c r="C130" s="88" t="s">
        <v>3018</v>
      </c>
      <c r="D130" s="87" t="s">
        <v>3092</v>
      </c>
      <c r="E130" s="87"/>
      <c r="F130" s="87" t="s">
        <v>481</v>
      </c>
      <c r="G130" s="101">
        <v>41281</v>
      </c>
      <c r="H130" s="87" t="s">
        <v>131</v>
      </c>
      <c r="I130" s="90">
        <v>4.520000000042697</v>
      </c>
      <c r="J130" s="88" t="s">
        <v>686</v>
      </c>
      <c r="K130" s="88" t="s">
        <v>133</v>
      </c>
      <c r="L130" s="89">
        <v>5.3499999999999999E-2</v>
      </c>
      <c r="M130" s="89">
        <v>2.2000000000203315E-2</v>
      </c>
      <c r="N130" s="90">
        <v>30248.434735000003</v>
      </c>
      <c r="O130" s="102">
        <v>130.08000000000001</v>
      </c>
      <c r="P130" s="90">
        <v>39.347162466000007</v>
      </c>
      <c r="Q130" s="91">
        <f t="shared" si="1"/>
        <v>5.1432109807605312E-4</v>
      </c>
      <c r="R130" s="91">
        <f>P130/'סכום נכסי הקרן'!$C$42</f>
        <v>5.0963243485858489E-5</v>
      </c>
    </row>
    <row r="131" spans="2:18">
      <c r="B131" s="86" t="s">
        <v>3345</v>
      </c>
      <c r="C131" s="88" t="s">
        <v>3009</v>
      </c>
      <c r="D131" s="87">
        <v>9533</v>
      </c>
      <c r="E131" s="87"/>
      <c r="F131" s="87" t="s">
        <v>3048</v>
      </c>
      <c r="G131" s="101">
        <v>45015</v>
      </c>
      <c r="H131" s="87" t="s">
        <v>3008</v>
      </c>
      <c r="I131" s="90">
        <v>3.8699999999955002</v>
      </c>
      <c r="J131" s="88" t="s">
        <v>632</v>
      </c>
      <c r="K131" s="88" t="s">
        <v>133</v>
      </c>
      <c r="L131" s="89">
        <v>3.3593000000000005E-2</v>
      </c>
      <c r="M131" s="89">
        <v>3.4199999999953073E-2</v>
      </c>
      <c r="N131" s="90">
        <v>252718.78446500003</v>
      </c>
      <c r="O131" s="102">
        <v>102.88</v>
      </c>
      <c r="P131" s="90">
        <v>259.99708409100003</v>
      </c>
      <c r="Q131" s="91">
        <f t="shared" si="1"/>
        <v>3.3985166249740273E-3</v>
      </c>
      <c r="R131" s="91">
        <f>P131/'סכום נכסי הקרן'!$C$42</f>
        <v>3.3675350067727185E-4</v>
      </c>
    </row>
    <row r="132" spans="2:18">
      <c r="B132" s="86" t="s">
        <v>3346</v>
      </c>
      <c r="C132" s="88" t="s">
        <v>3018</v>
      </c>
      <c r="D132" s="87" t="s">
        <v>3093</v>
      </c>
      <c r="E132" s="87"/>
      <c r="F132" s="87" t="s">
        <v>3048</v>
      </c>
      <c r="G132" s="101">
        <v>44748</v>
      </c>
      <c r="H132" s="87" t="s">
        <v>3008</v>
      </c>
      <c r="I132" s="90">
        <v>1.6400000000002524</v>
      </c>
      <c r="J132" s="88" t="s">
        <v>325</v>
      </c>
      <c r="K132" s="88" t="s">
        <v>133</v>
      </c>
      <c r="L132" s="89">
        <v>7.5660000000000005E-2</v>
      </c>
      <c r="M132" s="89">
        <v>8.2100000000012455E-2</v>
      </c>
      <c r="N132" s="90">
        <v>3137800.9795869999</v>
      </c>
      <c r="O132" s="102">
        <v>101.1</v>
      </c>
      <c r="P132" s="90">
        <v>3172.3134235050002</v>
      </c>
      <c r="Q132" s="91">
        <f t="shared" si="1"/>
        <v>4.1466464699413959E-2</v>
      </c>
      <c r="R132" s="91">
        <f>P132/'סכום נכסי הקרן'!$C$42</f>
        <v>4.1088447370313764E-3</v>
      </c>
    </row>
    <row r="133" spans="2:18">
      <c r="B133" s="86" t="s">
        <v>3347</v>
      </c>
      <c r="C133" s="88" t="s">
        <v>3018</v>
      </c>
      <c r="D133" s="87">
        <v>7127</v>
      </c>
      <c r="E133" s="87"/>
      <c r="F133" s="87" t="s">
        <v>3048</v>
      </c>
      <c r="G133" s="101">
        <v>43631</v>
      </c>
      <c r="H133" s="87" t="s">
        <v>3008</v>
      </c>
      <c r="I133" s="90">
        <v>4.8499999999967187</v>
      </c>
      <c r="J133" s="88" t="s">
        <v>325</v>
      </c>
      <c r="K133" s="88" t="s">
        <v>133</v>
      </c>
      <c r="L133" s="89">
        <v>3.1E-2</v>
      </c>
      <c r="M133" s="89">
        <v>2.9499999999989059E-2</v>
      </c>
      <c r="N133" s="90">
        <v>163031.90044300002</v>
      </c>
      <c r="O133" s="102">
        <v>112.17</v>
      </c>
      <c r="P133" s="90">
        <v>182.87288457600005</v>
      </c>
      <c r="Q133" s="91">
        <f t="shared" si="1"/>
        <v>2.3903981102763685E-3</v>
      </c>
      <c r="R133" s="91">
        <f>P133/'סכום נכסי הקרן'!$C$42</f>
        <v>2.3686067201570755E-4</v>
      </c>
    </row>
    <row r="134" spans="2:18">
      <c r="B134" s="86" t="s">
        <v>3347</v>
      </c>
      <c r="C134" s="88" t="s">
        <v>3018</v>
      </c>
      <c r="D134" s="87">
        <v>7128</v>
      </c>
      <c r="E134" s="87"/>
      <c r="F134" s="87" t="s">
        <v>3048</v>
      </c>
      <c r="G134" s="101">
        <v>43634</v>
      </c>
      <c r="H134" s="87" t="s">
        <v>3008</v>
      </c>
      <c r="I134" s="90">
        <v>4.8599999999720813</v>
      </c>
      <c r="J134" s="88" t="s">
        <v>325</v>
      </c>
      <c r="K134" s="88" t="s">
        <v>133</v>
      </c>
      <c r="L134" s="89">
        <v>2.4900000000000002E-2</v>
      </c>
      <c r="M134" s="89">
        <v>2.9599999999826165E-2</v>
      </c>
      <c r="N134" s="90">
        <v>68534.274893000009</v>
      </c>
      <c r="O134" s="102">
        <v>110.8</v>
      </c>
      <c r="P134" s="90">
        <v>75.93597414200002</v>
      </c>
      <c r="Q134" s="91">
        <f t="shared" si="1"/>
        <v>9.9258678787666511E-4</v>
      </c>
      <c r="R134" s="91">
        <f>P134/'סכום נכסי הקרן'!$C$42</f>
        <v>9.8353815040122156E-5</v>
      </c>
    </row>
    <row r="135" spans="2:18">
      <c r="B135" s="86" t="s">
        <v>3347</v>
      </c>
      <c r="C135" s="88" t="s">
        <v>3018</v>
      </c>
      <c r="D135" s="87">
        <v>7130</v>
      </c>
      <c r="E135" s="87"/>
      <c r="F135" s="87" t="s">
        <v>3048</v>
      </c>
      <c r="G135" s="101">
        <v>43634</v>
      </c>
      <c r="H135" s="87" t="s">
        <v>3008</v>
      </c>
      <c r="I135" s="90">
        <v>5.1300000000396277</v>
      </c>
      <c r="J135" s="88" t="s">
        <v>325</v>
      </c>
      <c r="K135" s="88" t="s">
        <v>133</v>
      </c>
      <c r="L135" s="89">
        <v>3.6000000000000004E-2</v>
      </c>
      <c r="M135" s="89">
        <v>2.9800000000233549E-2</v>
      </c>
      <c r="N135" s="90">
        <v>45395.817490000009</v>
      </c>
      <c r="O135" s="102">
        <v>115.07</v>
      </c>
      <c r="P135" s="90">
        <v>52.23696596100001</v>
      </c>
      <c r="Q135" s="91">
        <f t="shared" si="1"/>
        <v>6.8280841639949054E-4</v>
      </c>
      <c r="R135" s="91">
        <f>P135/'סכום נכסי הקרן'!$C$42</f>
        <v>6.7658378606928261E-5</v>
      </c>
    </row>
    <row r="136" spans="2:18">
      <c r="B136" s="86" t="s">
        <v>3340</v>
      </c>
      <c r="C136" s="88" t="s">
        <v>3009</v>
      </c>
      <c r="D136" s="87">
        <v>9922</v>
      </c>
      <c r="E136" s="87"/>
      <c r="F136" s="87" t="s">
        <v>481</v>
      </c>
      <c r="G136" s="101">
        <v>40489</v>
      </c>
      <c r="H136" s="87" t="s">
        <v>131</v>
      </c>
      <c r="I136" s="90">
        <v>1.7300000000134905</v>
      </c>
      <c r="J136" s="88" t="s">
        <v>325</v>
      </c>
      <c r="K136" s="88" t="s">
        <v>133</v>
      </c>
      <c r="L136" s="89">
        <v>5.7000000000000002E-2</v>
      </c>
      <c r="M136" s="89">
        <v>2.6500000000096367E-2</v>
      </c>
      <c r="N136" s="90">
        <v>41630.316479000008</v>
      </c>
      <c r="O136" s="102">
        <v>124.64</v>
      </c>
      <c r="P136" s="90">
        <v>51.888026110000006</v>
      </c>
      <c r="Q136" s="91">
        <f t="shared" si="1"/>
        <v>6.7824729645891296E-4</v>
      </c>
      <c r="R136" s="91">
        <f>P136/'סכום נכסי הקרן'!$C$42</f>
        <v>6.720642462921007E-5</v>
      </c>
    </row>
    <row r="137" spans="2:18">
      <c r="B137" s="86" t="s">
        <v>3348</v>
      </c>
      <c r="C137" s="88" t="s">
        <v>3018</v>
      </c>
      <c r="D137" s="87" t="s">
        <v>3094</v>
      </c>
      <c r="E137" s="87"/>
      <c r="F137" s="87" t="s">
        <v>554</v>
      </c>
      <c r="G137" s="101">
        <v>43801</v>
      </c>
      <c r="H137" s="87" t="s">
        <v>321</v>
      </c>
      <c r="I137" s="90">
        <v>4.5999999999993051</v>
      </c>
      <c r="J137" s="88" t="s">
        <v>336</v>
      </c>
      <c r="K137" s="88" t="s">
        <v>134</v>
      </c>
      <c r="L137" s="89">
        <v>2.3629999999999998E-2</v>
      </c>
      <c r="M137" s="89">
        <v>5.9299999999989562E-2</v>
      </c>
      <c r="N137" s="90">
        <v>416736.97454100003</v>
      </c>
      <c r="O137" s="102">
        <v>85.19</v>
      </c>
      <c r="P137" s="90">
        <v>1438.9243448500001</v>
      </c>
      <c r="Q137" s="91">
        <f t="shared" si="1"/>
        <v>1.8808704432781227E-2</v>
      </c>
      <c r="R137" s="91">
        <f>P137/'סכום נכסי הקרן'!$C$42</f>
        <v>1.863724018413947E-3</v>
      </c>
    </row>
    <row r="138" spans="2:18">
      <c r="B138" s="86" t="s">
        <v>3349</v>
      </c>
      <c r="C138" s="88" t="s">
        <v>3018</v>
      </c>
      <c r="D138" s="87">
        <v>9365</v>
      </c>
      <c r="E138" s="87"/>
      <c r="F138" s="87" t="s">
        <v>304</v>
      </c>
      <c r="G138" s="101">
        <v>44906</v>
      </c>
      <c r="H138" s="87" t="s">
        <v>3008</v>
      </c>
      <c r="I138" s="90">
        <v>1.980000000252947</v>
      </c>
      <c r="J138" s="88" t="s">
        <v>325</v>
      </c>
      <c r="K138" s="88" t="s">
        <v>133</v>
      </c>
      <c r="L138" s="89">
        <v>7.6799999999999993E-2</v>
      </c>
      <c r="M138" s="89">
        <v>7.7000000015357506E-2</v>
      </c>
      <c r="N138" s="90">
        <v>2199.8218370000004</v>
      </c>
      <c r="O138" s="102">
        <v>100.64</v>
      </c>
      <c r="P138" s="90">
        <v>2.2139007280000005</v>
      </c>
      <c r="Q138" s="91">
        <f t="shared" si="1"/>
        <v>2.8938703126057679E-5</v>
      </c>
      <c r="R138" s="91">
        <f>P138/'סכום נכסי הקרן'!$C$42</f>
        <v>2.8674891601669626E-6</v>
      </c>
    </row>
    <row r="139" spans="2:18">
      <c r="B139" s="86" t="s">
        <v>3349</v>
      </c>
      <c r="C139" s="88" t="s">
        <v>3018</v>
      </c>
      <c r="D139" s="87">
        <v>9509</v>
      </c>
      <c r="E139" s="87"/>
      <c r="F139" s="87" t="s">
        <v>304</v>
      </c>
      <c r="G139" s="101">
        <v>44991</v>
      </c>
      <c r="H139" s="87" t="s">
        <v>3008</v>
      </c>
      <c r="I139" s="90">
        <v>1.9800000000039957</v>
      </c>
      <c r="J139" s="88" t="s">
        <v>325</v>
      </c>
      <c r="K139" s="88" t="s">
        <v>133</v>
      </c>
      <c r="L139" s="89">
        <v>7.6799999999999993E-2</v>
      </c>
      <c r="M139" s="89">
        <v>7.3900000000083566E-2</v>
      </c>
      <c r="N139" s="90">
        <v>108793.83543500003</v>
      </c>
      <c r="O139" s="102">
        <v>101.22</v>
      </c>
      <c r="P139" s="90">
        <v>110.12113187199999</v>
      </c>
      <c r="Q139" s="91">
        <f t="shared" ref="Q139:Q202" si="2">IFERROR(P139/$P$10,0)</f>
        <v>1.4394334410956727E-3</v>
      </c>
      <c r="R139" s="91">
        <f>P139/'סכום נכסי הקרן'!$C$42</f>
        <v>1.4263112521469684E-4</v>
      </c>
    </row>
    <row r="140" spans="2:18">
      <c r="B140" s="86" t="s">
        <v>3349</v>
      </c>
      <c r="C140" s="88" t="s">
        <v>3018</v>
      </c>
      <c r="D140" s="87">
        <v>9316</v>
      </c>
      <c r="E140" s="87"/>
      <c r="F140" s="87" t="s">
        <v>304</v>
      </c>
      <c r="G140" s="101">
        <v>44885</v>
      </c>
      <c r="H140" s="87" t="s">
        <v>3008</v>
      </c>
      <c r="I140" s="90">
        <v>1.9800000000005404</v>
      </c>
      <c r="J140" s="88" t="s">
        <v>325</v>
      </c>
      <c r="K140" s="88" t="s">
        <v>133</v>
      </c>
      <c r="L140" s="89">
        <v>7.6799999999999993E-2</v>
      </c>
      <c r="M140" s="89">
        <v>8.0400000000012711E-2</v>
      </c>
      <c r="N140" s="90">
        <v>851106.37473799998</v>
      </c>
      <c r="O140" s="102">
        <v>100.01</v>
      </c>
      <c r="P140" s="90">
        <v>851.1915788230001</v>
      </c>
      <c r="Q140" s="91">
        <f t="shared" si="2"/>
        <v>1.1126235287528718E-2</v>
      </c>
      <c r="R140" s="91">
        <f>P140/'סכום נכסי הקרן'!$C$42</f>
        <v>1.1024806101876646E-3</v>
      </c>
    </row>
    <row r="141" spans="2:18">
      <c r="B141" s="86" t="s">
        <v>3350</v>
      </c>
      <c r="C141" s="88" t="s">
        <v>3018</v>
      </c>
      <c r="D141" s="87" t="s">
        <v>3095</v>
      </c>
      <c r="E141" s="87"/>
      <c r="F141" s="87" t="s">
        <v>571</v>
      </c>
      <c r="G141" s="101">
        <v>45015</v>
      </c>
      <c r="H141" s="87" t="s">
        <v>131</v>
      </c>
      <c r="I141" s="90">
        <v>5.0800000000047305</v>
      </c>
      <c r="J141" s="88" t="s">
        <v>336</v>
      </c>
      <c r="K141" s="88" t="s">
        <v>133</v>
      </c>
      <c r="L141" s="89">
        <v>4.4999999999999998E-2</v>
      </c>
      <c r="M141" s="89">
        <v>3.8200000000070948E-2</v>
      </c>
      <c r="N141" s="90">
        <v>159655.29553000003</v>
      </c>
      <c r="O141" s="102">
        <v>105.95</v>
      </c>
      <c r="P141" s="90">
        <v>169.15478218999999</v>
      </c>
      <c r="Q141" s="91">
        <f t="shared" si="2"/>
        <v>2.2110837953296688E-3</v>
      </c>
      <c r="R141" s="91">
        <f>P141/'סכום נכסי הקרן'!$C$42</f>
        <v>2.1909270735838903E-4</v>
      </c>
    </row>
    <row r="142" spans="2:18">
      <c r="B142" s="86" t="s">
        <v>3351</v>
      </c>
      <c r="C142" s="88" t="s">
        <v>3018</v>
      </c>
      <c r="D142" s="87" t="s">
        <v>3096</v>
      </c>
      <c r="E142" s="87"/>
      <c r="F142" s="87" t="s">
        <v>571</v>
      </c>
      <c r="G142" s="101">
        <v>44074</v>
      </c>
      <c r="H142" s="87" t="s">
        <v>131</v>
      </c>
      <c r="I142" s="90">
        <v>8.5899999999851211</v>
      </c>
      <c r="J142" s="88" t="s">
        <v>686</v>
      </c>
      <c r="K142" s="88" t="s">
        <v>133</v>
      </c>
      <c r="L142" s="89">
        <v>2.35E-2</v>
      </c>
      <c r="M142" s="89">
        <v>4.1099999999928555E-2</v>
      </c>
      <c r="N142" s="90">
        <v>194054.73756300003</v>
      </c>
      <c r="O142" s="102">
        <v>95.94</v>
      </c>
      <c r="P142" s="90">
        <v>186.17611850300003</v>
      </c>
      <c r="Q142" s="91">
        <f t="shared" si="2"/>
        <v>2.4335758845823235E-3</v>
      </c>
      <c r="R142" s="91">
        <f>P142/'סכום נכסי הקרן'!$C$42</f>
        <v>2.4113908764626069E-4</v>
      </c>
    </row>
    <row r="143" spans="2:18">
      <c r="B143" s="86" t="s">
        <v>3351</v>
      </c>
      <c r="C143" s="88" t="s">
        <v>3018</v>
      </c>
      <c r="D143" s="87" t="s">
        <v>3097</v>
      </c>
      <c r="E143" s="87"/>
      <c r="F143" s="87" t="s">
        <v>571</v>
      </c>
      <c r="G143" s="101">
        <v>44189</v>
      </c>
      <c r="H143" s="87" t="s">
        <v>131</v>
      </c>
      <c r="I143" s="90">
        <v>8.4999999999350173</v>
      </c>
      <c r="J143" s="88" t="s">
        <v>686</v>
      </c>
      <c r="K143" s="88" t="s">
        <v>133</v>
      </c>
      <c r="L143" s="89">
        <v>2.4700000000000003E-2</v>
      </c>
      <c r="M143" s="89">
        <v>4.3499999999501798E-2</v>
      </c>
      <c r="N143" s="90">
        <v>24277.311531000003</v>
      </c>
      <c r="O143" s="102">
        <v>95.08</v>
      </c>
      <c r="P143" s="90">
        <v>23.082865528999999</v>
      </c>
      <c r="Q143" s="91">
        <f t="shared" si="2"/>
        <v>3.0172454636025626E-4</v>
      </c>
      <c r="R143" s="91">
        <f>P143/'סכום נכסי הקרן'!$C$42</f>
        <v>2.9897395963997859E-5</v>
      </c>
    </row>
    <row r="144" spans="2:18">
      <c r="B144" s="86" t="s">
        <v>3351</v>
      </c>
      <c r="C144" s="88" t="s">
        <v>3018</v>
      </c>
      <c r="D144" s="87" t="s">
        <v>3098</v>
      </c>
      <c r="E144" s="87"/>
      <c r="F144" s="87" t="s">
        <v>571</v>
      </c>
      <c r="G144" s="101">
        <v>44322</v>
      </c>
      <c r="H144" s="87" t="s">
        <v>131</v>
      </c>
      <c r="I144" s="90">
        <v>8.3999999999788635</v>
      </c>
      <c r="J144" s="88" t="s">
        <v>686</v>
      </c>
      <c r="K144" s="88" t="s">
        <v>133</v>
      </c>
      <c r="L144" s="89">
        <v>2.5600000000000001E-2</v>
      </c>
      <c r="M144" s="89">
        <v>4.6299999999895272E-2</v>
      </c>
      <c r="N144" s="90">
        <v>111758.20230700001</v>
      </c>
      <c r="O144" s="102">
        <v>93.13</v>
      </c>
      <c r="P144" s="90">
        <v>104.08041594300002</v>
      </c>
      <c r="Q144" s="91">
        <f t="shared" si="2"/>
        <v>1.3604730420464803E-3</v>
      </c>
      <c r="R144" s="91">
        <f>P144/'סכום נכסי הקרן'!$C$42</f>
        <v>1.3480706733035646E-4</v>
      </c>
    </row>
    <row r="145" spans="2:18">
      <c r="B145" s="86" t="s">
        <v>3351</v>
      </c>
      <c r="C145" s="88" t="s">
        <v>3018</v>
      </c>
      <c r="D145" s="87" t="s">
        <v>3099</v>
      </c>
      <c r="E145" s="87"/>
      <c r="F145" s="87" t="s">
        <v>571</v>
      </c>
      <c r="G145" s="101">
        <v>44418</v>
      </c>
      <c r="H145" s="87" t="s">
        <v>131</v>
      </c>
      <c r="I145" s="90">
        <v>8.5200000000390368</v>
      </c>
      <c r="J145" s="88" t="s">
        <v>686</v>
      </c>
      <c r="K145" s="88" t="s">
        <v>133</v>
      </c>
      <c r="L145" s="89">
        <v>2.2700000000000001E-2</v>
      </c>
      <c r="M145" s="89">
        <v>4.470000000022771E-2</v>
      </c>
      <c r="N145" s="90">
        <v>111375.28036900003</v>
      </c>
      <c r="O145" s="102">
        <v>91.08</v>
      </c>
      <c r="P145" s="90">
        <v>101.44060552700002</v>
      </c>
      <c r="Q145" s="91">
        <f t="shared" si="2"/>
        <v>1.3259671181938284E-3</v>
      </c>
      <c r="R145" s="91">
        <f>P145/'סכום נכסי הקרן'!$C$42</f>
        <v>1.3138793129727241E-4</v>
      </c>
    </row>
    <row r="146" spans="2:18">
      <c r="B146" s="86" t="s">
        <v>3351</v>
      </c>
      <c r="C146" s="88" t="s">
        <v>3018</v>
      </c>
      <c r="D146" s="87" t="s">
        <v>3100</v>
      </c>
      <c r="E146" s="87"/>
      <c r="F146" s="87" t="s">
        <v>571</v>
      </c>
      <c r="G146" s="101">
        <v>44530</v>
      </c>
      <c r="H146" s="87" t="s">
        <v>131</v>
      </c>
      <c r="I146" s="90">
        <v>8.5700000000076439</v>
      </c>
      <c r="J146" s="88" t="s">
        <v>686</v>
      </c>
      <c r="K146" s="88" t="s">
        <v>133</v>
      </c>
      <c r="L146" s="89">
        <v>1.7899999999999999E-2</v>
      </c>
      <c r="M146" s="89">
        <v>4.7400000000049236E-2</v>
      </c>
      <c r="N146" s="90">
        <v>91774.512927000018</v>
      </c>
      <c r="O146" s="102">
        <v>84.11</v>
      </c>
      <c r="P146" s="90">
        <v>77.191540113000016</v>
      </c>
      <c r="Q146" s="91">
        <f t="shared" si="2"/>
        <v>1.0089987481919649E-3</v>
      </c>
      <c r="R146" s="91">
        <f>P146/'סכום נכסי הקרן'!$C$42</f>
        <v>9.9980049570958342E-5</v>
      </c>
    </row>
    <row r="147" spans="2:18">
      <c r="B147" s="86" t="s">
        <v>3351</v>
      </c>
      <c r="C147" s="88" t="s">
        <v>3018</v>
      </c>
      <c r="D147" s="87" t="s">
        <v>3101</v>
      </c>
      <c r="E147" s="87"/>
      <c r="F147" s="87" t="s">
        <v>571</v>
      </c>
      <c r="G147" s="101">
        <v>44612</v>
      </c>
      <c r="H147" s="87" t="s">
        <v>131</v>
      </c>
      <c r="I147" s="90">
        <v>8.3899999999718435</v>
      </c>
      <c r="J147" s="88" t="s">
        <v>686</v>
      </c>
      <c r="K147" s="88" t="s">
        <v>133</v>
      </c>
      <c r="L147" s="89">
        <v>2.3599999999999999E-2</v>
      </c>
      <c r="M147" s="89">
        <v>4.8099999999796486E-2</v>
      </c>
      <c r="N147" s="90">
        <v>107627.01245600003</v>
      </c>
      <c r="O147" s="102">
        <v>88.11</v>
      </c>
      <c r="P147" s="90">
        <v>94.83015965300001</v>
      </c>
      <c r="Q147" s="91">
        <f t="shared" si="2"/>
        <v>1.2395595714329696E-3</v>
      </c>
      <c r="R147" s="91">
        <f>P147/'סכום נכסי הקרן'!$C$42</f>
        <v>1.228259476239171E-4</v>
      </c>
    </row>
    <row r="148" spans="2:18">
      <c r="B148" s="86" t="s">
        <v>3351</v>
      </c>
      <c r="C148" s="88" t="s">
        <v>3018</v>
      </c>
      <c r="D148" s="87" t="s">
        <v>3102</v>
      </c>
      <c r="E148" s="87"/>
      <c r="F148" s="87" t="s">
        <v>571</v>
      </c>
      <c r="G148" s="101">
        <v>44662</v>
      </c>
      <c r="H148" s="87" t="s">
        <v>131</v>
      </c>
      <c r="I148" s="90">
        <v>8.4400000000197224</v>
      </c>
      <c r="J148" s="88" t="s">
        <v>686</v>
      </c>
      <c r="K148" s="88" t="s">
        <v>133</v>
      </c>
      <c r="L148" s="89">
        <v>2.4E-2</v>
      </c>
      <c r="M148" s="89">
        <v>4.6000000000127821E-2</v>
      </c>
      <c r="N148" s="90">
        <v>122578.73508900002</v>
      </c>
      <c r="O148" s="102">
        <v>89.35</v>
      </c>
      <c r="P148" s="90">
        <v>109.52410138600001</v>
      </c>
      <c r="Q148" s="91">
        <f t="shared" si="2"/>
        <v>1.4316294380647115E-3</v>
      </c>
      <c r="R148" s="91">
        <f>P148/'סכום נכסי הקרן'!$C$42</f>
        <v>1.4185783921083852E-4</v>
      </c>
    </row>
    <row r="149" spans="2:18">
      <c r="B149" s="86" t="s">
        <v>3351</v>
      </c>
      <c r="C149" s="88" t="s">
        <v>3018</v>
      </c>
      <c r="D149" s="87">
        <v>9796</v>
      </c>
      <c r="E149" s="87"/>
      <c r="F149" s="87" t="s">
        <v>571</v>
      </c>
      <c r="G149" s="101">
        <v>45197</v>
      </c>
      <c r="H149" s="87" t="s">
        <v>131</v>
      </c>
      <c r="I149" s="90">
        <v>8.1999999989439818</v>
      </c>
      <c r="J149" s="88" t="s">
        <v>686</v>
      </c>
      <c r="K149" s="88" t="s">
        <v>133</v>
      </c>
      <c r="L149" s="89">
        <v>4.1200000000000001E-2</v>
      </c>
      <c r="M149" s="89">
        <v>4.1799999994191914E-2</v>
      </c>
      <c r="N149" s="90">
        <v>1893.9087450000004</v>
      </c>
      <c r="O149" s="102">
        <v>100</v>
      </c>
      <c r="P149" s="90">
        <v>1.8939087950000002</v>
      </c>
      <c r="Q149" s="91">
        <f t="shared" si="2"/>
        <v>2.4755971969821143E-5</v>
      </c>
      <c r="R149" s="91">
        <f>P149/'סכום נכסי הקרן'!$C$42</f>
        <v>2.4530291134207413E-6</v>
      </c>
    </row>
    <row r="150" spans="2:18">
      <c r="B150" s="86" t="s">
        <v>3351</v>
      </c>
      <c r="C150" s="88" t="s">
        <v>3018</v>
      </c>
      <c r="D150" s="87">
        <v>9797</v>
      </c>
      <c r="E150" s="87"/>
      <c r="F150" s="87" t="s">
        <v>571</v>
      </c>
      <c r="G150" s="101">
        <v>45197</v>
      </c>
      <c r="H150" s="87" t="s">
        <v>131</v>
      </c>
      <c r="I150" s="90">
        <v>8.2000000000694371</v>
      </c>
      <c r="J150" s="88" t="s">
        <v>686</v>
      </c>
      <c r="K150" s="88" t="s">
        <v>133</v>
      </c>
      <c r="L150" s="89">
        <v>4.1200000000000001E-2</v>
      </c>
      <c r="M150" s="89">
        <v>4.1800000000312469E-2</v>
      </c>
      <c r="N150" s="90">
        <v>57606.391090000005</v>
      </c>
      <c r="O150" s="102">
        <v>100</v>
      </c>
      <c r="P150" s="90">
        <v>57.606392840000005</v>
      </c>
      <c r="Q150" s="91">
        <f t="shared" si="2"/>
        <v>7.529941516690329E-4</v>
      </c>
      <c r="R150" s="91">
        <f>P150/'סכום נכסי הקרן'!$C$42</f>
        <v>7.4612969288033812E-5</v>
      </c>
    </row>
    <row r="151" spans="2:18">
      <c r="B151" s="86" t="s">
        <v>3352</v>
      </c>
      <c r="C151" s="88" t="s">
        <v>3009</v>
      </c>
      <c r="D151" s="87">
        <v>7490</v>
      </c>
      <c r="E151" s="87"/>
      <c r="F151" s="87" t="s">
        <v>304</v>
      </c>
      <c r="G151" s="101">
        <v>43899</v>
      </c>
      <c r="H151" s="87" t="s">
        <v>3008</v>
      </c>
      <c r="I151" s="90">
        <v>2.9699999999973983</v>
      </c>
      <c r="J151" s="88" t="s">
        <v>129</v>
      </c>
      <c r="K151" s="88" t="s">
        <v>133</v>
      </c>
      <c r="L151" s="89">
        <v>2.3889999999999998E-2</v>
      </c>
      <c r="M151" s="89">
        <v>5.439999999993015E-2</v>
      </c>
      <c r="N151" s="90">
        <v>304728.48052200006</v>
      </c>
      <c r="O151" s="102">
        <v>92.07</v>
      </c>
      <c r="P151" s="90">
        <v>280.56352450899999</v>
      </c>
      <c r="Q151" s="91">
        <f t="shared" si="2"/>
        <v>3.6673480617629372E-3</v>
      </c>
      <c r="R151" s="91">
        <f>P151/'סכום נכסי הקרן'!$C$42</f>
        <v>3.6339157175966893E-4</v>
      </c>
    </row>
    <row r="152" spans="2:18">
      <c r="B152" s="86" t="s">
        <v>3352</v>
      </c>
      <c r="C152" s="88" t="s">
        <v>3009</v>
      </c>
      <c r="D152" s="87">
        <v>7491</v>
      </c>
      <c r="E152" s="87"/>
      <c r="F152" s="87" t="s">
        <v>304</v>
      </c>
      <c r="G152" s="101">
        <v>43899</v>
      </c>
      <c r="H152" s="87" t="s">
        <v>3008</v>
      </c>
      <c r="I152" s="90">
        <v>3.1199999999938224</v>
      </c>
      <c r="J152" s="88" t="s">
        <v>129</v>
      </c>
      <c r="K152" s="88" t="s">
        <v>133</v>
      </c>
      <c r="L152" s="89">
        <v>1.2969999999999999E-2</v>
      </c>
      <c r="M152" s="89">
        <v>2.5499999999978696E-2</v>
      </c>
      <c r="N152" s="90">
        <v>175084.56022500002</v>
      </c>
      <c r="O152" s="102">
        <v>107.24</v>
      </c>
      <c r="P152" s="90">
        <v>187.76067956800003</v>
      </c>
      <c r="Q152" s="91">
        <f t="shared" si="2"/>
        <v>2.4542882596519005E-3</v>
      </c>
      <c r="R152" s="91">
        <f>P152/'סכום נכסי הקרן'!$C$42</f>
        <v>2.4319144330071447E-4</v>
      </c>
    </row>
    <row r="153" spans="2:18">
      <c r="B153" s="86" t="s">
        <v>3353</v>
      </c>
      <c r="C153" s="88" t="s">
        <v>3018</v>
      </c>
      <c r="D153" s="87" t="s">
        <v>3103</v>
      </c>
      <c r="E153" s="87"/>
      <c r="F153" s="87" t="s">
        <v>571</v>
      </c>
      <c r="G153" s="101">
        <v>43924</v>
      </c>
      <c r="H153" s="87" t="s">
        <v>131</v>
      </c>
      <c r="I153" s="90">
        <v>7.8900000001357791</v>
      </c>
      <c r="J153" s="88" t="s">
        <v>686</v>
      </c>
      <c r="K153" s="88" t="s">
        <v>133</v>
      </c>
      <c r="L153" s="89">
        <v>3.1400000000000004E-2</v>
      </c>
      <c r="M153" s="89">
        <v>3.2100000000388457E-2</v>
      </c>
      <c r="N153" s="90">
        <v>25981.823704000002</v>
      </c>
      <c r="O153" s="102">
        <v>108</v>
      </c>
      <c r="P153" s="90">
        <v>28.060368171</v>
      </c>
      <c r="Q153" s="91">
        <f t="shared" si="2"/>
        <v>3.6678729711698567E-4</v>
      </c>
      <c r="R153" s="91">
        <f>P153/'סכום נכסי הקרן'!$C$42</f>
        <v>3.6344358418150597E-5</v>
      </c>
    </row>
    <row r="154" spans="2:18">
      <c r="B154" s="86" t="s">
        <v>3353</v>
      </c>
      <c r="C154" s="88" t="s">
        <v>3018</v>
      </c>
      <c r="D154" s="87" t="s">
        <v>3104</v>
      </c>
      <c r="E154" s="87"/>
      <c r="F154" s="87" t="s">
        <v>571</v>
      </c>
      <c r="G154" s="101">
        <v>44015</v>
      </c>
      <c r="H154" s="87" t="s">
        <v>131</v>
      </c>
      <c r="I154" s="90">
        <v>7.660000000078286</v>
      </c>
      <c r="J154" s="88" t="s">
        <v>686</v>
      </c>
      <c r="K154" s="88" t="s">
        <v>133</v>
      </c>
      <c r="L154" s="89">
        <v>3.1E-2</v>
      </c>
      <c r="M154" s="89">
        <v>4.200000000074558E-2</v>
      </c>
      <c r="N154" s="90">
        <v>21418.918398000005</v>
      </c>
      <c r="O154" s="102">
        <v>100.19</v>
      </c>
      <c r="P154" s="90">
        <v>21.459613602000005</v>
      </c>
      <c r="Q154" s="91">
        <f t="shared" si="2"/>
        <v>2.8050642893514026E-4</v>
      </c>
      <c r="R154" s="91">
        <f>P154/'סכום נכסי הקרן'!$C$42</f>
        <v>2.7794927119743243E-5</v>
      </c>
    </row>
    <row r="155" spans="2:18">
      <c r="B155" s="86" t="s">
        <v>3353</v>
      </c>
      <c r="C155" s="88" t="s">
        <v>3018</v>
      </c>
      <c r="D155" s="87" t="s">
        <v>3105</v>
      </c>
      <c r="E155" s="87"/>
      <c r="F155" s="87" t="s">
        <v>571</v>
      </c>
      <c r="G155" s="101">
        <v>44108</v>
      </c>
      <c r="H155" s="87" t="s">
        <v>131</v>
      </c>
      <c r="I155" s="90">
        <v>7.5799999999220775</v>
      </c>
      <c r="J155" s="88" t="s">
        <v>686</v>
      </c>
      <c r="K155" s="88" t="s">
        <v>133</v>
      </c>
      <c r="L155" s="89">
        <v>3.1E-2</v>
      </c>
      <c r="M155" s="89">
        <v>4.549999999943919E-2</v>
      </c>
      <c r="N155" s="90">
        <v>34741.587377000011</v>
      </c>
      <c r="O155" s="102">
        <v>97.52</v>
      </c>
      <c r="P155" s="90">
        <v>33.879996258000006</v>
      </c>
      <c r="Q155" s="91">
        <f t="shared" si="2"/>
        <v>4.4285777642248778E-4</v>
      </c>
      <c r="R155" s="91">
        <f>P155/'סכום נכסי הקרן'!$C$42</f>
        <v>4.3882058841941103E-5</v>
      </c>
    </row>
    <row r="156" spans="2:18">
      <c r="B156" s="86" t="s">
        <v>3353</v>
      </c>
      <c r="C156" s="88" t="s">
        <v>3018</v>
      </c>
      <c r="D156" s="87" t="s">
        <v>3106</v>
      </c>
      <c r="E156" s="87"/>
      <c r="F156" s="87" t="s">
        <v>571</v>
      </c>
      <c r="G156" s="101">
        <v>44200</v>
      </c>
      <c r="H156" s="87" t="s">
        <v>131</v>
      </c>
      <c r="I156" s="90">
        <v>7.4600000000813962</v>
      </c>
      <c r="J156" s="88" t="s">
        <v>686</v>
      </c>
      <c r="K156" s="88" t="s">
        <v>133</v>
      </c>
      <c r="L156" s="89">
        <v>3.1E-2</v>
      </c>
      <c r="M156" s="89">
        <v>5.0600000000696005E-2</v>
      </c>
      <c r="N156" s="90">
        <v>18024.403035000003</v>
      </c>
      <c r="O156" s="102">
        <v>94.06</v>
      </c>
      <c r="P156" s="90">
        <v>16.953753497000005</v>
      </c>
      <c r="Q156" s="91">
        <f t="shared" si="2"/>
        <v>2.216086896386102E-4</v>
      </c>
      <c r="R156" s="91">
        <f>P156/'סכום נכסי הקרן'!$C$42</f>
        <v>2.1958845652807534E-5</v>
      </c>
    </row>
    <row r="157" spans="2:18">
      <c r="B157" s="86" t="s">
        <v>3353</v>
      </c>
      <c r="C157" s="88" t="s">
        <v>3018</v>
      </c>
      <c r="D157" s="87" t="s">
        <v>3107</v>
      </c>
      <c r="E157" s="87"/>
      <c r="F157" s="87" t="s">
        <v>571</v>
      </c>
      <c r="G157" s="101">
        <v>44290</v>
      </c>
      <c r="H157" s="87" t="s">
        <v>131</v>
      </c>
      <c r="I157" s="90">
        <v>7.3899999999007981</v>
      </c>
      <c r="J157" s="88" t="s">
        <v>686</v>
      </c>
      <c r="K157" s="88" t="s">
        <v>133</v>
      </c>
      <c r="L157" s="89">
        <v>3.1E-2</v>
      </c>
      <c r="M157" s="89">
        <v>5.3999999999370142E-2</v>
      </c>
      <c r="N157" s="90">
        <v>34620.331964999998</v>
      </c>
      <c r="O157" s="102">
        <v>91.72</v>
      </c>
      <c r="P157" s="90">
        <v>31.753766485000007</v>
      </c>
      <c r="Q157" s="91">
        <f t="shared" si="2"/>
        <v>4.1506505229514293E-4</v>
      </c>
      <c r="R157" s="91">
        <f>P157/'סכום נכסי הקרן'!$C$42</f>
        <v>4.1128122882215562E-5</v>
      </c>
    </row>
    <row r="158" spans="2:18">
      <c r="B158" s="86" t="s">
        <v>3353</v>
      </c>
      <c r="C158" s="88" t="s">
        <v>3018</v>
      </c>
      <c r="D158" s="87" t="s">
        <v>3108</v>
      </c>
      <c r="E158" s="87"/>
      <c r="F158" s="87" t="s">
        <v>571</v>
      </c>
      <c r="G158" s="101">
        <v>44496</v>
      </c>
      <c r="H158" s="87" t="s">
        <v>131</v>
      </c>
      <c r="I158" s="90">
        <v>6.8499999999104206</v>
      </c>
      <c r="J158" s="88" t="s">
        <v>686</v>
      </c>
      <c r="K158" s="88" t="s">
        <v>133</v>
      </c>
      <c r="L158" s="89">
        <v>3.1E-2</v>
      </c>
      <c r="M158" s="89">
        <v>7.8199999998925074E-2</v>
      </c>
      <c r="N158" s="90">
        <v>38782.177773000003</v>
      </c>
      <c r="O158" s="102">
        <v>76.28</v>
      </c>
      <c r="P158" s="90">
        <v>29.583045049000003</v>
      </c>
      <c r="Q158" s="91">
        <f t="shared" si="2"/>
        <v>3.8669076142866749E-4</v>
      </c>
      <c r="R158" s="91">
        <f>P158/'סכום נכסי הקרן'!$C$42</f>
        <v>3.8316560417490595E-5</v>
      </c>
    </row>
    <row r="159" spans="2:18">
      <c r="B159" s="86" t="s">
        <v>3353</v>
      </c>
      <c r="C159" s="88" t="s">
        <v>3018</v>
      </c>
      <c r="D159" s="87" t="s">
        <v>3109</v>
      </c>
      <c r="E159" s="87"/>
      <c r="F159" s="87" t="s">
        <v>571</v>
      </c>
      <c r="G159" s="101">
        <v>44615</v>
      </c>
      <c r="H159" s="87" t="s">
        <v>131</v>
      </c>
      <c r="I159" s="90">
        <v>7.0800000000156462</v>
      </c>
      <c r="J159" s="88" t="s">
        <v>686</v>
      </c>
      <c r="K159" s="88" t="s">
        <v>133</v>
      </c>
      <c r="L159" s="89">
        <v>3.1E-2</v>
      </c>
      <c r="M159" s="89">
        <v>6.7400000000078231E-2</v>
      </c>
      <c r="N159" s="90">
        <v>47078.024590000008</v>
      </c>
      <c r="O159" s="102">
        <v>81.45</v>
      </c>
      <c r="P159" s="90">
        <v>38.345051055000013</v>
      </c>
      <c r="Q159" s="91">
        <f t="shared" si="2"/>
        <v>5.0122213466934182E-4</v>
      </c>
      <c r="R159" s="91">
        <f>P159/'סכום נכסי הקרן'!$C$42</f>
        <v>4.9665288445698214E-5</v>
      </c>
    </row>
    <row r="160" spans="2:18">
      <c r="B160" s="86" t="s">
        <v>3353</v>
      </c>
      <c r="C160" s="88" t="s">
        <v>3018</v>
      </c>
      <c r="D160" s="87" t="s">
        <v>3110</v>
      </c>
      <c r="E160" s="87"/>
      <c r="F160" s="87" t="s">
        <v>571</v>
      </c>
      <c r="G160" s="101">
        <v>44753</v>
      </c>
      <c r="H160" s="87" t="s">
        <v>131</v>
      </c>
      <c r="I160" s="90">
        <v>7.6500000000208441</v>
      </c>
      <c r="J160" s="88" t="s">
        <v>686</v>
      </c>
      <c r="K160" s="88" t="s">
        <v>133</v>
      </c>
      <c r="L160" s="89">
        <v>3.2599999999999997E-2</v>
      </c>
      <c r="M160" s="89">
        <v>4.1100000000113136E-2</v>
      </c>
      <c r="N160" s="90">
        <v>69496.133012999999</v>
      </c>
      <c r="O160" s="102">
        <v>96.65</v>
      </c>
      <c r="P160" s="90">
        <v>67.168013484000014</v>
      </c>
      <c r="Q160" s="91">
        <f t="shared" si="2"/>
        <v>8.7797757920991793E-4</v>
      </c>
      <c r="R160" s="91">
        <f>P160/'סכום נכסי הקרן'!$C$42</f>
        <v>8.6997374425777947E-5</v>
      </c>
    </row>
    <row r="161" spans="2:18">
      <c r="B161" s="86" t="s">
        <v>3353</v>
      </c>
      <c r="C161" s="88" t="s">
        <v>3018</v>
      </c>
      <c r="D161" s="87" t="s">
        <v>3111</v>
      </c>
      <c r="E161" s="87"/>
      <c r="F161" s="87" t="s">
        <v>571</v>
      </c>
      <c r="G161" s="101">
        <v>44959</v>
      </c>
      <c r="H161" s="87" t="s">
        <v>131</v>
      </c>
      <c r="I161" s="90">
        <v>7.5300000000831044</v>
      </c>
      <c r="J161" s="88" t="s">
        <v>686</v>
      </c>
      <c r="K161" s="88" t="s">
        <v>133</v>
      </c>
      <c r="L161" s="89">
        <v>3.8100000000000002E-2</v>
      </c>
      <c r="M161" s="89">
        <v>4.2400000000560115E-2</v>
      </c>
      <c r="N161" s="90">
        <v>33627.160395999999</v>
      </c>
      <c r="O161" s="102">
        <v>97.69</v>
      </c>
      <c r="P161" s="90">
        <v>32.850373959000002</v>
      </c>
      <c r="Q161" s="91">
        <f t="shared" si="2"/>
        <v>4.2939920817419637E-4</v>
      </c>
      <c r="R161" s="91">
        <f>P161/'סכום נכסי הקרן'!$C$42</f>
        <v>4.2548471141233374E-5</v>
      </c>
    </row>
    <row r="162" spans="2:18">
      <c r="B162" s="86" t="s">
        <v>3353</v>
      </c>
      <c r="C162" s="88" t="s">
        <v>3018</v>
      </c>
      <c r="D162" s="87" t="s">
        <v>3112</v>
      </c>
      <c r="E162" s="87"/>
      <c r="F162" s="87" t="s">
        <v>571</v>
      </c>
      <c r="G162" s="101">
        <v>45153</v>
      </c>
      <c r="H162" s="87" t="s">
        <v>131</v>
      </c>
      <c r="I162" s="90">
        <v>7.4199999999414761</v>
      </c>
      <c r="J162" s="88" t="s">
        <v>686</v>
      </c>
      <c r="K162" s="88" t="s">
        <v>133</v>
      </c>
      <c r="L162" s="89">
        <v>4.3205999999999994E-2</v>
      </c>
      <c r="M162" s="89">
        <v>4.3799999999787183E-2</v>
      </c>
      <c r="N162" s="90">
        <v>38207.299876000005</v>
      </c>
      <c r="O162" s="102">
        <v>98.39</v>
      </c>
      <c r="P162" s="90">
        <v>37.592161860000004</v>
      </c>
      <c r="Q162" s="91">
        <f t="shared" si="2"/>
        <v>4.9138084566059551E-4</v>
      </c>
      <c r="R162" s="91">
        <f>P162/'סכום נכסי הקרן'!$C$42</f>
        <v>4.8690131078357867E-5</v>
      </c>
    </row>
    <row r="163" spans="2:18">
      <c r="B163" s="86" t="s">
        <v>3353</v>
      </c>
      <c r="C163" s="88" t="s">
        <v>3018</v>
      </c>
      <c r="D163" s="87" t="s">
        <v>3113</v>
      </c>
      <c r="E163" s="87"/>
      <c r="F163" s="87" t="s">
        <v>571</v>
      </c>
      <c r="G163" s="101">
        <v>43011</v>
      </c>
      <c r="H163" s="87" t="s">
        <v>131</v>
      </c>
      <c r="I163" s="90">
        <v>7.6500000000794088</v>
      </c>
      <c r="J163" s="88" t="s">
        <v>686</v>
      </c>
      <c r="K163" s="88" t="s">
        <v>133</v>
      </c>
      <c r="L163" s="89">
        <v>3.9E-2</v>
      </c>
      <c r="M163" s="89">
        <v>3.6800000000367789E-2</v>
      </c>
      <c r="N163" s="90">
        <v>21385.967259000005</v>
      </c>
      <c r="O163" s="102">
        <v>111.88</v>
      </c>
      <c r="P163" s="90">
        <v>23.926620534000005</v>
      </c>
      <c r="Q163" s="91">
        <f t="shared" si="2"/>
        <v>3.1275357548157492E-4</v>
      </c>
      <c r="R163" s="91">
        <f>P163/'סכום נכסי הקרן'!$C$42</f>
        <v>3.099024457282407E-5</v>
      </c>
    </row>
    <row r="164" spans="2:18">
      <c r="B164" s="86" t="s">
        <v>3353</v>
      </c>
      <c r="C164" s="88" t="s">
        <v>3018</v>
      </c>
      <c r="D164" s="87" t="s">
        <v>3114</v>
      </c>
      <c r="E164" s="87"/>
      <c r="F164" s="87" t="s">
        <v>571</v>
      </c>
      <c r="G164" s="101">
        <v>43104</v>
      </c>
      <c r="H164" s="87" t="s">
        <v>131</v>
      </c>
      <c r="I164" s="90">
        <v>7.4999999999626166</v>
      </c>
      <c r="J164" s="88" t="s">
        <v>686</v>
      </c>
      <c r="K164" s="88" t="s">
        <v>133</v>
      </c>
      <c r="L164" s="89">
        <v>3.8199999999999998E-2</v>
      </c>
      <c r="M164" s="89">
        <v>4.3699999999877878E-2</v>
      </c>
      <c r="N164" s="90">
        <v>38000.542294000006</v>
      </c>
      <c r="O164" s="102">
        <v>105.59</v>
      </c>
      <c r="P164" s="90">
        <v>40.124773777000009</v>
      </c>
      <c r="Q164" s="91">
        <f t="shared" si="2"/>
        <v>5.2448553887138294E-4</v>
      </c>
      <c r="R164" s="91">
        <f>P164/'סכום נכסי הקרן'!$C$42</f>
        <v>5.1970421439646004E-5</v>
      </c>
    </row>
    <row r="165" spans="2:18">
      <c r="B165" s="86" t="s">
        <v>3353</v>
      </c>
      <c r="C165" s="88" t="s">
        <v>3018</v>
      </c>
      <c r="D165" s="87" t="s">
        <v>3115</v>
      </c>
      <c r="E165" s="87"/>
      <c r="F165" s="87" t="s">
        <v>571</v>
      </c>
      <c r="G165" s="101">
        <v>43194</v>
      </c>
      <c r="H165" s="87" t="s">
        <v>131</v>
      </c>
      <c r="I165" s="90">
        <v>7.64999999990044</v>
      </c>
      <c r="J165" s="88" t="s">
        <v>686</v>
      </c>
      <c r="K165" s="88" t="s">
        <v>133</v>
      </c>
      <c r="L165" s="89">
        <v>3.7900000000000003E-2</v>
      </c>
      <c r="M165" s="89">
        <v>3.7499999999446886E-2</v>
      </c>
      <c r="N165" s="90">
        <v>24517.853730000003</v>
      </c>
      <c r="O165" s="102">
        <v>110.61</v>
      </c>
      <c r="P165" s="90">
        <v>27.119197818000004</v>
      </c>
      <c r="Q165" s="91">
        <f t="shared" si="2"/>
        <v>3.5448491648534889E-4</v>
      </c>
      <c r="R165" s="91">
        <f>P165/'סכום נכסי הקרן'!$C$42</f>
        <v>3.5125335473279872E-5</v>
      </c>
    </row>
    <row r="166" spans="2:18">
      <c r="B166" s="86" t="s">
        <v>3353</v>
      </c>
      <c r="C166" s="88" t="s">
        <v>3018</v>
      </c>
      <c r="D166" s="87" t="s">
        <v>3116</v>
      </c>
      <c r="E166" s="87"/>
      <c r="F166" s="87" t="s">
        <v>571</v>
      </c>
      <c r="G166" s="101">
        <v>43285</v>
      </c>
      <c r="H166" s="87" t="s">
        <v>131</v>
      </c>
      <c r="I166" s="90">
        <v>7.6100000000624846</v>
      </c>
      <c r="J166" s="88" t="s">
        <v>686</v>
      </c>
      <c r="K166" s="88" t="s">
        <v>133</v>
      </c>
      <c r="L166" s="89">
        <v>4.0099999999999997E-2</v>
      </c>
      <c r="M166" s="89">
        <v>3.7500000000344078E-2</v>
      </c>
      <c r="N166" s="90">
        <v>32708.478329000009</v>
      </c>
      <c r="O166" s="102">
        <v>111.07</v>
      </c>
      <c r="P166" s="90">
        <v>36.329307593000003</v>
      </c>
      <c r="Q166" s="91">
        <f t="shared" si="2"/>
        <v>4.7487361737254003E-4</v>
      </c>
      <c r="R166" s="91">
        <f>P166/'סכום נכסי הקרן'!$C$42</f>
        <v>4.7054456598606262E-5</v>
      </c>
    </row>
    <row r="167" spans="2:18">
      <c r="B167" s="86" t="s">
        <v>3353</v>
      </c>
      <c r="C167" s="88" t="s">
        <v>3018</v>
      </c>
      <c r="D167" s="87" t="s">
        <v>3117</v>
      </c>
      <c r="E167" s="87"/>
      <c r="F167" s="87" t="s">
        <v>571</v>
      </c>
      <c r="G167" s="101">
        <v>43377</v>
      </c>
      <c r="H167" s="87" t="s">
        <v>131</v>
      </c>
      <c r="I167" s="90">
        <v>7.5700000000029437</v>
      </c>
      <c r="J167" s="88" t="s">
        <v>686</v>
      </c>
      <c r="K167" s="88" t="s">
        <v>133</v>
      </c>
      <c r="L167" s="89">
        <v>3.9699999999999999E-2</v>
      </c>
      <c r="M167" s="89">
        <v>3.9400000000114982E-2</v>
      </c>
      <c r="N167" s="90">
        <v>65394.818465000011</v>
      </c>
      <c r="O167" s="102">
        <v>109.05</v>
      </c>
      <c r="P167" s="90">
        <v>71.31304714700002</v>
      </c>
      <c r="Q167" s="91">
        <f t="shared" si="2"/>
        <v>9.3215882460362398E-4</v>
      </c>
      <c r="R167" s="91">
        <f>P167/'סכום נכסי הקרן'!$C$42</f>
        <v>9.2366106161060916E-5</v>
      </c>
    </row>
    <row r="168" spans="2:18">
      <c r="B168" s="86" t="s">
        <v>3353</v>
      </c>
      <c r="C168" s="88" t="s">
        <v>3018</v>
      </c>
      <c r="D168" s="87" t="s">
        <v>3118</v>
      </c>
      <c r="E168" s="87"/>
      <c r="F168" s="87" t="s">
        <v>571</v>
      </c>
      <c r="G168" s="101">
        <v>43469</v>
      </c>
      <c r="H168" s="87" t="s">
        <v>131</v>
      </c>
      <c r="I168" s="90">
        <v>7.659999999947968</v>
      </c>
      <c r="J168" s="88" t="s">
        <v>686</v>
      </c>
      <c r="K168" s="88" t="s">
        <v>133</v>
      </c>
      <c r="L168" s="89">
        <v>4.1700000000000001E-2</v>
      </c>
      <c r="M168" s="89">
        <v>3.4299999999815256E-2</v>
      </c>
      <c r="N168" s="90">
        <v>46195.315546000005</v>
      </c>
      <c r="O168" s="102">
        <v>114.83</v>
      </c>
      <c r="P168" s="90">
        <v>53.046078286000018</v>
      </c>
      <c r="Q168" s="91">
        <f t="shared" si="2"/>
        <v>6.9338461842728509E-4</v>
      </c>
      <c r="R168" s="91">
        <f>P168/'סכום נכסי הקרן'!$C$42</f>
        <v>6.8706357313449108E-5</v>
      </c>
    </row>
    <row r="169" spans="2:18">
      <c r="B169" s="86" t="s">
        <v>3353</v>
      </c>
      <c r="C169" s="88" t="s">
        <v>3018</v>
      </c>
      <c r="D169" s="87" t="s">
        <v>3119</v>
      </c>
      <c r="E169" s="87"/>
      <c r="F169" s="87" t="s">
        <v>571</v>
      </c>
      <c r="G169" s="101">
        <v>43559</v>
      </c>
      <c r="H169" s="87" t="s">
        <v>131</v>
      </c>
      <c r="I169" s="90">
        <v>7.6700000000338946</v>
      </c>
      <c r="J169" s="88" t="s">
        <v>686</v>
      </c>
      <c r="K169" s="88" t="s">
        <v>133</v>
      </c>
      <c r="L169" s="89">
        <v>3.7200000000000004E-2</v>
      </c>
      <c r="M169" s="89">
        <v>3.6800000000186996E-2</v>
      </c>
      <c r="N169" s="90">
        <v>109691.41659400001</v>
      </c>
      <c r="O169" s="102">
        <v>109.2</v>
      </c>
      <c r="P169" s="90">
        <v>119.78303228200001</v>
      </c>
      <c r="Q169" s="91">
        <f t="shared" si="2"/>
        <v>1.5657276619983028E-3</v>
      </c>
      <c r="R169" s="91">
        <f>P169/'סכום נכסי הקרן'!$C$42</f>
        <v>1.5514541474082044E-4</v>
      </c>
    </row>
    <row r="170" spans="2:18">
      <c r="B170" s="86" t="s">
        <v>3353</v>
      </c>
      <c r="C170" s="88" t="s">
        <v>3018</v>
      </c>
      <c r="D170" s="87" t="s">
        <v>3120</v>
      </c>
      <c r="E170" s="87"/>
      <c r="F170" s="87" t="s">
        <v>571</v>
      </c>
      <c r="G170" s="101">
        <v>43742</v>
      </c>
      <c r="H170" s="87" t="s">
        <v>131</v>
      </c>
      <c r="I170" s="90">
        <v>7.5699999999848275</v>
      </c>
      <c r="J170" s="88" t="s">
        <v>686</v>
      </c>
      <c r="K170" s="88" t="s">
        <v>133</v>
      </c>
      <c r="L170" s="89">
        <v>3.1E-2</v>
      </c>
      <c r="M170" s="89">
        <v>4.5899999999944013E-2</v>
      </c>
      <c r="N170" s="90">
        <v>127704.13726200002</v>
      </c>
      <c r="O170" s="102">
        <v>96.51</v>
      </c>
      <c r="P170" s="90">
        <v>123.24726399100001</v>
      </c>
      <c r="Q170" s="91">
        <f t="shared" si="2"/>
        <v>1.6110098969778228E-3</v>
      </c>
      <c r="R170" s="91">
        <f>P170/'סכום נכסי הקרן'!$C$42</f>
        <v>1.5963235796651696E-4</v>
      </c>
    </row>
    <row r="171" spans="2:18">
      <c r="B171" s="86" t="s">
        <v>3353</v>
      </c>
      <c r="C171" s="88" t="s">
        <v>3018</v>
      </c>
      <c r="D171" s="87" t="s">
        <v>3121</v>
      </c>
      <c r="E171" s="87"/>
      <c r="F171" s="87" t="s">
        <v>571</v>
      </c>
      <c r="G171" s="101">
        <v>42935</v>
      </c>
      <c r="H171" s="87" t="s">
        <v>131</v>
      </c>
      <c r="I171" s="90">
        <v>7.6200000000033326</v>
      </c>
      <c r="J171" s="88" t="s">
        <v>686</v>
      </c>
      <c r="K171" s="88" t="s">
        <v>133</v>
      </c>
      <c r="L171" s="89">
        <v>4.0800000000000003E-2</v>
      </c>
      <c r="M171" s="89">
        <v>3.6600000000029824E-2</v>
      </c>
      <c r="N171" s="90">
        <v>100172.50477700001</v>
      </c>
      <c r="O171" s="102">
        <v>113.81</v>
      </c>
      <c r="P171" s="90">
        <v>114.00632585100003</v>
      </c>
      <c r="Q171" s="91">
        <f t="shared" si="2"/>
        <v>1.4902182272983489E-3</v>
      </c>
      <c r="R171" s="91">
        <f>P171/'סכום נכסי הקרן'!$C$42</f>
        <v>1.4766330731709533E-4</v>
      </c>
    </row>
    <row r="172" spans="2:18">
      <c r="B172" s="86" t="s">
        <v>3334</v>
      </c>
      <c r="C172" s="88" t="s">
        <v>3018</v>
      </c>
      <c r="D172" s="87" t="s">
        <v>3122</v>
      </c>
      <c r="E172" s="87"/>
      <c r="F172" s="87" t="s">
        <v>304</v>
      </c>
      <c r="G172" s="101">
        <v>40742</v>
      </c>
      <c r="H172" s="87" t="s">
        <v>3008</v>
      </c>
      <c r="I172" s="90">
        <v>5.1100000000018007</v>
      </c>
      <c r="J172" s="88" t="s">
        <v>325</v>
      </c>
      <c r="K172" s="88" t="s">
        <v>133</v>
      </c>
      <c r="L172" s="89">
        <v>0.06</v>
      </c>
      <c r="M172" s="89">
        <v>2.1600000000012262E-2</v>
      </c>
      <c r="N172" s="90">
        <v>370379.99232700007</v>
      </c>
      <c r="O172" s="102">
        <v>140.91999999999999</v>
      </c>
      <c r="P172" s="90">
        <v>521.93946794600015</v>
      </c>
      <c r="Q172" s="91">
        <f t="shared" si="2"/>
        <v>6.8224609719997314E-3</v>
      </c>
      <c r="R172" s="91">
        <f>P172/'סכום נכסי הקרן'!$C$42</f>
        <v>6.760265930941358E-4</v>
      </c>
    </row>
    <row r="173" spans="2:18">
      <c r="B173" s="86" t="s">
        <v>3334</v>
      </c>
      <c r="C173" s="88" t="s">
        <v>3018</v>
      </c>
      <c r="D173" s="87" t="s">
        <v>3123</v>
      </c>
      <c r="E173" s="87"/>
      <c r="F173" s="87" t="s">
        <v>304</v>
      </c>
      <c r="G173" s="101">
        <v>42201</v>
      </c>
      <c r="H173" s="87" t="s">
        <v>3008</v>
      </c>
      <c r="I173" s="90">
        <v>4.7100000000203712</v>
      </c>
      <c r="J173" s="88" t="s">
        <v>325</v>
      </c>
      <c r="K173" s="88" t="s">
        <v>133</v>
      </c>
      <c r="L173" s="89">
        <v>4.2030000000000005E-2</v>
      </c>
      <c r="M173" s="89">
        <v>3.3000000000197136E-2</v>
      </c>
      <c r="N173" s="90">
        <v>25907.443781000002</v>
      </c>
      <c r="O173" s="102">
        <v>117.48</v>
      </c>
      <c r="P173" s="90">
        <v>30.436063778000005</v>
      </c>
      <c r="Q173" s="91">
        <f t="shared" si="2"/>
        <v>3.9784088006194438E-4</v>
      </c>
      <c r="R173" s="91">
        <f>P173/'סכום נכסי הקרן'!$C$42</f>
        <v>3.9421407589674604E-5</v>
      </c>
    </row>
    <row r="174" spans="2:18">
      <c r="B174" s="86" t="s">
        <v>3354</v>
      </c>
      <c r="C174" s="88" t="s">
        <v>3018</v>
      </c>
      <c r="D174" s="87" t="s">
        <v>3124</v>
      </c>
      <c r="E174" s="87"/>
      <c r="F174" s="87" t="s">
        <v>304</v>
      </c>
      <c r="G174" s="101">
        <v>42521</v>
      </c>
      <c r="H174" s="87" t="s">
        <v>3008</v>
      </c>
      <c r="I174" s="90">
        <v>1.3600000000302974</v>
      </c>
      <c r="J174" s="88" t="s">
        <v>129</v>
      </c>
      <c r="K174" s="88" t="s">
        <v>133</v>
      </c>
      <c r="L174" s="89">
        <v>2.3E-2</v>
      </c>
      <c r="M174" s="89">
        <v>3.9000000000757443E-2</v>
      </c>
      <c r="N174" s="90">
        <v>20245.652074000005</v>
      </c>
      <c r="O174" s="102">
        <v>110.86</v>
      </c>
      <c r="P174" s="90">
        <v>22.444329936999999</v>
      </c>
      <c r="Q174" s="91">
        <f t="shared" si="2"/>
        <v>2.9337801496496531E-4</v>
      </c>
      <c r="R174" s="91">
        <f>P174/'סכום נכסי הקרן'!$C$42</f>
        <v>2.9070351704386959E-5</v>
      </c>
    </row>
    <row r="175" spans="2:18">
      <c r="B175" s="86" t="s">
        <v>3355</v>
      </c>
      <c r="C175" s="88" t="s">
        <v>3018</v>
      </c>
      <c r="D175" s="87" t="s">
        <v>3125</v>
      </c>
      <c r="E175" s="87"/>
      <c r="F175" s="87" t="s">
        <v>571</v>
      </c>
      <c r="G175" s="101">
        <v>44592</v>
      </c>
      <c r="H175" s="87" t="s">
        <v>131</v>
      </c>
      <c r="I175" s="90">
        <v>11.330000000147262</v>
      </c>
      <c r="J175" s="88" t="s">
        <v>686</v>
      </c>
      <c r="K175" s="88" t="s">
        <v>133</v>
      </c>
      <c r="L175" s="89">
        <v>2.7473999999999998E-2</v>
      </c>
      <c r="M175" s="89">
        <v>4.26000000005421E-2</v>
      </c>
      <c r="N175" s="90">
        <v>41723.906705000009</v>
      </c>
      <c r="O175" s="102">
        <v>85.77</v>
      </c>
      <c r="P175" s="90">
        <v>35.786595481000006</v>
      </c>
      <c r="Q175" s="91">
        <f t="shared" si="2"/>
        <v>4.6777962960088795E-4</v>
      </c>
      <c r="R175" s="91">
        <f>P175/'סכום נכסי הקרן'!$C$42</f>
        <v>4.6351524855294911E-5</v>
      </c>
    </row>
    <row r="176" spans="2:18">
      <c r="B176" s="86" t="s">
        <v>3355</v>
      </c>
      <c r="C176" s="88" t="s">
        <v>3018</v>
      </c>
      <c r="D176" s="87" t="s">
        <v>3126</v>
      </c>
      <c r="E176" s="87"/>
      <c r="F176" s="87" t="s">
        <v>571</v>
      </c>
      <c r="G176" s="101">
        <v>44837</v>
      </c>
      <c r="H176" s="87" t="s">
        <v>131</v>
      </c>
      <c r="I176" s="90">
        <v>11.160000000039597</v>
      </c>
      <c r="J176" s="88" t="s">
        <v>686</v>
      </c>
      <c r="K176" s="88" t="s">
        <v>133</v>
      </c>
      <c r="L176" s="89">
        <v>3.9636999999999999E-2</v>
      </c>
      <c r="M176" s="89">
        <v>3.9100000000120996E-2</v>
      </c>
      <c r="N176" s="90">
        <v>36644.501521000006</v>
      </c>
      <c r="O176" s="102">
        <v>99.24</v>
      </c>
      <c r="P176" s="90">
        <v>36.366003316000011</v>
      </c>
      <c r="Q176" s="91">
        <f t="shared" si="2"/>
        <v>4.7535328053921358E-4</v>
      </c>
      <c r="R176" s="91">
        <f>P176/'סכום נכסי הקרן'!$C$42</f>
        <v>4.7101985643877444E-5</v>
      </c>
    </row>
    <row r="177" spans="2:18">
      <c r="B177" s="86" t="s">
        <v>3355</v>
      </c>
      <c r="C177" s="88" t="s">
        <v>3018</v>
      </c>
      <c r="D177" s="87" t="s">
        <v>3127</v>
      </c>
      <c r="E177" s="87"/>
      <c r="F177" s="87" t="s">
        <v>571</v>
      </c>
      <c r="G177" s="101">
        <v>45076</v>
      </c>
      <c r="H177" s="87" t="s">
        <v>131</v>
      </c>
      <c r="I177" s="90">
        <v>10.979999999989655</v>
      </c>
      <c r="J177" s="88" t="s">
        <v>686</v>
      </c>
      <c r="K177" s="88" t="s">
        <v>133</v>
      </c>
      <c r="L177" s="89">
        <v>4.4936999999999998E-2</v>
      </c>
      <c r="M177" s="89">
        <v>4.1499999999876296E-2</v>
      </c>
      <c r="N177" s="90">
        <v>44577.309977999997</v>
      </c>
      <c r="O177" s="102">
        <v>99.74</v>
      </c>
      <c r="P177" s="90">
        <v>44.461409077000006</v>
      </c>
      <c r="Q177" s="91">
        <f t="shared" si="2"/>
        <v>5.8117127907891851E-4</v>
      </c>
      <c r="R177" s="91">
        <f>P177/'סכום נכסי הקרן'!$C$42</f>
        <v>5.7587319504258495E-5</v>
      </c>
    </row>
    <row r="178" spans="2:18">
      <c r="B178" s="86" t="s">
        <v>3356</v>
      </c>
      <c r="C178" s="88" t="s">
        <v>3009</v>
      </c>
      <c r="D178" s="87" t="s">
        <v>3128</v>
      </c>
      <c r="E178" s="87"/>
      <c r="F178" s="87" t="s">
        <v>571</v>
      </c>
      <c r="G178" s="101">
        <v>42432</v>
      </c>
      <c r="H178" s="87" t="s">
        <v>131</v>
      </c>
      <c r="I178" s="90">
        <v>4.2400000000007747</v>
      </c>
      <c r="J178" s="88" t="s">
        <v>686</v>
      </c>
      <c r="K178" s="88" t="s">
        <v>133</v>
      </c>
      <c r="L178" s="89">
        <v>2.5399999999999999E-2</v>
      </c>
      <c r="M178" s="89">
        <v>2.380000000002843E-2</v>
      </c>
      <c r="N178" s="90">
        <v>134274.55838100004</v>
      </c>
      <c r="O178" s="102">
        <v>115.24</v>
      </c>
      <c r="P178" s="90">
        <v>154.73799276200003</v>
      </c>
      <c r="Q178" s="91">
        <f t="shared" si="2"/>
        <v>2.0226366874664939E-3</v>
      </c>
      <c r="R178" s="91">
        <f>P178/'סכום נכסי הקרן'!$C$42</f>
        <v>2.0041978906247909E-4</v>
      </c>
    </row>
    <row r="179" spans="2:18">
      <c r="B179" s="86" t="s">
        <v>3357</v>
      </c>
      <c r="C179" s="88" t="s">
        <v>3018</v>
      </c>
      <c r="D179" s="87" t="s">
        <v>3129</v>
      </c>
      <c r="E179" s="87"/>
      <c r="F179" s="87" t="s">
        <v>571</v>
      </c>
      <c r="G179" s="101">
        <v>42242</v>
      </c>
      <c r="H179" s="87" t="s">
        <v>131</v>
      </c>
      <c r="I179" s="90">
        <v>2.9000000000029469</v>
      </c>
      <c r="J179" s="88" t="s">
        <v>567</v>
      </c>
      <c r="K179" s="88" t="s">
        <v>133</v>
      </c>
      <c r="L179" s="89">
        <v>2.3599999999999999E-2</v>
      </c>
      <c r="M179" s="89">
        <v>3.240000000000505E-2</v>
      </c>
      <c r="N179" s="90">
        <v>217447.37687700003</v>
      </c>
      <c r="O179" s="102">
        <v>109.24</v>
      </c>
      <c r="P179" s="90">
        <v>237.53952113700004</v>
      </c>
      <c r="Q179" s="91">
        <f t="shared" si="2"/>
        <v>3.1049656364219532E-3</v>
      </c>
      <c r="R179" s="91">
        <f>P179/'סכום נכסי הקרן'!$C$42</f>
        <v>3.0766600930066571E-4</v>
      </c>
    </row>
    <row r="180" spans="2:18">
      <c r="B180" s="86" t="s">
        <v>3358</v>
      </c>
      <c r="C180" s="88" t="s">
        <v>3009</v>
      </c>
      <c r="D180" s="87">
        <v>7134</v>
      </c>
      <c r="E180" s="87"/>
      <c r="F180" s="87" t="s">
        <v>571</v>
      </c>
      <c r="G180" s="101">
        <v>43705</v>
      </c>
      <c r="H180" s="87" t="s">
        <v>131</v>
      </c>
      <c r="I180" s="90">
        <v>5.1199999999705863</v>
      </c>
      <c r="J180" s="88" t="s">
        <v>686</v>
      </c>
      <c r="K180" s="88" t="s">
        <v>133</v>
      </c>
      <c r="L180" s="89">
        <v>0.04</v>
      </c>
      <c r="M180" s="89">
        <v>3.6699999999973254E-2</v>
      </c>
      <c r="N180" s="90">
        <v>13144.090007000003</v>
      </c>
      <c r="O180" s="102">
        <v>113.81</v>
      </c>
      <c r="P180" s="90">
        <v>14.959288112000003</v>
      </c>
      <c r="Q180" s="91">
        <f t="shared" si="2"/>
        <v>1.955383058396699E-4</v>
      </c>
      <c r="R180" s="91">
        <f>P180/'סכום נכסי הקרן'!$C$42</f>
        <v>1.937557360294364E-5</v>
      </c>
    </row>
    <row r="181" spans="2:18">
      <c r="B181" s="86" t="s">
        <v>3358</v>
      </c>
      <c r="C181" s="88" t="s">
        <v>3009</v>
      </c>
      <c r="D181" s="87" t="s">
        <v>3130</v>
      </c>
      <c r="E181" s="87"/>
      <c r="F181" s="87" t="s">
        <v>571</v>
      </c>
      <c r="G181" s="101">
        <v>43256</v>
      </c>
      <c r="H181" s="87" t="s">
        <v>131</v>
      </c>
      <c r="I181" s="90">
        <v>5.120000000008023</v>
      </c>
      <c r="J181" s="88" t="s">
        <v>686</v>
      </c>
      <c r="K181" s="88" t="s">
        <v>133</v>
      </c>
      <c r="L181" s="89">
        <v>0.04</v>
      </c>
      <c r="M181" s="89">
        <v>3.6000000000040118E-2</v>
      </c>
      <c r="N181" s="90">
        <v>215956.27737600007</v>
      </c>
      <c r="O181" s="102">
        <v>115.45</v>
      </c>
      <c r="P181" s="90">
        <v>249.32152190000002</v>
      </c>
      <c r="Q181" s="91">
        <f t="shared" si="2"/>
        <v>3.2589724615696438E-3</v>
      </c>
      <c r="R181" s="91">
        <f>P181/'סכום נכסי הקרן'!$C$42</f>
        <v>3.2292629583731717E-4</v>
      </c>
    </row>
    <row r="182" spans="2:18">
      <c r="B182" s="86" t="s">
        <v>3359</v>
      </c>
      <c r="C182" s="88" t="s">
        <v>3018</v>
      </c>
      <c r="D182" s="87" t="s">
        <v>3131</v>
      </c>
      <c r="E182" s="87"/>
      <c r="F182" s="87" t="s">
        <v>571</v>
      </c>
      <c r="G182" s="101">
        <v>44294</v>
      </c>
      <c r="H182" s="87" t="s">
        <v>131</v>
      </c>
      <c r="I182" s="90">
        <v>7.6700000000234905</v>
      </c>
      <c r="J182" s="88" t="s">
        <v>686</v>
      </c>
      <c r="K182" s="88" t="s">
        <v>133</v>
      </c>
      <c r="L182" s="89">
        <v>0.03</v>
      </c>
      <c r="M182" s="89">
        <v>4.3000000000097884E-2</v>
      </c>
      <c r="N182" s="90">
        <v>120463.56773300002</v>
      </c>
      <c r="O182" s="102">
        <v>101.78</v>
      </c>
      <c r="P182" s="90">
        <v>122.60782143600001</v>
      </c>
      <c r="Q182" s="91">
        <f t="shared" si="2"/>
        <v>1.6026515103386759E-3</v>
      </c>
      <c r="R182" s="91">
        <f>P182/'סכום נכסי הקרן'!$C$42</f>
        <v>1.5880413899001911E-4</v>
      </c>
    </row>
    <row r="183" spans="2:18">
      <c r="B183" s="86" t="s">
        <v>3360</v>
      </c>
      <c r="C183" s="88" t="s">
        <v>3018</v>
      </c>
      <c r="D183" s="87" t="s">
        <v>3132</v>
      </c>
      <c r="E183" s="87"/>
      <c r="F183" s="87" t="s">
        <v>571</v>
      </c>
      <c r="G183" s="101">
        <v>42326</v>
      </c>
      <c r="H183" s="87" t="s">
        <v>131</v>
      </c>
      <c r="I183" s="90">
        <v>6.3099999999429954</v>
      </c>
      <c r="J183" s="88" t="s">
        <v>686</v>
      </c>
      <c r="K183" s="88" t="s">
        <v>133</v>
      </c>
      <c r="L183" s="89">
        <v>8.0500000000000002E-2</v>
      </c>
      <c r="M183" s="89">
        <v>7.4299999999295804E-2</v>
      </c>
      <c r="N183" s="90">
        <v>41782.118627000011</v>
      </c>
      <c r="O183" s="102">
        <v>107.06</v>
      </c>
      <c r="P183" s="90">
        <v>44.732102405000006</v>
      </c>
      <c r="Q183" s="91">
        <f t="shared" si="2"/>
        <v>5.84709610205569E-4</v>
      </c>
      <c r="R183" s="91">
        <f>P183/'סכום נכסי הקרן'!$C$42</f>
        <v>5.7937926997156673E-5</v>
      </c>
    </row>
    <row r="184" spans="2:18">
      <c r="B184" s="86" t="s">
        <v>3360</v>
      </c>
      <c r="C184" s="88" t="s">
        <v>3018</v>
      </c>
      <c r="D184" s="87" t="s">
        <v>3133</v>
      </c>
      <c r="E184" s="87"/>
      <c r="F184" s="87" t="s">
        <v>571</v>
      </c>
      <c r="G184" s="101">
        <v>42606</v>
      </c>
      <c r="H184" s="87" t="s">
        <v>131</v>
      </c>
      <c r="I184" s="90">
        <v>6.3100000000088743</v>
      </c>
      <c r="J184" s="88" t="s">
        <v>686</v>
      </c>
      <c r="K184" s="88" t="s">
        <v>133</v>
      </c>
      <c r="L184" s="89">
        <v>8.0500000000000002E-2</v>
      </c>
      <c r="M184" s="89">
        <v>7.4300000000133384E-2</v>
      </c>
      <c r="N184" s="90">
        <v>175747.19647700002</v>
      </c>
      <c r="O184" s="102">
        <v>107.07</v>
      </c>
      <c r="P184" s="90">
        <v>188.17321244300007</v>
      </c>
      <c r="Q184" s="91">
        <f t="shared" si="2"/>
        <v>2.4596806271814731E-3</v>
      </c>
      <c r="R184" s="91">
        <f>P184/'סכום נכסי הקרן'!$C$42</f>
        <v>2.4372576425391444E-4</v>
      </c>
    </row>
    <row r="185" spans="2:18">
      <c r="B185" s="86" t="s">
        <v>3360</v>
      </c>
      <c r="C185" s="88" t="s">
        <v>3018</v>
      </c>
      <c r="D185" s="87" t="s">
        <v>3134</v>
      </c>
      <c r="E185" s="87"/>
      <c r="F185" s="87" t="s">
        <v>571</v>
      </c>
      <c r="G185" s="101">
        <v>42648</v>
      </c>
      <c r="H185" s="87" t="s">
        <v>131</v>
      </c>
      <c r="I185" s="90">
        <v>6.3099999999923533</v>
      </c>
      <c r="J185" s="88" t="s">
        <v>686</v>
      </c>
      <c r="K185" s="88" t="s">
        <v>133</v>
      </c>
      <c r="L185" s="89">
        <v>8.0500000000000002E-2</v>
      </c>
      <c r="M185" s="89">
        <v>7.4299999999886429E-2</v>
      </c>
      <c r="N185" s="90">
        <v>161213.90845700004</v>
      </c>
      <c r="O185" s="102">
        <v>107.06</v>
      </c>
      <c r="P185" s="90">
        <v>172.59624087199998</v>
      </c>
      <c r="Q185" s="91">
        <f t="shared" si="2"/>
        <v>2.2560683557751415E-3</v>
      </c>
      <c r="R185" s="91">
        <f>P185/'סכום נכסי הקרן'!$C$42</f>
        <v>2.2355015449727333E-4</v>
      </c>
    </row>
    <row r="186" spans="2:18">
      <c r="B186" s="86" t="s">
        <v>3360</v>
      </c>
      <c r="C186" s="88" t="s">
        <v>3018</v>
      </c>
      <c r="D186" s="87" t="s">
        <v>3135</v>
      </c>
      <c r="E186" s="87"/>
      <c r="F186" s="87" t="s">
        <v>571</v>
      </c>
      <c r="G186" s="101">
        <v>42718</v>
      </c>
      <c r="H186" s="87" t="s">
        <v>131</v>
      </c>
      <c r="I186" s="90">
        <v>6.3100000000111116</v>
      </c>
      <c r="J186" s="88" t="s">
        <v>686</v>
      </c>
      <c r="K186" s="88" t="s">
        <v>133</v>
      </c>
      <c r="L186" s="89">
        <v>8.0500000000000002E-2</v>
      </c>
      <c r="M186" s="89">
        <v>7.430000000008459E-2</v>
      </c>
      <c r="N186" s="90">
        <v>112636.10355500001</v>
      </c>
      <c r="O186" s="102">
        <v>107.06</v>
      </c>
      <c r="P186" s="90">
        <v>120.58865258600002</v>
      </c>
      <c r="Q186" s="91">
        <f t="shared" si="2"/>
        <v>1.5762582185471694E-3</v>
      </c>
      <c r="R186" s="91">
        <f>P186/'סכום נכסי הקרן'!$C$42</f>
        <v>1.5618887051086183E-4</v>
      </c>
    </row>
    <row r="187" spans="2:18">
      <c r="B187" s="86" t="s">
        <v>3360</v>
      </c>
      <c r="C187" s="88" t="s">
        <v>3018</v>
      </c>
      <c r="D187" s="87" t="s">
        <v>3136</v>
      </c>
      <c r="E187" s="87"/>
      <c r="F187" s="87" t="s">
        <v>571</v>
      </c>
      <c r="G187" s="101">
        <v>42900</v>
      </c>
      <c r="H187" s="87" t="s">
        <v>131</v>
      </c>
      <c r="I187" s="90">
        <v>6.3100000000011889</v>
      </c>
      <c r="J187" s="88" t="s">
        <v>686</v>
      </c>
      <c r="K187" s="88" t="s">
        <v>133</v>
      </c>
      <c r="L187" s="89">
        <v>8.0500000000000002E-2</v>
      </c>
      <c r="M187" s="89">
        <v>7.4300000000070685E-2</v>
      </c>
      <c r="N187" s="90">
        <v>133421.74366200002</v>
      </c>
      <c r="O187" s="102">
        <v>107.06</v>
      </c>
      <c r="P187" s="90">
        <v>142.84184189300004</v>
      </c>
      <c r="Q187" s="91">
        <f t="shared" si="2"/>
        <v>1.8671377646887859E-3</v>
      </c>
      <c r="R187" s="91">
        <f>P187/'סכום נכסי הקרן'!$C$42</f>
        <v>1.8501165299154309E-4</v>
      </c>
    </row>
    <row r="188" spans="2:18">
      <c r="B188" s="86" t="s">
        <v>3360</v>
      </c>
      <c r="C188" s="88" t="s">
        <v>3018</v>
      </c>
      <c r="D188" s="87" t="s">
        <v>3137</v>
      </c>
      <c r="E188" s="87"/>
      <c r="F188" s="87" t="s">
        <v>571</v>
      </c>
      <c r="G188" s="101">
        <v>43075</v>
      </c>
      <c r="H188" s="87" t="s">
        <v>131</v>
      </c>
      <c r="I188" s="90">
        <v>6.3100000000216623</v>
      </c>
      <c r="J188" s="88" t="s">
        <v>686</v>
      </c>
      <c r="K188" s="88" t="s">
        <v>133</v>
      </c>
      <c r="L188" s="89">
        <v>8.0500000000000002E-2</v>
      </c>
      <c r="M188" s="89">
        <v>7.4300000000198582E-2</v>
      </c>
      <c r="N188" s="90">
        <v>82788.947752000007</v>
      </c>
      <c r="O188" s="102">
        <v>107.06</v>
      </c>
      <c r="P188" s="90">
        <v>88.634169268000008</v>
      </c>
      <c r="Q188" s="91">
        <f t="shared" si="2"/>
        <v>1.1585695233898477E-3</v>
      </c>
      <c r="R188" s="91">
        <f>P188/'סכום נכסי הקרן'!$C$42</f>
        <v>1.1480077511243932E-4</v>
      </c>
    </row>
    <row r="189" spans="2:18">
      <c r="B189" s="86" t="s">
        <v>3360</v>
      </c>
      <c r="C189" s="88" t="s">
        <v>3018</v>
      </c>
      <c r="D189" s="87" t="s">
        <v>3138</v>
      </c>
      <c r="E189" s="87"/>
      <c r="F189" s="87" t="s">
        <v>571</v>
      </c>
      <c r="G189" s="101">
        <v>43292</v>
      </c>
      <c r="H189" s="87" t="s">
        <v>131</v>
      </c>
      <c r="I189" s="90">
        <v>6.3100000000100946</v>
      </c>
      <c r="J189" s="88" t="s">
        <v>686</v>
      </c>
      <c r="K189" s="88" t="s">
        <v>133</v>
      </c>
      <c r="L189" s="89">
        <v>8.0500000000000002E-2</v>
      </c>
      <c r="M189" s="89">
        <v>7.4300000000137353E-2</v>
      </c>
      <c r="N189" s="90">
        <v>225746.64044800002</v>
      </c>
      <c r="O189" s="102">
        <v>107.06</v>
      </c>
      <c r="P189" s="90">
        <v>241.68523687600006</v>
      </c>
      <c r="Q189" s="91">
        <f t="shared" si="2"/>
        <v>3.1591557974795931E-3</v>
      </c>
      <c r="R189" s="91">
        <f>P189/'סכום נכסי הקרן'!$C$42</f>
        <v>3.130356244746285E-4</v>
      </c>
    </row>
    <row r="190" spans="2:18">
      <c r="B190" s="86" t="s">
        <v>3361</v>
      </c>
      <c r="C190" s="88" t="s">
        <v>3018</v>
      </c>
      <c r="D190" s="87" t="s">
        <v>3139</v>
      </c>
      <c r="E190" s="87"/>
      <c r="F190" s="87" t="s">
        <v>554</v>
      </c>
      <c r="G190" s="101">
        <v>44376</v>
      </c>
      <c r="H190" s="87" t="s">
        <v>321</v>
      </c>
      <c r="I190" s="90">
        <v>4.480000000000306</v>
      </c>
      <c r="J190" s="88" t="s">
        <v>129</v>
      </c>
      <c r="K190" s="88" t="s">
        <v>133</v>
      </c>
      <c r="L190" s="89">
        <v>7.400000000000001E-2</v>
      </c>
      <c r="M190" s="89">
        <v>7.8300000000006004E-2</v>
      </c>
      <c r="N190" s="90">
        <v>2900669.8272190006</v>
      </c>
      <c r="O190" s="102">
        <v>99.06</v>
      </c>
      <c r="P190" s="90">
        <v>2873.4036460690004</v>
      </c>
      <c r="Q190" s="91">
        <f t="shared" si="2"/>
        <v>3.7559306080558137E-2</v>
      </c>
      <c r="R190" s="91">
        <f>P190/'סכום נכסי הקרן'!$C$42</f>
        <v>3.7216907260925226E-3</v>
      </c>
    </row>
    <row r="191" spans="2:18">
      <c r="B191" s="86" t="s">
        <v>3361</v>
      </c>
      <c r="C191" s="88" t="s">
        <v>3018</v>
      </c>
      <c r="D191" s="87" t="s">
        <v>3140</v>
      </c>
      <c r="E191" s="87"/>
      <c r="F191" s="87" t="s">
        <v>554</v>
      </c>
      <c r="G191" s="101">
        <v>44431</v>
      </c>
      <c r="H191" s="87" t="s">
        <v>321</v>
      </c>
      <c r="I191" s="90">
        <v>4.4799999999969371</v>
      </c>
      <c r="J191" s="88" t="s">
        <v>129</v>
      </c>
      <c r="K191" s="88" t="s">
        <v>133</v>
      </c>
      <c r="L191" s="89">
        <v>7.400000000000001E-2</v>
      </c>
      <c r="M191" s="89">
        <v>7.8099999999940758E-2</v>
      </c>
      <c r="N191" s="90">
        <v>500676.91466100008</v>
      </c>
      <c r="O191" s="102">
        <v>99.11</v>
      </c>
      <c r="P191" s="90">
        <v>496.22090997400005</v>
      </c>
      <c r="Q191" s="91">
        <f t="shared" si="2"/>
        <v>6.4862843293124282E-3</v>
      </c>
      <c r="R191" s="91">
        <f>P191/'סכום נכסי הקרן'!$C$42</f>
        <v>6.4271539477926904E-4</v>
      </c>
    </row>
    <row r="192" spans="2:18">
      <c r="B192" s="86" t="s">
        <v>3361</v>
      </c>
      <c r="C192" s="88" t="s">
        <v>3018</v>
      </c>
      <c r="D192" s="87" t="s">
        <v>3141</v>
      </c>
      <c r="E192" s="87"/>
      <c r="F192" s="87" t="s">
        <v>554</v>
      </c>
      <c r="G192" s="101">
        <v>44859</v>
      </c>
      <c r="H192" s="87" t="s">
        <v>321</v>
      </c>
      <c r="I192" s="90">
        <v>4.4899999999996449</v>
      </c>
      <c r="J192" s="88" t="s">
        <v>129</v>
      </c>
      <c r="K192" s="88" t="s">
        <v>133</v>
      </c>
      <c r="L192" s="89">
        <v>7.400000000000001E-2</v>
      </c>
      <c r="M192" s="89">
        <v>7.2099999999993877E-2</v>
      </c>
      <c r="N192" s="90">
        <v>1523870.4334580002</v>
      </c>
      <c r="O192" s="102">
        <v>101.65</v>
      </c>
      <c r="P192" s="90">
        <v>1549.0143560950003</v>
      </c>
      <c r="Q192" s="91">
        <f t="shared" si="2"/>
        <v>2.0247731084821519E-2</v>
      </c>
      <c r="R192" s="91">
        <f>P192/'סכום נכסי הקרן'!$C$42</f>
        <v>2.0063148355608743E-3</v>
      </c>
    </row>
    <row r="193" spans="2:18">
      <c r="B193" s="86" t="s">
        <v>3362</v>
      </c>
      <c r="C193" s="88" t="s">
        <v>3018</v>
      </c>
      <c r="D193" s="87" t="s">
        <v>3142</v>
      </c>
      <c r="E193" s="87"/>
      <c r="F193" s="87" t="s">
        <v>554</v>
      </c>
      <c r="G193" s="101">
        <v>42516</v>
      </c>
      <c r="H193" s="87" t="s">
        <v>321</v>
      </c>
      <c r="I193" s="90">
        <v>3.4499999999971069</v>
      </c>
      <c r="J193" s="88" t="s">
        <v>336</v>
      </c>
      <c r="K193" s="88" t="s">
        <v>133</v>
      </c>
      <c r="L193" s="89">
        <v>2.3269999999999999E-2</v>
      </c>
      <c r="M193" s="89">
        <v>3.4699999999936365E-2</v>
      </c>
      <c r="N193" s="90">
        <v>158785.68323600004</v>
      </c>
      <c r="O193" s="102">
        <v>108.87</v>
      </c>
      <c r="P193" s="90">
        <v>172.86997583000004</v>
      </c>
      <c r="Q193" s="91">
        <f t="shared" si="2"/>
        <v>2.2596464451558446E-3</v>
      </c>
      <c r="R193" s="91">
        <f>P193/'סכום נכסי הקרן'!$C$42</f>
        <v>2.239047015710859E-4</v>
      </c>
    </row>
    <row r="194" spans="2:18">
      <c r="B194" s="86" t="s">
        <v>3363</v>
      </c>
      <c r="C194" s="88" t="s">
        <v>3009</v>
      </c>
      <c r="D194" s="87" t="s">
        <v>3143</v>
      </c>
      <c r="E194" s="87"/>
      <c r="F194" s="87" t="s">
        <v>304</v>
      </c>
      <c r="G194" s="101">
        <v>42978</v>
      </c>
      <c r="H194" s="87" t="s">
        <v>3008</v>
      </c>
      <c r="I194" s="90">
        <v>0.80999999999430738</v>
      </c>
      <c r="J194" s="88" t="s">
        <v>129</v>
      </c>
      <c r="K194" s="88" t="s">
        <v>133</v>
      </c>
      <c r="L194" s="89">
        <v>2.76E-2</v>
      </c>
      <c r="M194" s="89">
        <v>6.2899999999710909E-2</v>
      </c>
      <c r="N194" s="90">
        <v>91857.075621000011</v>
      </c>
      <c r="O194" s="102">
        <v>97.53</v>
      </c>
      <c r="P194" s="90">
        <v>89.588205270999993</v>
      </c>
      <c r="Q194" s="91">
        <f t="shared" si="2"/>
        <v>1.1710400756206733E-3</v>
      </c>
      <c r="R194" s="91">
        <f>P194/'סכום נכסי הקרן'!$C$42</f>
        <v>1.1603646190833412E-4</v>
      </c>
    </row>
    <row r="195" spans="2:18">
      <c r="B195" s="86" t="s">
        <v>3364</v>
      </c>
      <c r="C195" s="88" t="s">
        <v>3018</v>
      </c>
      <c r="D195" s="87" t="s">
        <v>3144</v>
      </c>
      <c r="E195" s="87"/>
      <c r="F195" s="87" t="s">
        <v>571</v>
      </c>
      <c r="G195" s="101">
        <v>42794</v>
      </c>
      <c r="H195" s="87" t="s">
        <v>131</v>
      </c>
      <c r="I195" s="90">
        <v>5.0000000000049809</v>
      </c>
      <c r="J195" s="88" t="s">
        <v>686</v>
      </c>
      <c r="K195" s="88" t="s">
        <v>133</v>
      </c>
      <c r="L195" s="89">
        <v>2.8999999999999998E-2</v>
      </c>
      <c r="M195" s="89">
        <v>2.8500000000034862E-2</v>
      </c>
      <c r="N195" s="90">
        <v>349719.02617000008</v>
      </c>
      <c r="O195" s="102">
        <v>114.82</v>
      </c>
      <c r="P195" s="90">
        <v>401.54739311600002</v>
      </c>
      <c r="Q195" s="91">
        <f t="shared" si="2"/>
        <v>5.2487722929310575E-3</v>
      </c>
      <c r="R195" s="91">
        <f>P195/'סכום נכסי הקרן'!$C$42</f>
        <v>5.2009233408293622E-4</v>
      </c>
    </row>
    <row r="196" spans="2:18">
      <c r="B196" s="86" t="s">
        <v>3365</v>
      </c>
      <c r="C196" s="88" t="s">
        <v>3018</v>
      </c>
      <c r="D196" s="87" t="s">
        <v>3145</v>
      </c>
      <c r="E196" s="87"/>
      <c r="F196" s="87" t="s">
        <v>571</v>
      </c>
      <c r="G196" s="101">
        <v>44728</v>
      </c>
      <c r="H196" s="87" t="s">
        <v>131</v>
      </c>
      <c r="I196" s="90">
        <v>9.6200000000645698</v>
      </c>
      <c r="J196" s="88" t="s">
        <v>686</v>
      </c>
      <c r="K196" s="88" t="s">
        <v>133</v>
      </c>
      <c r="L196" s="89">
        <v>2.6314999999999998E-2</v>
      </c>
      <c r="M196" s="89">
        <v>3.2000000000318309E-2</v>
      </c>
      <c r="N196" s="90">
        <v>43961.273503000004</v>
      </c>
      <c r="O196" s="102">
        <v>100.05</v>
      </c>
      <c r="P196" s="90">
        <v>43.983252618000009</v>
      </c>
      <c r="Q196" s="91">
        <f t="shared" si="2"/>
        <v>5.7492112177068722E-4</v>
      </c>
      <c r="R196" s="91">
        <f>P196/'סכום נכסי הקרן'!$C$42</f>
        <v>5.6968001553048936E-5</v>
      </c>
    </row>
    <row r="197" spans="2:18">
      <c r="B197" s="86" t="s">
        <v>3365</v>
      </c>
      <c r="C197" s="88" t="s">
        <v>3018</v>
      </c>
      <c r="D197" s="87" t="s">
        <v>3146</v>
      </c>
      <c r="E197" s="87"/>
      <c r="F197" s="87" t="s">
        <v>571</v>
      </c>
      <c r="G197" s="101">
        <v>44923</v>
      </c>
      <c r="H197" s="87" t="s">
        <v>131</v>
      </c>
      <c r="I197" s="90">
        <v>9.3500000001140009</v>
      </c>
      <c r="J197" s="88" t="s">
        <v>686</v>
      </c>
      <c r="K197" s="88" t="s">
        <v>133</v>
      </c>
      <c r="L197" s="89">
        <v>3.0750000000000003E-2</v>
      </c>
      <c r="M197" s="89">
        <v>3.6600000000399001E-2</v>
      </c>
      <c r="N197" s="90">
        <v>14306.929595000001</v>
      </c>
      <c r="O197" s="102">
        <v>98.1</v>
      </c>
      <c r="P197" s="90">
        <v>14.035098484000002</v>
      </c>
      <c r="Q197" s="91">
        <f t="shared" si="2"/>
        <v>1.8345788645201535E-4</v>
      </c>
      <c r="R197" s="91">
        <f>P197/'סכום נכסי הקרן'!$C$42</f>
        <v>1.8178544437763862E-5</v>
      </c>
    </row>
    <row r="198" spans="2:18">
      <c r="B198" s="86" t="s">
        <v>3354</v>
      </c>
      <c r="C198" s="88" t="s">
        <v>3018</v>
      </c>
      <c r="D198" s="87" t="s">
        <v>3147</v>
      </c>
      <c r="E198" s="87"/>
      <c r="F198" s="87" t="s">
        <v>304</v>
      </c>
      <c r="G198" s="101">
        <v>42474</v>
      </c>
      <c r="H198" s="87" t="s">
        <v>3008</v>
      </c>
      <c r="I198" s="90">
        <v>0.36000000000135601</v>
      </c>
      <c r="J198" s="88" t="s">
        <v>129</v>
      </c>
      <c r="K198" s="88" t="s">
        <v>133</v>
      </c>
      <c r="L198" s="89">
        <v>6.8499999999999991E-2</v>
      </c>
      <c r="M198" s="89">
        <v>6.440000000022375E-2</v>
      </c>
      <c r="N198" s="90">
        <v>58708.868546000005</v>
      </c>
      <c r="O198" s="102">
        <v>100.49</v>
      </c>
      <c r="P198" s="90">
        <v>58.996526397000011</v>
      </c>
      <c r="Q198" s="91">
        <f t="shared" si="2"/>
        <v>7.7116509393523631E-4</v>
      </c>
      <c r="R198" s="91">
        <f>P198/'סכום נכסי הקרן'!$C$42</f>
        <v>7.6413498487679955E-5</v>
      </c>
    </row>
    <row r="199" spans="2:18">
      <c r="B199" s="86" t="s">
        <v>3354</v>
      </c>
      <c r="C199" s="88" t="s">
        <v>3018</v>
      </c>
      <c r="D199" s="87" t="s">
        <v>3148</v>
      </c>
      <c r="E199" s="87"/>
      <c r="F199" s="87" t="s">
        <v>304</v>
      </c>
      <c r="G199" s="101">
        <v>42562</v>
      </c>
      <c r="H199" s="87" t="s">
        <v>3008</v>
      </c>
      <c r="I199" s="90">
        <v>1.3499999999814638</v>
      </c>
      <c r="J199" s="88" t="s">
        <v>129</v>
      </c>
      <c r="K199" s="88" t="s">
        <v>133</v>
      </c>
      <c r="L199" s="89">
        <v>3.3700000000000001E-2</v>
      </c>
      <c r="M199" s="89">
        <v>6.8299999999495251E-2</v>
      </c>
      <c r="N199" s="90">
        <v>36600.20072500001</v>
      </c>
      <c r="O199" s="102">
        <v>95.81</v>
      </c>
      <c r="P199" s="90">
        <v>35.066650819000003</v>
      </c>
      <c r="Q199" s="91">
        <f t="shared" si="2"/>
        <v>4.5836897058745092E-4</v>
      </c>
      <c r="R199" s="91">
        <f>P199/'סכום נכסי הקרן'!$C$42</f>
        <v>4.5419037915796933E-5</v>
      </c>
    </row>
    <row r="200" spans="2:18">
      <c r="B200" s="86" t="s">
        <v>3354</v>
      </c>
      <c r="C200" s="88" t="s">
        <v>3018</v>
      </c>
      <c r="D200" s="87" t="s">
        <v>3149</v>
      </c>
      <c r="E200" s="87"/>
      <c r="F200" s="87" t="s">
        <v>304</v>
      </c>
      <c r="G200" s="101">
        <v>42717</v>
      </c>
      <c r="H200" s="87" t="s">
        <v>3008</v>
      </c>
      <c r="I200" s="90">
        <v>1.5300000001358596</v>
      </c>
      <c r="J200" s="88" t="s">
        <v>129</v>
      </c>
      <c r="K200" s="88" t="s">
        <v>133</v>
      </c>
      <c r="L200" s="89">
        <v>3.85E-2</v>
      </c>
      <c r="M200" s="89">
        <v>6.7600000003500998E-2</v>
      </c>
      <c r="N200" s="90">
        <v>7969.7860410000012</v>
      </c>
      <c r="O200" s="102">
        <v>96.05</v>
      </c>
      <c r="P200" s="90">
        <v>7.6549792320000005</v>
      </c>
      <c r="Q200" s="91">
        <f t="shared" si="2"/>
        <v>1.0006102289469276E-4</v>
      </c>
      <c r="R200" s="91">
        <f>P200/'סכום נכסי הקרן'!$C$42</f>
        <v>9.9148844803411698E-6</v>
      </c>
    </row>
    <row r="201" spans="2:18">
      <c r="B201" s="86" t="s">
        <v>3354</v>
      </c>
      <c r="C201" s="88" t="s">
        <v>3018</v>
      </c>
      <c r="D201" s="87" t="s">
        <v>3150</v>
      </c>
      <c r="E201" s="87"/>
      <c r="F201" s="87" t="s">
        <v>304</v>
      </c>
      <c r="G201" s="101">
        <v>42710</v>
      </c>
      <c r="H201" s="87" t="s">
        <v>3008</v>
      </c>
      <c r="I201" s="90">
        <v>1.5299999999641634</v>
      </c>
      <c r="J201" s="88" t="s">
        <v>129</v>
      </c>
      <c r="K201" s="88" t="s">
        <v>133</v>
      </c>
      <c r="L201" s="89">
        <v>3.8399999999999997E-2</v>
      </c>
      <c r="M201" s="89">
        <v>6.7599999998933638E-2</v>
      </c>
      <c r="N201" s="90">
        <v>23827.454943000004</v>
      </c>
      <c r="O201" s="102">
        <v>96.03</v>
      </c>
      <c r="P201" s="90">
        <v>22.881504694000004</v>
      </c>
      <c r="Q201" s="91">
        <f t="shared" si="2"/>
        <v>2.990924855132715E-4</v>
      </c>
      <c r="R201" s="91">
        <f>P201/'סכום נכסי הקרן'!$C$42</f>
        <v>2.9636589323328715E-5</v>
      </c>
    </row>
    <row r="202" spans="2:18">
      <c r="B202" s="86" t="s">
        <v>3354</v>
      </c>
      <c r="C202" s="88" t="s">
        <v>3018</v>
      </c>
      <c r="D202" s="87" t="s">
        <v>3151</v>
      </c>
      <c r="E202" s="87"/>
      <c r="F202" s="87" t="s">
        <v>304</v>
      </c>
      <c r="G202" s="101">
        <v>42474</v>
      </c>
      <c r="H202" s="87" t="s">
        <v>3008</v>
      </c>
      <c r="I202" s="90">
        <v>0.35999999999462229</v>
      </c>
      <c r="J202" s="88" t="s">
        <v>129</v>
      </c>
      <c r="K202" s="88" t="s">
        <v>133</v>
      </c>
      <c r="L202" s="89">
        <v>3.1800000000000002E-2</v>
      </c>
      <c r="M202" s="89">
        <v>7.109999999940006E-2</v>
      </c>
      <c r="N202" s="90">
        <v>60215.868678000013</v>
      </c>
      <c r="O202" s="102">
        <v>98.82</v>
      </c>
      <c r="P202" s="90">
        <v>59.505319787000005</v>
      </c>
      <c r="Q202" s="91">
        <f t="shared" si="2"/>
        <v>7.7781571773218115E-4</v>
      </c>
      <c r="R202" s="91">
        <f>P202/'סכום נכסי הקרן'!$C$42</f>
        <v>7.7072498013782282E-5</v>
      </c>
    </row>
    <row r="203" spans="2:18">
      <c r="B203" s="86" t="s">
        <v>3366</v>
      </c>
      <c r="C203" s="88" t="s">
        <v>3009</v>
      </c>
      <c r="D203" s="87">
        <v>7355</v>
      </c>
      <c r="E203" s="87"/>
      <c r="F203" s="87" t="s">
        <v>304</v>
      </c>
      <c r="G203" s="101">
        <v>43842</v>
      </c>
      <c r="H203" s="87" t="s">
        <v>3008</v>
      </c>
      <c r="I203" s="90">
        <v>0.15999999999705353</v>
      </c>
      <c r="J203" s="88" t="s">
        <v>129</v>
      </c>
      <c r="K203" s="88" t="s">
        <v>133</v>
      </c>
      <c r="L203" s="89">
        <v>2.0838000000000002E-2</v>
      </c>
      <c r="M203" s="89">
        <v>6.5000000000000002E-2</v>
      </c>
      <c r="N203" s="90">
        <v>54415.80000000001</v>
      </c>
      <c r="O203" s="102">
        <v>99.79</v>
      </c>
      <c r="P203" s="90">
        <v>54.301528126000008</v>
      </c>
      <c r="Q203" s="91">
        <f t="shared" ref="Q203:Q246" si="3">IFERROR(P203/$P$10,0)</f>
        <v>7.0979506075196741E-4</v>
      </c>
      <c r="R203" s="91">
        <f>P203/'סכום נכסי הקרן'!$C$42</f>
        <v>7.0332441429056899E-5</v>
      </c>
    </row>
    <row r="204" spans="2:18">
      <c r="B204" s="86" t="s">
        <v>3367</v>
      </c>
      <c r="C204" s="88" t="s">
        <v>3018</v>
      </c>
      <c r="D204" s="87" t="s">
        <v>3152</v>
      </c>
      <c r="E204" s="87"/>
      <c r="F204" s="87" t="s">
        <v>571</v>
      </c>
      <c r="G204" s="101">
        <v>45015</v>
      </c>
      <c r="H204" s="87" t="s">
        <v>131</v>
      </c>
      <c r="I204" s="90">
        <v>5.219999999994922</v>
      </c>
      <c r="J204" s="88" t="s">
        <v>336</v>
      </c>
      <c r="K204" s="88" t="s">
        <v>133</v>
      </c>
      <c r="L204" s="89">
        <v>4.5499999999999999E-2</v>
      </c>
      <c r="M204" s="89">
        <v>3.8699999999958982E-2</v>
      </c>
      <c r="N204" s="90">
        <v>337945.73691400007</v>
      </c>
      <c r="O204" s="102">
        <v>106.06</v>
      </c>
      <c r="P204" s="90">
        <v>358.42524038100004</v>
      </c>
      <c r="Q204" s="91">
        <f t="shared" si="3"/>
        <v>4.6851069215022266E-3</v>
      </c>
      <c r="R204" s="91">
        <f>P204/'סכום נכסי הקרן'!$C$42</f>
        <v>4.6423964657676161E-4</v>
      </c>
    </row>
    <row r="205" spans="2:18">
      <c r="B205" s="86" t="s">
        <v>3365</v>
      </c>
      <c r="C205" s="88" t="s">
        <v>3018</v>
      </c>
      <c r="D205" s="87" t="s">
        <v>3153</v>
      </c>
      <c r="E205" s="87"/>
      <c r="F205" s="87" t="s">
        <v>571</v>
      </c>
      <c r="G205" s="101">
        <v>44143</v>
      </c>
      <c r="H205" s="87" t="s">
        <v>131</v>
      </c>
      <c r="I205" s="90">
        <v>6.7900000000116831</v>
      </c>
      <c r="J205" s="88" t="s">
        <v>686</v>
      </c>
      <c r="K205" s="88" t="s">
        <v>133</v>
      </c>
      <c r="L205" s="89">
        <v>2.5243000000000002E-2</v>
      </c>
      <c r="M205" s="89">
        <v>3.2900000000022606E-2</v>
      </c>
      <c r="N205" s="90">
        <v>100118.68118200003</v>
      </c>
      <c r="O205" s="102">
        <v>106</v>
      </c>
      <c r="P205" s="90">
        <v>106.12579814400003</v>
      </c>
      <c r="Q205" s="91">
        <f t="shared" si="3"/>
        <v>1.3872089781006383E-3</v>
      </c>
      <c r="R205" s="91">
        <f>P205/'סכום נכסי הקרן'!$C$42</f>
        <v>1.3745628787380172E-4</v>
      </c>
    </row>
    <row r="206" spans="2:18">
      <c r="B206" s="86" t="s">
        <v>3365</v>
      </c>
      <c r="C206" s="88" t="s">
        <v>3018</v>
      </c>
      <c r="D206" s="87" t="s">
        <v>3154</v>
      </c>
      <c r="E206" s="87"/>
      <c r="F206" s="87" t="s">
        <v>571</v>
      </c>
      <c r="G206" s="101">
        <v>43779</v>
      </c>
      <c r="H206" s="87" t="s">
        <v>131</v>
      </c>
      <c r="I206" s="90">
        <v>7.0899999999574321</v>
      </c>
      <c r="J206" s="88" t="s">
        <v>686</v>
      </c>
      <c r="K206" s="88" t="s">
        <v>133</v>
      </c>
      <c r="L206" s="89">
        <v>2.5243000000000002E-2</v>
      </c>
      <c r="M206" s="89">
        <v>3.6299999999776449E-2</v>
      </c>
      <c r="N206" s="90">
        <v>31835.827868000004</v>
      </c>
      <c r="O206" s="102">
        <v>102.57</v>
      </c>
      <c r="P206" s="90">
        <v>32.654007171000003</v>
      </c>
      <c r="Q206" s="91">
        <f t="shared" si="3"/>
        <v>4.2683242633530016E-4</v>
      </c>
      <c r="R206" s="91">
        <f>P206/'סכום נכסי הקרן'!$C$42</f>
        <v>4.2294132891606673E-5</v>
      </c>
    </row>
    <row r="207" spans="2:18">
      <c r="B207" s="86" t="s">
        <v>3365</v>
      </c>
      <c r="C207" s="88" t="s">
        <v>3018</v>
      </c>
      <c r="D207" s="87" t="s">
        <v>3155</v>
      </c>
      <c r="E207" s="87"/>
      <c r="F207" s="87" t="s">
        <v>571</v>
      </c>
      <c r="G207" s="101">
        <v>43835</v>
      </c>
      <c r="H207" s="87" t="s">
        <v>131</v>
      </c>
      <c r="I207" s="90">
        <v>7.0800000001588179</v>
      </c>
      <c r="J207" s="88" t="s">
        <v>686</v>
      </c>
      <c r="K207" s="88" t="s">
        <v>133</v>
      </c>
      <c r="L207" s="89">
        <v>2.5243000000000002E-2</v>
      </c>
      <c r="M207" s="89">
        <v>3.6700000000893351E-2</v>
      </c>
      <c r="N207" s="90">
        <v>17728.074593000005</v>
      </c>
      <c r="O207" s="102">
        <v>102.29</v>
      </c>
      <c r="P207" s="90">
        <v>18.134046714000004</v>
      </c>
      <c r="Q207" s="91">
        <f t="shared" si="3"/>
        <v>2.3703673235817634E-4</v>
      </c>
      <c r="R207" s="91">
        <f>P207/'סכום נכסי הקרן'!$C$42</f>
        <v>2.3487585384793425E-5</v>
      </c>
    </row>
    <row r="208" spans="2:18">
      <c r="B208" s="86" t="s">
        <v>3365</v>
      </c>
      <c r="C208" s="88" t="s">
        <v>3018</v>
      </c>
      <c r="D208" s="87" t="s">
        <v>3156</v>
      </c>
      <c r="E208" s="87"/>
      <c r="F208" s="87" t="s">
        <v>571</v>
      </c>
      <c r="G208" s="101">
        <v>43227</v>
      </c>
      <c r="H208" s="87" t="s">
        <v>131</v>
      </c>
      <c r="I208" s="90">
        <v>7.1199999997192016</v>
      </c>
      <c r="J208" s="88" t="s">
        <v>686</v>
      </c>
      <c r="K208" s="88" t="s">
        <v>133</v>
      </c>
      <c r="L208" s="89">
        <v>2.7806000000000001E-2</v>
      </c>
      <c r="M208" s="89">
        <v>3.2499999998464382E-2</v>
      </c>
      <c r="N208" s="90">
        <v>10471.465869000001</v>
      </c>
      <c r="O208" s="102">
        <v>108.83</v>
      </c>
      <c r="P208" s="90">
        <v>11.396097035000002</v>
      </c>
      <c r="Q208" s="91">
        <f t="shared" si="3"/>
        <v>1.4896253690179515E-4</v>
      </c>
      <c r="R208" s="91">
        <f>P208/'סכום נכסי הקרן'!$C$42</f>
        <v>1.4760456195158431E-5</v>
      </c>
    </row>
    <row r="209" spans="2:18">
      <c r="B209" s="86" t="s">
        <v>3365</v>
      </c>
      <c r="C209" s="88" t="s">
        <v>3018</v>
      </c>
      <c r="D209" s="87" t="s">
        <v>3157</v>
      </c>
      <c r="E209" s="87"/>
      <c r="F209" s="87" t="s">
        <v>571</v>
      </c>
      <c r="G209" s="101">
        <v>43279</v>
      </c>
      <c r="H209" s="87" t="s">
        <v>131</v>
      </c>
      <c r="I209" s="90">
        <v>7.140000000112793</v>
      </c>
      <c r="J209" s="88" t="s">
        <v>686</v>
      </c>
      <c r="K209" s="88" t="s">
        <v>133</v>
      </c>
      <c r="L209" s="89">
        <v>2.7797000000000002E-2</v>
      </c>
      <c r="M209" s="89">
        <v>3.1600000000751943E-2</v>
      </c>
      <c r="N209" s="90">
        <v>12246.701748000001</v>
      </c>
      <c r="O209" s="102">
        <v>108.59</v>
      </c>
      <c r="P209" s="90">
        <v>13.298693475000002</v>
      </c>
      <c r="Q209" s="91">
        <f t="shared" si="3"/>
        <v>1.7383206824505155E-4</v>
      </c>
      <c r="R209" s="91">
        <f>P209/'סכום נכסי הקרן'!$C$42</f>
        <v>1.7224737722723045E-5</v>
      </c>
    </row>
    <row r="210" spans="2:18">
      <c r="B210" s="86" t="s">
        <v>3365</v>
      </c>
      <c r="C210" s="88" t="s">
        <v>3018</v>
      </c>
      <c r="D210" s="87" t="s">
        <v>3158</v>
      </c>
      <c r="E210" s="87"/>
      <c r="F210" s="87" t="s">
        <v>571</v>
      </c>
      <c r="G210" s="101">
        <v>43321</v>
      </c>
      <c r="H210" s="87" t="s">
        <v>131</v>
      </c>
      <c r="I210" s="90">
        <v>7.1300000000205328</v>
      </c>
      <c r="J210" s="88" t="s">
        <v>686</v>
      </c>
      <c r="K210" s="88" t="s">
        <v>133</v>
      </c>
      <c r="L210" s="89">
        <v>2.8528999999999999E-2</v>
      </c>
      <c r="M210" s="89">
        <v>3.1200000000128E-2</v>
      </c>
      <c r="N210" s="90">
        <v>68604.264120000007</v>
      </c>
      <c r="O210" s="102">
        <v>109.32</v>
      </c>
      <c r="P210" s="90">
        <v>74.998177842000018</v>
      </c>
      <c r="Q210" s="91">
        <f t="shared" si="3"/>
        <v>9.8032851072124279E-4</v>
      </c>
      <c r="R210" s="91">
        <f>P210/'סכום נכסי הקרן'!$C$42</f>
        <v>9.7139162237182787E-5</v>
      </c>
    </row>
    <row r="211" spans="2:18">
      <c r="B211" s="86" t="s">
        <v>3365</v>
      </c>
      <c r="C211" s="88" t="s">
        <v>3018</v>
      </c>
      <c r="D211" s="87" t="s">
        <v>3159</v>
      </c>
      <c r="E211" s="87"/>
      <c r="F211" s="87" t="s">
        <v>571</v>
      </c>
      <c r="G211" s="101">
        <v>43138</v>
      </c>
      <c r="H211" s="87" t="s">
        <v>131</v>
      </c>
      <c r="I211" s="90">
        <v>7.0700000000237582</v>
      </c>
      <c r="J211" s="88" t="s">
        <v>686</v>
      </c>
      <c r="K211" s="88" t="s">
        <v>133</v>
      </c>
      <c r="L211" s="89">
        <v>2.6242999999999999E-2</v>
      </c>
      <c r="M211" s="89">
        <v>3.6700000000150126E-2</v>
      </c>
      <c r="N211" s="90">
        <v>65657.675166000001</v>
      </c>
      <c r="O211" s="102">
        <v>104.49</v>
      </c>
      <c r="P211" s="90">
        <v>68.605704991000025</v>
      </c>
      <c r="Q211" s="91">
        <f t="shared" si="3"/>
        <v>8.9677016876993539E-4</v>
      </c>
      <c r="R211" s="91">
        <f>P211/'סכום נכסי הקרן'!$C$42</f>
        <v>8.8859501647584716E-5</v>
      </c>
    </row>
    <row r="212" spans="2:18">
      <c r="B212" s="86" t="s">
        <v>3365</v>
      </c>
      <c r="C212" s="88" t="s">
        <v>3018</v>
      </c>
      <c r="D212" s="87" t="s">
        <v>3160</v>
      </c>
      <c r="E212" s="87"/>
      <c r="F212" s="87" t="s">
        <v>571</v>
      </c>
      <c r="G212" s="101">
        <v>43417</v>
      </c>
      <c r="H212" s="87" t="s">
        <v>131</v>
      </c>
      <c r="I212" s="90">
        <v>7.0799999999581535</v>
      </c>
      <c r="J212" s="88" t="s">
        <v>686</v>
      </c>
      <c r="K212" s="88" t="s">
        <v>133</v>
      </c>
      <c r="L212" s="89">
        <v>3.0796999999999998E-2</v>
      </c>
      <c r="M212" s="89">
        <v>3.2199999999837262E-2</v>
      </c>
      <c r="N212" s="90">
        <v>78109.067322999996</v>
      </c>
      <c r="O212" s="102">
        <v>110.14</v>
      </c>
      <c r="P212" s="90">
        <v>86.029327720000012</v>
      </c>
      <c r="Q212" s="91">
        <f t="shared" si="3"/>
        <v>1.1245206903529254E-3</v>
      </c>
      <c r="R212" s="91">
        <f>P212/'סכום נכסי הקרן'!$C$42</f>
        <v>1.1142693146697912E-4</v>
      </c>
    </row>
    <row r="213" spans="2:18">
      <c r="B213" s="86" t="s">
        <v>3365</v>
      </c>
      <c r="C213" s="88" t="s">
        <v>3018</v>
      </c>
      <c r="D213" s="87" t="s">
        <v>3161</v>
      </c>
      <c r="E213" s="87"/>
      <c r="F213" s="87" t="s">
        <v>571</v>
      </c>
      <c r="G213" s="101">
        <v>43485</v>
      </c>
      <c r="H213" s="87" t="s">
        <v>131</v>
      </c>
      <c r="I213" s="90">
        <v>7.1200000000211467</v>
      </c>
      <c r="J213" s="88" t="s">
        <v>686</v>
      </c>
      <c r="K213" s="88" t="s">
        <v>133</v>
      </c>
      <c r="L213" s="89">
        <v>3.0190999999999999E-2</v>
      </c>
      <c r="M213" s="89">
        <v>3.0600000000105734E-2</v>
      </c>
      <c r="N213" s="90">
        <v>98706.307278000007</v>
      </c>
      <c r="O213" s="102">
        <v>111.15</v>
      </c>
      <c r="P213" s="90">
        <v>109.71206081400001</v>
      </c>
      <c r="Q213" s="91">
        <f t="shared" si="3"/>
        <v>1.4340863242375389E-3</v>
      </c>
      <c r="R213" s="91">
        <f>P213/'סכום נכסי הקרן'!$C$42</f>
        <v>1.4210128807714252E-4</v>
      </c>
    </row>
    <row r="214" spans="2:18">
      <c r="B214" s="86" t="s">
        <v>3365</v>
      </c>
      <c r="C214" s="88" t="s">
        <v>3018</v>
      </c>
      <c r="D214" s="87" t="s">
        <v>3162</v>
      </c>
      <c r="E214" s="87"/>
      <c r="F214" s="87" t="s">
        <v>571</v>
      </c>
      <c r="G214" s="101">
        <v>43613</v>
      </c>
      <c r="H214" s="87" t="s">
        <v>131</v>
      </c>
      <c r="I214" s="90">
        <v>7.1600000000175559</v>
      </c>
      <c r="J214" s="88" t="s">
        <v>686</v>
      </c>
      <c r="K214" s="88" t="s">
        <v>133</v>
      </c>
      <c r="L214" s="89">
        <v>2.5243000000000002E-2</v>
      </c>
      <c r="M214" s="89">
        <v>3.2699999999930507E-2</v>
      </c>
      <c r="N214" s="90">
        <v>26052.007976000008</v>
      </c>
      <c r="O214" s="102">
        <v>104.95</v>
      </c>
      <c r="P214" s="90">
        <v>27.341582597000006</v>
      </c>
      <c r="Q214" s="91">
        <f t="shared" si="3"/>
        <v>3.5739178896515008E-4</v>
      </c>
      <c r="R214" s="91">
        <f>P214/'סכום נכסי הקרן'!$C$42</f>
        <v>3.5413372752957137E-5</v>
      </c>
    </row>
    <row r="215" spans="2:18">
      <c r="B215" s="86" t="s">
        <v>3365</v>
      </c>
      <c r="C215" s="88" t="s">
        <v>3018</v>
      </c>
      <c r="D215" s="87" t="s">
        <v>3163</v>
      </c>
      <c r="E215" s="87"/>
      <c r="F215" s="87" t="s">
        <v>571</v>
      </c>
      <c r="G215" s="101">
        <v>43657</v>
      </c>
      <c r="H215" s="87" t="s">
        <v>131</v>
      </c>
      <c r="I215" s="90">
        <v>7.080000000087515</v>
      </c>
      <c r="J215" s="88" t="s">
        <v>686</v>
      </c>
      <c r="K215" s="88" t="s">
        <v>133</v>
      </c>
      <c r="L215" s="89">
        <v>2.5243000000000002E-2</v>
      </c>
      <c r="M215" s="89">
        <v>3.6700000000564247E-2</v>
      </c>
      <c r="N215" s="90">
        <v>25703.036109000001</v>
      </c>
      <c r="O215" s="102">
        <v>101.36</v>
      </c>
      <c r="P215" s="90">
        <v>26.052595559000004</v>
      </c>
      <c r="Q215" s="91">
        <f t="shared" si="3"/>
        <v>3.4054296970498563E-4</v>
      </c>
      <c r="R215" s="91">
        <f>P215/'סכום נכסי הקרן'!$C$42</f>
        <v>3.3743850577769194E-5</v>
      </c>
    </row>
    <row r="216" spans="2:18">
      <c r="B216" s="86" t="s">
        <v>3365</v>
      </c>
      <c r="C216" s="88" t="s">
        <v>3018</v>
      </c>
      <c r="D216" s="87" t="s">
        <v>3164</v>
      </c>
      <c r="E216" s="87"/>
      <c r="F216" s="87" t="s">
        <v>571</v>
      </c>
      <c r="G216" s="101">
        <v>43541</v>
      </c>
      <c r="H216" s="87" t="s">
        <v>131</v>
      </c>
      <c r="I216" s="90">
        <v>7.1399999999978174</v>
      </c>
      <c r="J216" s="88" t="s">
        <v>686</v>
      </c>
      <c r="K216" s="88" t="s">
        <v>133</v>
      </c>
      <c r="L216" s="89">
        <v>2.7271E-2</v>
      </c>
      <c r="M216" s="89">
        <v>3.1600000000130912E-2</v>
      </c>
      <c r="N216" s="90">
        <v>8476.3760320000019</v>
      </c>
      <c r="O216" s="102">
        <v>108.14</v>
      </c>
      <c r="P216" s="90">
        <v>9.1663537430000019</v>
      </c>
      <c r="Q216" s="91">
        <f t="shared" si="3"/>
        <v>1.1981674984891399E-4</v>
      </c>
      <c r="R216" s="91">
        <f>P216/'סכום נכסי הקרן'!$C$42</f>
        <v>1.1872447424529852E-5</v>
      </c>
    </row>
    <row r="217" spans="2:18">
      <c r="B217" s="86" t="s">
        <v>3368</v>
      </c>
      <c r="C217" s="88" t="s">
        <v>3009</v>
      </c>
      <c r="D217" s="87">
        <v>22333</v>
      </c>
      <c r="E217" s="87"/>
      <c r="F217" s="87" t="s">
        <v>554</v>
      </c>
      <c r="G217" s="101">
        <v>41639</v>
      </c>
      <c r="H217" s="87" t="s">
        <v>321</v>
      </c>
      <c r="I217" s="90">
        <v>0.25999999998766293</v>
      </c>
      <c r="J217" s="88" t="s">
        <v>128</v>
      </c>
      <c r="K217" s="88" t="s">
        <v>133</v>
      </c>
      <c r="L217" s="89">
        <v>3.7000000000000005E-2</v>
      </c>
      <c r="M217" s="89">
        <v>6.9699999999488893E-2</v>
      </c>
      <c r="N217" s="90">
        <v>40775.693299000006</v>
      </c>
      <c r="O217" s="102">
        <v>111.32</v>
      </c>
      <c r="P217" s="90">
        <v>45.391501756000004</v>
      </c>
      <c r="Q217" s="91">
        <f t="shared" si="3"/>
        <v>5.9332885939717241E-4</v>
      </c>
      <c r="R217" s="91">
        <f>P217/'סכום נכסי הקרן'!$C$42</f>
        <v>5.879199442091228E-5</v>
      </c>
    </row>
    <row r="218" spans="2:18">
      <c r="B218" s="86" t="s">
        <v>3368</v>
      </c>
      <c r="C218" s="88" t="s">
        <v>3009</v>
      </c>
      <c r="D218" s="87">
        <v>22334</v>
      </c>
      <c r="E218" s="87"/>
      <c r="F218" s="87" t="s">
        <v>554</v>
      </c>
      <c r="G218" s="101">
        <v>42004</v>
      </c>
      <c r="H218" s="87" t="s">
        <v>321</v>
      </c>
      <c r="I218" s="90">
        <v>0.73000000001100995</v>
      </c>
      <c r="J218" s="88" t="s">
        <v>128</v>
      </c>
      <c r="K218" s="88" t="s">
        <v>133</v>
      </c>
      <c r="L218" s="89">
        <v>3.7000000000000005E-2</v>
      </c>
      <c r="M218" s="89">
        <v>0.10880000000111935</v>
      </c>
      <c r="N218" s="90">
        <v>40775.693399000011</v>
      </c>
      <c r="O218" s="102">
        <v>106.92</v>
      </c>
      <c r="P218" s="90">
        <v>43.597369124000004</v>
      </c>
      <c r="Q218" s="91">
        <f t="shared" si="3"/>
        <v>5.698770980107782E-4</v>
      </c>
      <c r="R218" s="91">
        <f>P218/'סכום נכסי הקרן'!$C$42</f>
        <v>5.6468197419043355E-5</v>
      </c>
    </row>
    <row r="219" spans="2:18">
      <c r="B219" s="86" t="s">
        <v>3368</v>
      </c>
      <c r="C219" s="88" t="s">
        <v>3009</v>
      </c>
      <c r="D219" s="87" t="s">
        <v>3165</v>
      </c>
      <c r="E219" s="87"/>
      <c r="F219" s="87" t="s">
        <v>554</v>
      </c>
      <c r="G219" s="101">
        <v>42759</v>
      </c>
      <c r="H219" s="87" t="s">
        <v>321</v>
      </c>
      <c r="I219" s="90">
        <v>1.6899999999987316</v>
      </c>
      <c r="J219" s="88" t="s">
        <v>128</v>
      </c>
      <c r="K219" s="88" t="s">
        <v>133</v>
      </c>
      <c r="L219" s="89">
        <v>7.0499999999999993E-2</v>
      </c>
      <c r="M219" s="89">
        <v>7.1699999999923367E-2</v>
      </c>
      <c r="N219" s="90">
        <v>179057.32378300003</v>
      </c>
      <c r="O219" s="102">
        <v>101.29</v>
      </c>
      <c r="P219" s="90">
        <v>181.36658876700002</v>
      </c>
      <c r="Q219" s="91">
        <f t="shared" si="3"/>
        <v>2.3707087688865872E-3</v>
      </c>
      <c r="R219" s="91">
        <f>P219/'סכום נכסי הקרן'!$C$42</f>
        <v>2.3490968710943559E-4</v>
      </c>
    </row>
    <row r="220" spans="2:18">
      <c r="B220" s="86" t="s">
        <v>3368</v>
      </c>
      <c r="C220" s="88" t="s">
        <v>3009</v>
      </c>
      <c r="D220" s="87" t="s">
        <v>3166</v>
      </c>
      <c r="E220" s="87"/>
      <c r="F220" s="87" t="s">
        <v>554</v>
      </c>
      <c r="G220" s="101">
        <v>42759</v>
      </c>
      <c r="H220" s="87" t="s">
        <v>321</v>
      </c>
      <c r="I220" s="90">
        <v>1.730000000001259</v>
      </c>
      <c r="J220" s="88" t="s">
        <v>128</v>
      </c>
      <c r="K220" s="88" t="s">
        <v>133</v>
      </c>
      <c r="L220" s="89">
        <v>3.8800000000000001E-2</v>
      </c>
      <c r="M220" s="89">
        <v>5.8100000000076681E-2</v>
      </c>
      <c r="N220" s="90">
        <v>179057.32378300003</v>
      </c>
      <c r="O220" s="102">
        <v>97.6</v>
      </c>
      <c r="P220" s="90">
        <v>174.75994698600002</v>
      </c>
      <c r="Q220" s="91">
        <f t="shared" si="3"/>
        <v>2.284350946811483E-3</v>
      </c>
      <c r="R220" s="91">
        <f>P220/'סכום נכסי הקרן'!$C$42</f>
        <v>2.263526305745485E-4</v>
      </c>
    </row>
    <row r="221" spans="2:18">
      <c r="B221" s="86" t="s">
        <v>3369</v>
      </c>
      <c r="C221" s="88" t="s">
        <v>3009</v>
      </c>
      <c r="D221" s="87">
        <v>7561</v>
      </c>
      <c r="E221" s="87"/>
      <c r="F221" s="87" t="s">
        <v>620</v>
      </c>
      <c r="G221" s="101">
        <v>43920</v>
      </c>
      <c r="H221" s="87" t="s">
        <v>131</v>
      </c>
      <c r="I221" s="90">
        <v>4.1700000000027986</v>
      </c>
      <c r="J221" s="88" t="s">
        <v>157</v>
      </c>
      <c r="K221" s="88" t="s">
        <v>133</v>
      </c>
      <c r="L221" s="89">
        <v>4.8917999999999996E-2</v>
      </c>
      <c r="M221" s="89">
        <v>5.8700000000023934E-2</v>
      </c>
      <c r="N221" s="90">
        <v>505898.39006300009</v>
      </c>
      <c r="O221" s="102">
        <v>97.48</v>
      </c>
      <c r="P221" s="90">
        <v>493.14974438600001</v>
      </c>
      <c r="Q221" s="91">
        <f t="shared" si="3"/>
        <v>6.4461400048275693E-3</v>
      </c>
      <c r="R221" s="91">
        <f>P221/'סכום נכסי הקרן'!$C$42</f>
        <v>6.3873755877185974E-4</v>
      </c>
    </row>
    <row r="222" spans="2:18">
      <c r="B222" s="86" t="s">
        <v>3369</v>
      </c>
      <c r="C222" s="88" t="s">
        <v>3009</v>
      </c>
      <c r="D222" s="87">
        <v>8991</v>
      </c>
      <c r="E222" s="87"/>
      <c r="F222" s="87" t="s">
        <v>620</v>
      </c>
      <c r="G222" s="101">
        <v>44636</v>
      </c>
      <c r="H222" s="87" t="s">
        <v>131</v>
      </c>
      <c r="I222" s="90">
        <v>4.4900000000034108</v>
      </c>
      <c r="J222" s="88" t="s">
        <v>157</v>
      </c>
      <c r="K222" s="88" t="s">
        <v>133</v>
      </c>
      <c r="L222" s="89">
        <v>4.2824000000000001E-2</v>
      </c>
      <c r="M222" s="89">
        <v>7.5800000000073156E-2</v>
      </c>
      <c r="N222" s="90">
        <v>460736.40310000011</v>
      </c>
      <c r="O222" s="102">
        <v>87.81</v>
      </c>
      <c r="P222" s="90">
        <v>404.57264553800002</v>
      </c>
      <c r="Q222" s="91">
        <f t="shared" si="3"/>
        <v>5.2883164696930999E-3</v>
      </c>
      <c r="R222" s="91">
        <f>P222/'סכום נכסי הקרן'!$C$42</f>
        <v>5.2401070242580707E-4</v>
      </c>
    </row>
    <row r="223" spans="2:18">
      <c r="B223" s="86" t="s">
        <v>3369</v>
      </c>
      <c r="C223" s="88" t="s">
        <v>3009</v>
      </c>
      <c r="D223" s="87">
        <v>9112</v>
      </c>
      <c r="E223" s="87"/>
      <c r="F223" s="87" t="s">
        <v>620</v>
      </c>
      <c r="G223" s="101">
        <v>44722</v>
      </c>
      <c r="H223" s="87" t="s">
        <v>131</v>
      </c>
      <c r="I223" s="90">
        <v>4.4299999999996249</v>
      </c>
      <c r="J223" s="88" t="s">
        <v>157</v>
      </c>
      <c r="K223" s="88" t="s">
        <v>133</v>
      </c>
      <c r="L223" s="89">
        <v>5.2750000000000005E-2</v>
      </c>
      <c r="M223" s="89">
        <v>7.0999999999982688E-2</v>
      </c>
      <c r="N223" s="90">
        <v>737709.76963100012</v>
      </c>
      <c r="O223" s="102">
        <v>94.02</v>
      </c>
      <c r="P223" s="90">
        <v>693.59474318200012</v>
      </c>
      <c r="Q223" s="91">
        <f t="shared" si="3"/>
        <v>9.0662296230737387E-3</v>
      </c>
      <c r="R223" s="91">
        <f>P223/'סכום נכסי הקרן'!$C$42</f>
        <v>8.9835798980015201E-4</v>
      </c>
    </row>
    <row r="224" spans="2:18">
      <c r="B224" s="86" t="s">
        <v>3369</v>
      </c>
      <c r="C224" s="88" t="s">
        <v>3009</v>
      </c>
      <c r="D224" s="87">
        <v>9247</v>
      </c>
      <c r="E224" s="87"/>
      <c r="F224" s="87" t="s">
        <v>620</v>
      </c>
      <c r="G224" s="101">
        <v>44816</v>
      </c>
      <c r="H224" s="87" t="s">
        <v>131</v>
      </c>
      <c r="I224" s="90">
        <v>4.3599999999995678</v>
      </c>
      <c r="J224" s="88" t="s">
        <v>157</v>
      </c>
      <c r="K224" s="88" t="s">
        <v>133</v>
      </c>
      <c r="L224" s="89">
        <v>5.6036999999999997E-2</v>
      </c>
      <c r="M224" s="89">
        <v>8.2200000000003368E-2</v>
      </c>
      <c r="N224" s="90">
        <v>912254.80877200002</v>
      </c>
      <c r="O224" s="102">
        <v>91.27</v>
      </c>
      <c r="P224" s="90">
        <v>832.614991476</v>
      </c>
      <c r="Q224" s="91">
        <f t="shared" si="3"/>
        <v>1.0883413945301798E-2</v>
      </c>
      <c r="R224" s="91">
        <f>P224/'סכום נכסי הקרן'!$C$42</f>
        <v>1.0784198371924189E-3</v>
      </c>
    </row>
    <row r="225" spans="2:18">
      <c r="B225" s="86" t="s">
        <v>3369</v>
      </c>
      <c r="C225" s="88" t="s">
        <v>3009</v>
      </c>
      <c r="D225" s="87">
        <v>9486</v>
      </c>
      <c r="E225" s="87"/>
      <c r="F225" s="87" t="s">
        <v>620</v>
      </c>
      <c r="G225" s="101">
        <v>44976</v>
      </c>
      <c r="H225" s="87" t="s">
        <v>131</v>
      </c>
      <c r="I225" s="90">
        <v>4.3799999999981996</v>
      </c>
      <c r="J225" s="88" t="s">
        <v>157</v>
      </c>
      <c r="K225" s="88" t="s">
        <v>133</v>
      </c>
      <c r="L225" s="89">
        <v>6.1999000000000005E-2</v>
      </c>
      <c r="M225" s="89">
        <v>6.7599999999975249E-2</v>
      </c>
      <c r="N225" s="90">
        <v>892370.36945100012</v>
      </c>
      <c r="O225" s="102">
        <v>99.57</v>
      </c>
      <c r="P225" s="90">
        <v>888.53317802000015</v>
      </c>
      <c r="Q225" s="91">
        <f t="shared" si="3"/>
        <v>1.1614340937320174E-2</v>
      </c>
      <c r="R225" s="91">
        <f>P225/'סכום נכסי הקרן'!$C$42</f>
        <v>1.1508462074190401E-3</v>
      </c>
    </row>
    <row r="226" spans="2:18">
      <c r="B226" s="86" t="s">
        <v>3369</v>
      </c>
      <c r="C226" s="88" t="s">
        <v>3009</v>
      </c>
      <c r="D226" s="87">
        <v>9567</v>
      </c>
      <c r="E226" s="87"/>
      <c r="F226" s="87" t="s">
        <v>620</v>
      </c>
      <c r="G226" s="101">
        <v>45056</v>
      </c>
      <c r="H226" s="87" t="s">
        <v>131</v>
      </c>
      <c r="I226" s="90">
        <v>4.3699999999978649</v>
      </c>
      <c r="J226" s="88" t="s">
        <v>157</v>
      </c>
      <c r="K226" s="88" t="s">
        <v>133</v>
      </c>
      <c r="L226" s="89">
        <v>6.3411999999999996E-2</v>
      </c>
      <c r="M226" s="89">
        <v>6.7799999999973382E-2</v>
      </c>
      <c r="N226" s="90">
        <v>968699.54314400023</v>
      </c>
      <c r="O226" s="102">
        <v>100.12</v>
      </c>
      <c r="P226" s="90">
        <v>969.86194151100028</v>
      </c>
      <c r="Q226" s="91">
        <f t="shared" si="3"/>
        <v>1.2677418839824667E-2</v>
      </c>
      <c r="R226" s="91">
        <f>P226/'סכום נכסי הקרן'!$C$42</f>
        <v>1.2561848726856182E-3</v>
      </c>
    </row>
    <row r="227" spans="2:18">
      <c r="B227" s="86" t="s">
        <v>3369</v>
      </c>
      <c r="C227" s="88" t="s">
        <v>3009</v>
      </c>
      <c r="D227" s="87">
        <v>7894</v>
      </c>
      <c r="E227" s="87"/>
      <c r="F227" s="87" t="s">
        <v>620</v>
      </c>
      <c r="G227" s="101">
        <v>44068</v>
      </c>
      <c r="H227" s="87" t="s">
        <v>131</v>
      </c>
      <c r="I227" s="90">
        <v>4.1299999999984243</v>
      </c>
      <c r="J227" s="88" t="s">
        <v>157</v>
      </c>
      <c r="K227" s="88" t="s">
        <v>133</v>
      </c>
      <c r="L227" s="89">
        <v>4.5102999999999997E-2</v>
      </c>
      <c r="M227" s="89">
        <v>6.8899999999978687E-2</v>
      </c>
      <c r="N227" s="90">
        <v>626971.49119300011</v>
      </c>
      <c r="O227" s="102">
        <v>92.09</v>
      </c>
      <c r="P227" s="90">
        <v>577.37803340700009</v>
      </c>
      <c r="Q227" s="91">
        <f t="shared" si="3"/>
        <v>7.5471186620758831E-3</v>
      </c>
      <c r="R227" s="91">
        <f>P227/'סכום נכסי הקרן'!$C$42</f>
        <v>7.4783174835881385E-4</v>
      </c>
    </row>
    <row r="228" spans="2:18">
      <c r="B228" s="86" t="s">
        <v>3369</v>
      </c>
      <c r="C228" s="88" t="s">
        <v>3009</v>
      </c>
      <c r="D228" s="87">
        <v>8076</v>
      </c>
      <c r="E228" s="87"/>
      <c r="F228" s="87" t="s">
        <v>620</v>
      </c>
      <c r="G228" s="101">
        <v>44160</v>
      </c>
      <c r="H228" s="87" t="s">
        <v>131</v>
      </c>
      <c r="I228" s="90">
        <v>3.980000000000536</v>
      </c>
      <c r="J228" s="88" t="s">
        <v>157</v>
      </c>
      <c r="K228" s="88" t="s">
        <v>133</v>
      </c>
      <c r="L228" s="89">
        <v>4.5465999999999999E-2</v>
      </c>
      <c r="M228" s="89">
        <v>9.2899999999994445E-2</v>
      </c>
      <c r="N228" s="90">
        <v>575844.87938599999</v>
      </c>
      <c r="O228" s="102">
        <v>84.31</v>
      </c>
      <c r="P228" s="90">
        <v>485.4947933630001</v>
      </c>
      <c r="Q228" s="91">
        <f t="shared" si="3"/>
        <v>6.3460793506629962E-3</v>
      </c>
      <c r="R228" s="91">
        <f>P228/'סכום נכסי הקרן'!$C$42</f>
        <v>6.2882271082838814E-4</v>
      </c>
    </row>
    <row r="229" spans="2:18">
      <c r="B229" s="86" t="s">
        <v>3369</v>
      </c>
      <c r="C229" s="88" t="s">
        <v>3009</v>
      </c>
      <c r="D229" s="87">
        <v>9311</v>
      </c>
      <c r="E229" s="87"/>
      <c r="F229" s="87" t="s">
        <v>620</v>
      </c>
      <c r="G229" s="101">
        <v>44880</v>
      </c>
      <c r="H229" s="87" t="s">
        <v>131</v>
      </c>
      <c r="I229" s="90">
        <v>3.8000000000029459</v>
      </c>
      <c r="J229" s="88" t="s">
        <v>157</v>
      </c>
      <c r="K229" s="88" t="s">
        <v>133</v>
      </c>
      <c r="L229" s="89">
        <v>7.2695999999999997E-2</v>
      </c>
      <c r="M229" s="89">
        <v>9.9000000000088392E-2</v>
      </c>
      <c r="N229" s="90">
        <v>510637.8663290001</v>
      </c>
      <c r="O229" s="102">
        <v>93.07</v>
      </c>
      <c r="P229" s="90">
        <v>475.25064611200003</v>
      </c>
      <c r="Q229" s="91">
        <f t="shared" si="3"/>
        <v>6.2121743691401247E-3</v>
      </c>
      <c r="R229" s="91">
        <f>P229/'סכום נכסי הקרן'!$C$42</f>
        <v>6.1555428337548522E-4</v>
      </c>
    </row>
    <row r="230" spans="2:18">
      <c r="B230" s="86" t="s">
        <v>3370</v>
      </c>
      <c r="C230" s="88" t="s">
        <v>3009</v>
      </c>
      <c r="D230" s="87">
        <v>8811</v>
      </c>
      <c r="E230" s="87"/>
      <c r="F230" s="87" t="s">
        <v>929</v>
      </c>
      <c r="G230" s="101">
        <v>44550</v>
      </c>
      <c r="H230" s="87" t="s">
        <v>3008</v>
      </c>
      <c r="I230" s="90">
        <v>4.8700000000017987</v>
      </c>
      <c r="J230" s="88" t="s">
        <v>325</v>
      </c>
      <c r="K230" s="88" t="s">
        <v>133</v>
      </c>
      <c r="L230" s="89">
        <v>7.85E-2</v>
      </c>
      <c r="M230" s="89">
        <v>7.8900000000015236E-2</v>
      </c>
      <c r="N230" s="90">
        <v>774119.70999500016</v>
      </c>
      <c r="O230" s="102">
        <v>102.65</v>
      </c>
      <c r="P230" s="90">
        <v>794.63152431100013</v>
      </c>
      <c r="Q230" s="91">
        <f t="shared" si="3"/>
        <v>1.0386918205414092E-2</v>
      </c>
      <c r="R230" s="91">
        <f>P230/'סכום נכסי הקרן'!$C$42</f>
        <v>1.0292228795403975E-3</v>
      </c>
    </row>
    <row r="231" spans="2:18">
      <c r="B231" s="86" t="s">
        <v>3371</v>
      </c>
      <c r="C231" s="88" t="s">
        <v>3018</v>
      </c>
      <c r="D231" s="87" t="s">
        <v>3167</v>
      </c>
      <c r="E231" s="87"/>
      <c r="F231" s="87" t="s">
        <v>929</v>
      </c>
      <c r="G231" s="101">
        <v>42732</v>
      </c>
      <c r="H231" s="87" t="s">
        <v>3008</v>
      </c>
      <c r="I231" s="90">
        <v>2.0100000000091285</v>
      </c>
      <c r="J231" s="88" t="s">
        <v>129</v>
      </c>
      <c r="K231" s="88" t="s">
        <v>133</v>
      </c>
      <c r="L231" s="89">
        <v>2.1613000000000004E-2</v>
      </c>
      <c r="M231" s="89">
        <v>3.0300000000101614E-2</v>
      </c>
      <c r="N231" s="90">
        <v>104805.525446</v>
      </c>
      <c r="O231" s="102">
        <v>110.8</v>
      </c>
      <c r="P231" s="90">
        <v>116.12452279400001</v>
      </c>
      <c r="Q231" s="91">
        <f t="shared" si="3"/>
        <v>1.5179059513777274E-3</v>
      </c>
      <c r="R231" s="91">
        <f>P231/'סכום נכסי הקרן'!$C$42</f>
        <v>1.5040683899235626E-4</v>
      </c>
    </row>
    <row r="232" spans="2:18">
      <c r="B232" s="86" t="s">
        <v>3372</v>
      </c>
      <c r="C232" s="88" t="s">
        <v>3018</v>
      </c>
      <c r="D232" s="87" t="s">
        <v>3168</v>
      </c>
      <c r="E232" s="87"/>
      <c r="F232" s="87" t="s">
        <v>620</v>
      </c>
      <c r="G232" s="101">
        <v>45169</v>
      </c>
      <c r="H232" s="87" t="s">
        <v>131</v>
      </c>
      <c r="I232" s="90">
        <v>2.0699999999960084</v>
      </c>
      <c r="J232" s="88" t="s">
        <v>129</v>
      </c>
      <c r="K232" s="88" t="s">
        <v>133</v>
      </c>
      <c r="L232" s="89">
        <v>6.9500000000000006E-2</v>
      </c>
      <c r="M232" s="89">
        <v>7.2499999999840928E-2</v>
      </c>
      <c r="N232" s="90">
        <v>173168.19507200003</v>
      </c>
      <c r="O232" s="102">
        <v>99.83</v>
      </c>
      <c r="P232" s="90">
        <v>172.87381856700003</v>
      </c>
      <c r="Q232" s="91">
        <f t="shared" si="3"/>
        <v>2.2596966749714037E-3</v>
      </c>
      <c r="R232" s="91">
        <f>P232/'סכום נכסי הקרן'!$C$42</f>
        <v>2.239096787620473E-4</v>
      </c>
    </row>
    <row r="233" spans="2:18">
      <c r="B233" s="86" t="s">
        <v>3372</v>
      </c>
      <c r="C233" s="88" t="s">
        <v>3018</v>
      </c>
      <c r="D233" s="87" t="s">
        <v>3169</v>
      </c>
      <c r="E233" s="87"/>
      <c r="F233" s="87" t="s">
        <v>620</v>
      </c>
      <c r="G233" s="101">
        <v>45195</v>
      </c>
      <c r="H233" s="87" t="s">
        <v>131</v>
      </c>
      <c r="I233" s="90">
        <v>2.0700000000093257</v>
      </c>
      <c r="J233" s="88" t="s">
        <v>129</v>
      </c>
      <c r="K233" s="88" t="s">
        <v>133</v>
      </c>
      <c r="L233" s="89">
        <v>6.9500000000000006E-2</v>
      </c>
      <c r="M233" s="89">
        <v>7.2500000000411416E-2</v>
      </c>
      <c r="N233" s="90">
        <v>91300.698096000007</v>
      </c>
      <c r="O233" s="102">
        <v>99.83</v>
      </c>
      <c r="P233" s="90">
        <v>91.145492045000026</v>
      </c>
      <c r="Q233" s="91">
        <f t="shared" si="3"/>
        <v>1.1913959384942698E-3</v>
      </c>
      <c r="R233" s="91">
        <f>P233/'סכום נכסי הקרן'!$C$42</f>
        <v>1.1805349134747727E-4</v>
      </c>
    </row>
    <row r="234" spans="2:18">
      <c r="B234" s="86" t="s">
        <v>3372</v>
      </c>
      <c r="C234" s="88" t="s">
        <v>3018</v>
      </c>
      <c r="D234" s="87" t="s">
        <v>3170</v>
      </c>
      <c r="E234" s="87"/>
      <c r="F234" s="87" t="s">
        <v>620</v>
      </c>
      <c r="G234" s="101">
        <v>45195</v>
      </c>
      <c r="H234" s="87" t="s">
        <v>131</v>
      </c>
      <c r="I234" s="90">
        <v>1.9500000000000928</v>
      </c>
      <c r="J234" s="88" t="s">
        <v>129</v>
      </c>
      <c r="K234" s="88" t="s">
        <v>133</v>
      </c>
      <c r="L234" s="89">
        <v>6.7500000000000004E-2</v>
      </c>
      <c r="M234" s="89">
        <v>7.170000000000501E-2</v>
      </c>
      <c r="N234" s="90">
        <v>2704613.7526210006</v>
      </c>
      <c r="O234" s="102">
        <v>99.6</v>
      </c>
      <c r="P234" s="90">
        <v>2693.7957235450003</v>
      </c>
      <c r="Q234" s="91">
        <f t="shared" si="3"/>
        <v>3.5211585478963935E-2</v>
      </c>
      <c r="R234" s="91">
        <f>P234/'סכום נכסי הקרן'!$C$42</f>
        <v>3.4890588991980344E-3</v>
      </c>
    </row>
    <row r="235" spans="2:18">
      <c r="B235" s="86" t="s">
        <v>3344</v>
      </c>
      <c r="C235" s="88" t="s">
        <v>3018</v>
      </c>
      <c r="D235" s="87" t="s">
        <v>3171</v>
      </c>
      <c r="E235" s="87"/>
      <c r="F235" s="87" t="s">
        <v>651</v>
      </c>
      <c r="G235" s="101">
        <v>44858</v>
      </c>
      <c r="H235" s="87" t="s">
        <v>131</v>
      </c>
      <c r="I235" s="90">
        <v>5.6400000001049655</v>
      </c>
      <c r="J235" s="88" t="s">
        <v>686</v>
      </c>
      <c r="K235" s="88" t="s">
        <v>133</v>
      </c>
      <c r="L235" s="89">
        <v>3.49E-2</v>
      </c>
      <c r="M235" s="89">
        <v>4.5400000000393612E-2</v>
      </c>
      <c r="N235" s="90">
        <v>15497.309558000003</v>
      </c>
      <c r="O235" s="102">
        <v>98.36</v>
      </c>
      <c r="P235" s="90">
        <v>15.243155010000002</v>
      </c>
      <c r="Q235" s="91">
        <f t="shared" si="3"/>
        <v>1.9924883350003067E-4</v>
      </c>
      <c r="R235" s="91">
        <f>P235/'סכום נכסי הקרן'!$C$42</f>
        <v>1.9743243771099986E-5</v>
      </c>
    </row>
    <row r="236" spans="2:18">
      <c r="B236" s="86" t="s">
        <v>3344</v>
      </c>
      <c r="C236" s="88" t="s">
        <v>3018</v>
      </c>
      <c r="D236" s="87" t="s">
        <v>3172</v>
      </c>
      <c r="E236" s="87"/>
      <c r="F236" s="87" t="s">
        <v>651</v>
      </c>
      <c r="G236" s="101">
        <v>44858</v>
      </c>
      <c r="H236" s="87" t="s">
        <v>131</v>
      </c>
      <c r="I236" s="90">
        <v>5.6800000001014324</v>
      </c>
      <c r="J236" s="88" t="s">
        <v>686</v>
      </c>
      <c r="K236" s="88" t="s">
        <v>133</v>
      </c>
      <c r="L236" s="89">
        <v>3.49E-2</v>
      </c>
      <c r="M236" s="89">
        <v>4.5300000000499233E-2</v>
      </c>
      <c r="N236" s="90">
        <v>12831.017628000001</v>
      </c>
      <c r="O236" s="102">
        <v>98.35</v>
      </c>
      <c r="P236" s="90">
        <v>12.619306929000002</v>
      </c>
      <c r="Q236" s="91">
        <f t="shared" si="3"/>
        <v>1.6495155914458582E-4</v>
      </c>
      <c r="R236" s="91">
        <f>P236/'סכום נכסי הקרן'!$C$42</f>
        <v>1.6344782478307827E-5</v>
      </c>
    </row>
    <row r="237" spans="2:18">
      <c r="B237" s="86" t="s">
        <v>3344</v>
      </c>
      <c r="C237" s="88" t="s">
        <v>3018</v>
      </c>
      <c r="D237" s="87" t="s">
        <v>3173</v>
      </c>
      <c r="E237" s="87"/>
      <c r="F237" s="87" t="s">
        <v>651</v>
      </c>
      <c r="G237" s="101">
        <v>44858</v>
      </c>
      <c r="H237" s="87" t="s">
        <v>131</v>
      </c>
      <c r="I237" s="90">
        <v>5.570000000036738</v>
      </c>
      <c r="J237" s="88" t="s">
        <v>686</v>
      </c>
      <c r="K237" s="88" t="s">
        <v>133</v>
      </c>
      <c r="L237" s="89">
        <v>3.49E-2</v>
      </c>
      <c r="M237" s="89">
        <v>4.5500000000443401E-2</v>
      </c>
      <c r="N237" s="90">
        <v>16047.352686000004</v>
      </c>
      <c r="O237" s="102">
        <v>98.38</v>
      </c>
      <c r="P237" s="90">
        <v>15.787386906000002</v>
      </c>
      <c r="Q237" s="91">
        <f t="shared" si="3"/>
        <v>2.0636268692213202E-4</v>
      </c>
      <c r="R237" s="91">
        <f>P237/'סכום נכסי הקרן'!$C$42</f>
        <v>2.0448143969496377E-5</v>
      </c>
    </row>
    <row r="238" spans="2:18">
      <c r="B238" s="86" t="s">
        <v>3344</v>
      </c>
      <c r="C238" s="88" t="s">
        <v>3018</v>
      </c>
      <c r="D238" s="87" t="s">
        <v>3174</v>
      </c>
      <c r="E238" s="87"/>
      <c r="F238" s="87" t="s">
        <v>651</v>
      </c>
      <c r="G238" s="101">
        <v>44858</v>
      </c>
      <c r="H238" s="87" t="s">
        <v>131</v>
      </c>
      <c r="I238" s="90">
        <v>5.6000000000728871</v>
      </c>
      <c r="J238" s="88" t="s">
        <v>686</v>
      </c>
      <c r="K238" s="88" t="s">
        <v>133</v>
      </c>
      <c r="L238" s="89">
        <v>3.49E-2</v>
      </c>
      <c r="M238" s="89">
        <v>4.5400000000864242E-2</v>
      </c>
      <c r="N238" s="90">
        <v>19525.851934999999</v>
      </c>
      <c r="O238" s="102">
        <v>98.37</v>
      </c>
      <c r="P238" s="90">
        <v>19.207582321000004</v>
      </c>
      <c r="Q238" s="91">
        <f t="shared" si="3"/>
        <v>2.510693074566498E-4</v>
      </c>
      <c r="R238" s="91">
        <f>P238/'סכום נכסי הקרן'!$C$42</f>
        <v>2.4878050493365251E-5</v>
      </c>
    </row>
    <row r="239" spans="2:18">
      <c r="B239" s="86" t="s">
        <v>3344</v>
      </c>
      <c r="C239" s="88" t="s">
        <v>3018</v>
      </c>
      <c r="D239" s="87" t="s">
        <v>3175</v>
      </c>
      <c r="E239" s="87"/>
      <c r="F239" s="87" t="s">
        <v>651</v>
      </c>
      <c r="G239" s="101">
        <v>44858</v>
      </c>
      <c r="H239" s="87" t="s">
        <v>131</v>
      </c>
      <c r="I239" s="90">
        <v>5.7699999998292606</v>
      </c>
      <c r="J239" s="88" t="s">
        <v>686</v>
      </c>
      <c r="K239" s="88" t="s">
        <v>133</v>
      </c>
      <c r="L239" s="89">
        <v>3.49E-2</v>
      </c>
      <c r="M239" s="89">
        <v>4.5199999998073712E-2</v>
      </c>
      <c r="N239" s="90">
        <v>11613.730469000002</v>
      </c>
      <c r="O239" s="102">
        <v>98.34</v>
      </c>
      <c r="P239" s="90">
        <v>11.420943535000003</v>
      </c>
      <c r="Q239" s="91">
        <f t="shared" si="3"/>
        <v>1.4928731455696631E-4</v>
      </c>
      <c r="R239" s="91">
        <f>P239/'סכום נכסי הקרן'!$C$42</f>
        <v>1.4792637886287126E-5</v>
      </c>
    </row>
    <row r="240" spans="2:18">
      <c r="B240" s="86" t="s">
        <v>3373</v>
      </c>
      <c r="C240" s="88" t="s">
        <v>3009</v>
      </c>
      <c r="D240" s="87">
        <v>9637</v>
      </c>
      <c r="E240" s="87"/>
      <c r="F240" s="87" t="s">
        <v>651</v>
      </c>
      <c r="G240" s="101">
        <v>45104</v>
      </c>
      <c r="H240" s="87" t="s">
        <v>131</v>
      </c>
      <c r="I240" s="90">
        <v>2.5199999999983844</v>
      </c>
      <c r="J240" s="88" t="s">
        <v>325</v>
      </c>
      <c r="K240" s="88" t="s">
        <v>133</v>
      </c>
      <c r="L240" s="89">
        <v>5.2159000000000004E-2</v>
      </c>
      <c r="M240" s="89">
        <v>6.0599999999991924E-2</v>
      </c>
      <c r="N240" s="90">
        <v>125060.40000000002</v>
      </c>
      <c r="O240" s="102">
        <v>98.99</v>
      </c>
      <c r="P240" s="90">
        <v>123.79728983500002</v>
      </c>
      <c r="Q240" s="91">
        <f t="shared" si="3"/>
        <v>1.6181994852054551E-3</v>
      </c>
      <c r="R240" s="91">
        <f>P240/'סכום נכסי הקרן'!$C$42</f>
        <v>1.6034476260396721E-4</v>
      </c>
    </row>
    <row r="241" spans="2:18">
      <c r="B241" s="86" t="s">
        <v>3374</v>
      </c>
      <c r="C241" s="88" t="s">
        <v>3009</v>
      </c>
      <c r="D241" s="87">
        <v>9577</v>
      </c>
      <c r="E241" s="87"/>
      <c r="F241" s="87" t="s">
        <v>651</v>
      </c>
      <c r="G241" s="101">
        <v>45063</v>
      </c>
      <c r="H241" s="87" t="s">
        <v>131</v>
      </c>
      <c r="I241" s="90">
        <v>3.570000000004574</v>
      </c>
      <c r="J241" s="88" t="s">
        <v>325</v>
      </c>
      <c r="K241" s="88" t="s">
        <v>133</v>
      </c>
      <c r="L241" s="89">
        <v>4.4344000000000001E-2</v>
      </c>
      <c r="M241" s="89">
        <v>4.5400000000059934E-2</v>
      </c>
      <c r="N241" s="90">
        <v>187590.60000000003</v>
      </c>
      <c r="O241" s="102">
        <v>101.39</v>
      </c>
      <c r="P241" s="90">
        <v>190.19809750900004</v>
      </c>
      <c r="Q241" s="91">
        <f t="shared" si="3"/>
        <v>2.4861486377152141E-3</v>
      </c>
      <c r="R241" s="91">
        <f>P241/'סכום נכסי הקרן'!$C$42</f>
        <v>2.4634843649206137E-4</v>
      </c>
    </row>
    <row r="242" spans="2:18">
      <c r="B242" s="86" t="s">
        <v>3375</v>
      </c>
      <c r="C242" s="88" t="s">
        <v>3009</v>
      </c>
      <c r="D242" s="87" t="s">
        <v>3176</v>
      </c>
      <c r="E242" s="87"/>
      <c r="F242" s="87" t="s">
        <v>651</v>
      </c>
      <c r="G242" s="101">
        <v>42372</v>
      </c>
      <c r="H242" s="87" t="s">
        <v>131</v>
      </c>
      <c r="I242" s="90">
        <v>9.6199999999850494</v>
      </c>
      <c r="J242" s="88" t="s">
        <v>129</v>
      </c>
      <c r="K242" s="88" t="s">
        <v>133</v>
      </c>
      <c r="L242" s="89">
        <v>6.7000000000000004E-2</v>
      </c>
      <c r="M242" s="89">
        <v>3.3999999999956024E-2</v>
      </c>
      <c r="N242" s="90">
        <v>151366.24527000004</v>
      </c>
      <c r="O242" s="102">
        <v>150.24</v>
      </c>
      <c r="P242" s="90">
        <v>227.41264647000003</v>
      </c>
      <c r="Q242" s="91">
        <f t="shared" si="3"/>
        <v>2.9725935675768192E-3</v>
      </c>
      <c r="R242" s="91">
        <f>P242/'סכום נכסי הקרן'!$C$42</f>
        <v>2.9454947567893235E-4</v>
      </c>
    </row>
    <row r="243" spans="2:18">
      <c r="B243" s="86" t="s">
        <v>3376</v>
      </c>
      <c r="C243" s="88" t="s">
        <v>3018</v>
      </c>
      <c r="D243" s="87" t="s">
        <v>3177</v>
      </c>
      <c r="E243" s="87"/>
      <c r="F243" s="87" t="s">
        <v>676</v>
      </c>
      <c r="G243" s="101">
        <v>44871</v>
      </c>
      <c r="H243" s="87"/>
      <c r="I243" s="90">
        <v>4.9399999999933684</v>
      </c>
      <c r="J243" s="88" t="s">
        <v>325</v>
      </c>
      <c r="K243" s="88" t="s">
        <v>133</v>
      </c>
      <c r="L243" s="89">
        <v>0.05</v>
      </c>
      <c r="M243" s="89">
        <v>6.9899999999933682E-2</v>
      </c>
      <c r="N243" s="90">
        <v>189792.29044300003</v>
      </c>
      <c r="O243" s="102">
        <v>95.35</v>
      </c>
      <c r="P243" s="90">
        <v>180.96696388000007</v>
      </c>
      <c r="Q243" s="91">
        <f t="shared" si="3"/>
        <v>2.3654851263716298E-3</v>
      </c>
      <c r="R243" s="91">
        <f>P243/'סכום נכסי הקרן'!$C$42</f>
        <v>2.3439208484429675E-4</v>
      </c>
    </row>
    <row r="244" spans="2:18">
      <c r="B244" s="86" t="s">
        <v>3376</v>
      </c>
      <c r="C244" s="88" t="s">
        <v>3018</v>
      </c>
      <c r="D244" s="87" t="s">
        <v>3178</v>
      </c>
      <c r="E244" s="87"/>
      <c r="F244" s="87" t="s">
        <v>676</v>
      </c>
      <c r="G244" s="101">
        <v>44969</v>
      </c>
      <c r="H244" s="87"/>
      <c r="I244" s="90">
        <v>4.9399999999970667</v>
      </c>
      <c r="J244" s="88" t="s">
        <v>325</v>
      </c>
      <c r="K244" s="88" t="s">
        <v>133</v>
      </c>
      <c r="L244" s="89">
        <v>0.05</v>
      </c>
      <c r="M244" s="89">
        <v>6.650000000003474E-2</v>
      </c>
      <c r="N244" s="90">
        <v>134825.79971200004</v>
      </c>
      <c r="O244" s="102">
        <v>96.06</v>
      </c>
      <c r="P244" s="90">
        <v>129.51366212700003</v>
      </c>
      <c r="Q244" s="91">
        <f t="shared" si="3"/>
        <v>1.6929202703897357E-3</v>
      </c>
      <c r="R244" s="91">
        <f>P244/'סכום נכסי הקרן'!$C$42</f>
        <v>1.6774872402621071E-4</v>
      </c>
    </row>
    <row r="245" spans="2:18">
      <c r="B245" s="86" t="s">
        <v>3376</v>
      </c>
      <c r="C245" s="88" t="s">
        <v>3018</v>
      </c>
      <c r="D245" s="87" t="s">
        <v>3179</v>
      </c>
      <c r="E245" s="87"/>
      <c r="F245" s="87" t="s">
        <v>676</v>
      </c>
      <c r="G245" s="101">
        <v>45018</v>
      </c>
      <c r="H245" s="87"/>
      <c r="I245" s="90">
        <v>4.9400000000081574</v>
      </c>
      <c r="J245" s="88" t="s">
        <v>325</v>
      </c>
      <c r="K245" s="88" t="s">
        <v>133</v>
      </c>
      <c r="L245" s="89">
        <v>0.05</v>
      </c>
      <c r="M245" s="89">
        <v>4.3000000000029133E-2</v>
      </c>
      <c r="N245" s="90">
        <v>64513.040646000009</v>
      </c>
      <c r="O245" s="102">
        <v>106.41</v>
      </c>
      <c r="P245" s="90">
        <v>68.648326826000016</v>
      </c>
      <c r="Q245" s="91">
        <f t="shared" si="3"/>
        <v>8.9732729430594199E-4</v>
      </c>
      <c r="R245" s="91">
        <f>P245/'סכום נכסי הקרן'!$C$42</f>
        <v>8.891470631340518E-5</v>
      </c>
    </row>
    <row r="246" spans="2:18">
      <c r="B246" s="86" t="s">
        <v>3376</v>
      </c>
      <c r="C246" s="88" t="s">
        <v>3018</v>
      </c>
      <c r="D246" s="87" t="s">
        <v>3180</v>
      </c>
      <c r="E246" s="87"/>
      <c r="F246" s="87" t="s">
        <v>676</v>
      </c>
      <c r="G246" s="101">
        <v>45109</v>
      </c>
      <c r="H246" s="87"/>
      <c r="I246" s="90">
        <v>4.9400000000191291</v>
      </c>
      <c r="J246" s="88" t="s">
        <v>325</v>
      </c>
      <c r="K246" s="88" t="s">
        <v>133</v>
      </c>
      <c r="L246" s="89">
        <v>0.05</v>
      </c>
      <c r="M246" s="89">
        <v>5.2200000000095642E-2</v>
      </c>
      <c r="N246" s="90">
        <v>58287.82007200001</v>
      </c>
      <c r="O246" s="102">
        <v>100.45</v>
      </c>
      <c r="P246" s="90">
        <v>58.550115902000002</v>
      </c>
      <c r="Q246" s="91">
        <f t="shared" si="3"/>
        <v>7.6532989969017547E-4</v>
      </c>
      <c r="R246" s="91">
        <f>P246/'סכום נכסי הקרן'!$C$42</f>
        <v>7.5835298553415654E-5</v>
      </c>
    </row>
    <row r="247" spans="2:18">
      <c r="B247" s="86" t="s">
        <v>3377</v>
      </c>
      <c r="C247" s="88" t="s">
        <v>3018</v>
      </c>
      <c r="D247" s="87" t="s">
        <v>3181</v>
      </c>
      <c r="E247" s="87"/>
      <c r="F247" s="87" t="s">
        <v>676</v>
      </c>
      <c r="G247" s="101">
        <v>41816</v>
      </c>
      <c r="H247" s="87"/>
      <c r="I247" s="90">
        <v>5.6699999999904147</v>
      </c>
      <c r="J247" s="88" t="s">
        <v>686</v>
      </c>
      <c r="K247" s="88" t="s">
        <v>133</v>
      </c>
      <c r="L247" s="89">
        <v>4.4999999999999998E-2</v>
      </c>
      <c r="M247" s="89">
        <v>8.7099999999712449E-2</v>
      </c>
      <c r="N247" s="90">
        <v>47233.233826000011</v>
      </c>
      <c r="O247" s="102">
        <v>88.35</v>
      </c>
      <c r="P247" s="90">
        <v>41.730564020000003</v>
      </c>
      <c r="Q247" s="91">
        <f t="shared" ref="Q247:Q310" si="4">IFERROR(P247/$P$10,0)</f>
        <v>5.4547540826217387E-4</v>
      </c>
      <c r="R247" s="91">
        <f>P247/'סכום נכסי הקרן'!$C$42</f>
        <v>5.405027355635047E-5</v>
      </c>
    </row>
    <row r="248" spans="2:18">
      <c r="B248" s="86" t="s">
        <v>3377</v>
      </c>
      <c r="C248" s="88" t="s">
        <v>3018</v>
      </c>
      <c r="D248" s="87" t="s">
        <v>3182</v>
      </c>
      <c r="E248" s="87"/>
      <c r="F248" s="87" t="s">
        <v>676</v>
      </c>
      <c r="G248" s="101">
        <v>42625</v>
      </c>
      <c r="H248" s="87"/>
      <c r="I248" s="90">
        <v>5.6700000002012088</v>
      </c>
      <c r="J248" s="88" t="s">
        <v>686</v>
      </c>
      <c r="K248" s="88" t="s">
        <v>133</v>
      </c>
      <c r="L248" s="89">
        <v>4.4999999999999998E-2</v>
      </c>
      <c r="M248" s="89">
        <v>8.7100000003039538E-2</v>
      </c>
      <c r="N248" s="90">
        <v>13152.499243000004</v>
      </c>
      <c r="O248" s="102">
        <v>88.8</v>
      </c>
      <c r="P248" s="90">
        <v>11.679420495000002</v>
      </c>
      <c r="Q248" s="91">
        <f t="shared" si="4"/>
        <v>1.5266596108603773E-4</v>
      </c>
      <c r="R248" s="91">
        <f>P248/'סכום נכסי הקרן'!$C$42</f>
        <v>1.5127422491386597E-5</v>
      </c>
    </row>
    <row r="249" spans="2:18">
      <c r="B249" s="86" t="s">
        <v>3377</v>
      </c>
      <c r="C249" s="88" t="s">
        <v>3018</v>
      </c>
      <c r="D249" s="87" t="s">
        <v>3183</v>
      </c>
      <c r="E249" s="87"/>
      <c r="F249" s="87" t="s">
        <v>676</v>
      </c>
      <c r="G249" s="101">
        <v>42716</v>
      </c>
      <c r="H249" s="87"/>
      <c r="I249" s="90">
        <v>5.6699999998023509</v>
      </c>
      <c r="J249" s="88" t="s">
        <v>686</v>
      </c>
      <c r="K249" s="88" t="s">
        <v>133</v>
      </c>
      <c r="L249" s="89">
        <v>4.4999999999999998E-2</v>
      </c>
      <c r="M249" s="89">
        <v>8.7099999996894065E-2</v>
      </c>
      <c r="N249" s="90">
        <v>9950.6384260000013</v>
      </c>
      <c r="O249" s="102">
        <v>88.98</v>
      </c>
      <c r="P249" s="90">
        <v>8.8540789250000014</v>
      </c>
      <c r="Q249" s="91">
        <f t="shared" si="4"/>
        <v>1.1573489191483698E-4</v>
      </c>
      <c r="R249" s="91">
        <f>P249/'סכום נכסי הקרן'!$C$42</f>
        <v>1.1467982741771902E-5</v>
      </c>
    </row>
    <row r="250" spans="2:18">
      <c r="B250" s="86" t="s">
        <v>3377</v>
      </c>
      <c r="C250" s="88" t="s">
        <v>3018</v>
      </c>
      <c r="D250" s="87" t="s">
        <v>3184</v>
      </c>
      <c r="E250" s="87"/>
      <c r="F250" s="87" t="s">
        <v>676</v>
      </c>
      <c r="G250" s="101">
        <v>42803</v>
      </c>
      <c r="H250" s="87"/>
      <c r="I250" s="90">
        <v>5.6700000000059561</v>
      </c>
      <c r="J250" s="88" t="s">
        <v>686</v>
      </c>
      <c r="K250" s="88" t="s">
        <v>133</v>
      </c>
      <c r="L250" s="89">
        <v>4.4999999999999998E-2</v>
      </c>
      <c r="M250" s="89">
        <v>8.7100000000073591E-2</v>
      </c>
      <c r="N250" s="90">
        <v>63771.159317000005</v>
      </c>
      <c r="O250" s="102">
        <v>89.52</v>
      </c>
      <c r="P250" s="90">
        <v>57.087946298000013</v>
      </c>
      <c r="Q250" s="91">
        <f t="shared" si="4"/>
        <v>7.4621734800484031E-4</v>
      </c>
      <c r="R250" s="91">
        <f>P250/'סכום נכסי הקרן'!$C$42</f>
        <v>7.3941466803523572E-5</v>
      </c>
    </row>
    <row r="251" spans="2:18">
      <c r="B251" s="86" t="s">
        <v>3377</v>
      </c>
      <c r="C251" s="88" t="s">
        <v>3018</v>
      </c>
      <c r="D251" s="87" t="s">
        <v>3185</v>
      </c>
      <c r="E251" s="87"/>
      <c r="F251" s="87" t="s">
        <v>676</v>
      </c>
      <c r="G251" s="101">
        <v>42898</v>
      </c>
      <c r="H251" s="87"/>
      <c r="I251" s="90">
        <v>5.6700000001984501</v>
      </c>
      <c r="J251" s="88" t="s">
        <v>686</v>
      </c>
      <c r="K251" s="88" t="s">
        <v>133</v>
      </c>
      <c r="L251" s="89">
        <v>4.4999999999999998E-2</v>
      </c>
      <c r="M251" s="89">
        <v>8.710000000333247E-2</v>
      </c>
      <c r="N251" s="90">
        <v>11993.720892000001</v>
      </c>
      <c r="O251" s="102">
        <v>89.07</v>
      </c>
      <c r="P251" s="90">
        <v>10.682807264000001</v>
      </c>
      <c r="Q251" s="91">
        <f t="shared" si="4"/>
        <v>1.3963886639355603E-4</v>
      </c>
      <c r="R251" s="91">
        <f>P251/'סכום נכסי הקרן'!$C$42</f>
        <v>1.3836588805563139E-5</v>
      </c>
    </row>
    <row r="252" spans="2:18">
      <c r="B252" s="86" t="s">
        <v>3377</v>
      </c>
      <c r="C252" s="88" t="s">
        <v>3018</v>
      </c>
      <c r="D252" s="87" t="s">
        <v>3186</v>
      </c>
      <c r="E252" s="87"/>
      <c r="F252" s="87" t="s">
        <v>676</v>
      </c>
      <c r="G252" s="101">
        <v>42989</v>
      </c>
      <c r="H252" s="87"/>
      <c r="I252" s="90">
        <v>5.6700000001687068</v>
      </c>
      <c r="J252" s="88" t="s">
        <v>686</v>
      </c>
      <c r="K252" s="88" t="s">
        <v>133</v>
      </c>
      <c r="L252" s="89">
        <v>4.4999999999999998E-2</v>
      </c>
      <c r="M252" s="89">
        <v>8.7100000002693398E-2</v>
      </c>
      <c r="N252" s="90">
        <v>15113.598139000002</v>
      </c>
      <c r="O252" s="102">
        <v>89.42</v>
      </c>
      <c r="P252" s="90">
        <v>13.514580616000002</v>
      </c>
      <c r="Q252" s="91">
        <f t="shared" si="4"/>
        <v>1.766540077309183E-4</v>
      </c>
      <c r="R252" s="91">
        <f>P252/'סכום נכסי הקרן'!$C$42</f>
        <v>1.7504359129775103E-5</v>
      </c>
    </row>
    <row r="253" spans="2:18">
      <c r="B253" s="86" t="s">
        <v>3377</v>
      </c>
      <c r="C253" s="88" t="s">
        <v>3018</v>
      </c>
      <c r="D253" s="87" t="s">
        <v>3187</v>
      </c>
      <c r="E253" s="87"/>
      <c r="F253" s="87" t="s">
        <v>676</v>
      </c>
      <c r="G253" s="101">
        <v>43080</v>
      </c>
      <c r="H253" s="87"/>
      <c r="I253" s="90">
        <v>5.6699999997210675</v>
      </c>
      <c r="J253" s="88" t="s">
        <v>686</v>
      </c>
      <c r="K253" s="88" t="s">
        <v>133</v>
      </c>
      <c r="L253" s="89">
        <v>4.4999999999999998E-2</v>
      </c>
      <c r="M253" s="89">
        <v>8.7099999994998456E-2</v>
      </c>
      <c r="N253" s="90">
        <v>4682.7150700000011</v>
      </c>
      <c r="O253" s="102">
        <v>88.81</v>
      </c>
      <c r="P253" s="90">
        <v>4.1587194480000012</v>
      </c>
      <c r="Q253" s="91">
        <f t="shared" si="4"/>
        <v>5.436013727632437E-5</v>
      </c>
      <c r="R253" s="91">
        <f>P253/'סכום נכסי הקרן'!$C$42</f>
        <v>5.3864578418059653E-6</v>
      </c>
    </row>
    <row r="254" spans="2:18">
      <c r="B254" s="86" t="s">
        <v>3377</v>
      </c>
      <c r="C254" s="88" t="s">
        <v>3018</v>
      </c>
      <c r="D254" s="87" t="s">
        <v>3188</v>
      </c>
      <c r="E254" s="87"/>
      <c r="F254" s="87" t="s">
        <v>676</v>
      </c>
      <c r="G254" s="101">
        <v>43171</v>
      </c>
      <c r="H254" s="87"/>
      <c r="I254" s="90">
        <v>5.5499999993287901</v>
      </c>
      <c r="J254" s="88" t="s">
        <v>686</v>
      </c>
      <c r="K254" s="88" t="s">
        <v>133</v>
      </c>
      <c r="L254" s="89">
        <v>4.4999999999999998E-2</v>
      </c>
      <c r="M254" s="89">
        <v>8.7999999991689781E-2</v>
      </c>
      <c r="N254" s="90">
        <v>3498.8559310000005</v>
      </c>
      <c r="O254" s="102">
        <v>89.42</v>
      </c>
      <c r="P254" s="90">
        <v>3.1286772220000003</v>
      </c>
      <c r="Q254" s="91">
        <f t="shared" si="4"/>
        <v>4.0896080009201226E-5</v>
      </c>
      <c r="R254" s="91">
        <f>P254/'סכום נכסי הקרן'!$C$42</f>
        <v>4.052326243124251E-6</v>
      </c>
    </row>
    <row r="255" spans="2:18">
      <c r="B255" s="86" t="s">
        <v>3377</v>
      </c>
      <c r="C255" s="88" t="s">
        <v>3018</v>
      </c>
      <c r="D255" s="87" t="s">
        <v>3189</v>
      </c>
      <c r="E255" s="87"/>
      <c r="F255" s="87" t="s">
        <v>676</v>
      </c>
      <c r="G255" s="101">
        <v>43341</v>
      </c>
      <c r="H255" s="87"/>
      <c r="I255" s="90">
        <v>5.7100000001274021</v>
      </c>
      <c r="J255" s="88" t="s">
        <v>686</v>
      </c>
      <c r="K255" s="88" t="s">
        <v>133</v>
      </c>
      <c r="L255" s="89">
        <v>4.4999999999999998E-2</v>
      </c>
      <c r="M255" s="89">
        <v>8.4500000002548065E-2</v>
      </c>
      <c r="N255" s="90">
        <v>8777.7822010000018</v>
      </c>
      <c r="O255" s="102">
        <v>89.42</v>
      </c>
      <c r="P255" s="90">
        <v>7.8490935000000013</v>
      </c>
      <c r="Q255" s="91">
        <f t="shared" si="4"/>
        <v>1.0259836122388636E-4</v>
      </c>
      <c r="R255" s="91">
        <f>P255/'סכום נכסי הקרן'!$C$42</f>
        <v>1.0166305220342728E-5</v>
      </c>
    </row>
    <row r="256" spans="2:18">
      <c r="B256" s="86" t="s">
        <v>3377</v>
      </c>
      <c r="C256" s="88" t="s">
        <v>3018</v>
      </c>
      <c r="D256" s="87" t="s">
        <v>3190</v>
      </c>
      <c r="E256" s="87"/>
      <c r="F256" s="87" t="s">
        <v>676</v>
      </c>
      <c r="G256" s="101">
        <v>43990</v>
      </c>
      <c r="H256" s="87"/>
      <c r="I256" s="90">
        <v>5.6700000001278843</v>
      </c>
      <c r="J256" s="88" t="s">
        <v>686</v>
      </c>
      <c r="K256" s="88" t="s">
        <v>133</v>
      </c>
      <c r="L256" s="89">
        <v>4.4999999999999998E-2</v>
      </c>
      <c r="M256" s="89">
        <v>8.7100000001579747E-2</v>
      </c>
      <c r="N256" s="90">
        <v>9053.2945640000016</v>
      </c>
      <c r="O256" s="102">
        <v>88.1</v>
      </c>
      <c r="P256" s="90">
        <v>7.9759530940000012</v>
      </c>
      <c r="Q256" s="91">
        <f t="shared" si="4"/>
        <v>1.0425658920268767E-4</v>
      </c>
      <c r="R256" s="91">
        <f>P256/'סכום נכסי הקרן'!$C$42</f>
        <v>1.0330616341459167E-5</v>
      </c>
    </row>
    <row r="257" spans="2:18">
      <c r="B257" s="86" t="s">
        <v>3377</v>
      </c>
      <c r="C257" s="88" t="s">
        <v>3018</v>
      </c>
      <c r="D257" s="87" t="s">
        <v>3191</v>
      </c>
      <c r="E257" s="87"/>
      <c r="F257" s="87" t="s">
        <v>676</v>
      </c>
      <c r="G257" s="101">
        <v>41893</v>
      </c>
      <c r="H257" s="87"/>
      <c r="I257" s="90">
        <v>5.6700000002096722</v>
      </c>
      <c r="J257" s="88" t="s">
        <v>686</v>
      </c>
      <c r="K257" s="88" t="s">
        <v>133</v>
      </c>
      <c r="L257" s="89">
        <v>4.4999999999999998E-2</v>
      </c>
      <c r="M257" s="89">
        <v>8.7100000002734324E-2</v>
      </c>
      <c r="N257" s="90">
        <v>9266.6844240000009</v>
      </c>
      <c r="O257" s="102">
        <v>88.01</v>
      </c>
      <c r="P257" s="90">
        <v>8.1556094870000013</v>
      </c>
      <c r="Q257" s="91">
        <f t="shared" si="4"/>
        <v>1.0660494337953555E-4</v>
      </c>
      <c r="R257" s="91">
        <f>P257/'סכום נכסי הקרן'!$C$42</f>
        <v>1.0563310948298013E-5</v>
      </c>
    </row>
    <row r="258" spans="2:18">
      <c r="B258" s="86" t="s">
        <v>3377</v>
      </c>
      <c r="C258" s="88" t="s">
        <v>3018</v>
      </c>
      <c r="D258" s="87" t="s">
        <v>3192</v>
      </c>
      <c r="E258" s="87"/>
      <c r="F258" s="87" t="s">
        <v>676</v>
      </c>
      <c r="G258" s="101">
        <v>42151</v>
      </c>
      <c r="H258" s="87"/>
      <c r="I258" s="90">
        <v>5.66999999998243</v>
      </c>
      <c r="J258" s="88" t="s">
        <v>686</v>
      </c>
      <c r="K258" s="88" t="s">
        <v>133</v>
      </c>
      <c r="L258" s="89">
        <v>4.4999999999999998E-2</v>
      </c>
      <c r="M258" s="89">
        <v>8.7099999999704955E-2</v>
      </c>
      <c r="N258" s="90">
        <v>33936.177141000007</v>
      </c>
      <c r="O258" s="102">
        <v>88.89</v>
      </c>
      <c r="P258" s="90">
        <v>30.165870659000003</v>
      </c>
      <c r="Q258" s="91">
        <f t="shared" si="4"/>
        <v>3.9430908734940112E-4</v>
      </c>
      <c r="R258" s="91">
        <f>P258/'סכום נכסי הקרן'!$C$42</f>
        <v>3.9071447977626354E-5</v>
      </c>
    </row>
    <row r="259" spans="2:18">
      <c r="B259" s="86" t="s">
        <v>3377</v>
      </c>
      <c r="C259" s="88" t="s">
        <v>3018</v>
      </c>
      <c r="D259" s="87" t="s">
        <v>3193</v>
      </c>
      <c r="E259" s="87"/>
      <c r="F259" s="87" t="s">
        <v>676</v>
      </c>
      <c r="G259" s="101">
        <v>42166</v>
      </c>
      <c r="H259" s="87"/>
      <c r="I259" s="90">
        <v>5.6700000000052855</v>
      </c>
      <c r="J259" s="88" t="s">
        <v>686</v>
      </c>
      <c r="K259" s="88" t="s">
        <v>133</v>
      </c>
      <c r="L259" s="89">
        <v>4.4999999999999998E-2</v>
      </c>
      <c r="M259" s="89">
        <v>8.7100000000334715E-2</v>
      </c>
      <c r="N259" s="90">
        <v>31930.212527000007</v>
      </c>
      <c r="O259" s="102">
        <v>88.89</v>
      </c>
      <c r="P259" s="90">
        <v>28.382768555000002</v>
      </c>
      <c r="Q259" s="91">
        <f t="shared" si="4"/>
        <v>3.7100151001384461E-4</v>
      </c>
      <c r="R259" s="91">
        <f>P259/'סכום נכסי הקרן'!$C$42</f>
        <v>3.6761937939518224E-5</v>
      </c>
    </row>
    <row r="260" spans="2:18">
      <c r="B260" s="86" t="s">
        <v>3377</v>
      </c>
      <c r="C260" s="88" t="s">
        <v>3018</v>
      </c>
      <c r="D260" s="87" t="s">
        <v>3194</v>
      </c>
      <c r="E260" s="87"/>
      <c r="F260" s="87" t="s">
        <v>676</v>
      </c>
      <c r="G260" s="101">
        <v>42257</v>
      </c>
      <c r="H260" s="87"/>
      <c r="I260" s="90">
        <v>5.670000000077458</v>
      </c>
      <c r="J260" s="88" t="s">
        <v>686</v>
      </c>
      <c r="K260" s="88" t="s">
        <v>133</v>
      </c>
      <c r="L260" s="89">
        <v>4.4999999999999998E-2</v>
      </c>
      <c r="M260" s="89">
        <v>8.710000000072117E-2</v>
      </c>
      <c r="N260" s="90">
        <v>16967.857459000003</v>
      </c>
      <c r="O260" s="102">
        <v>88.26</v>
      </c>
      <c r="P260" s="90">
        <v>14.975832052000001</v>
      </c>
      <c r="Q260" s="91">
        <f t="shared" si="4"/>
        <v>1.9575455770775964E-4</v>
      </c>
      <c r="R260" s="91">
        <f>P260/'סכום נכסי הקרן'!$C$42</f>
        <v>1.9397001649836827E-5</v>
      </c>
    </row>
    <row r="261" spans="2:18">
      <c r="B261" s="86" t="s">
        <v>3377</v>
      </c>
      <c r="C261" s="88" t="s">
        <v>3018</v>
      </c>
      <c r="D261" s="87" t="s">
        <v>3195</v>
      </c>
      <c r="E261" s="87"/>
      <c r="F261" s="87" t="s">
        <v>676</v>
      </c>
      <c r="G261" s="101">
        <v>42348</v>
      </c>
      <c r="H261" s="87"/>
      <c r="I261" s="90">
        <v>5.6700000000345288</v>
      </c>
      <c r="J261" s="88" t="s">
        <v>686</v>
      </c>
      <c r="K261" s="88" t="s">
        <v>133</v>
      </c>
      <c r="L261" s="89">
        <v>4.4999999999999998E-2</v>
      </c>
      <c r="M261" s="89">
        <v>8.7100000000268546E-2</v>
      </c>
      <c r="N261" s="90">
        <v>29383.026796000006</v>
      </c>
      <c r="O261" s="102">
        <v>88.71</v>
      </c>
      <c r="P261" s="90">
        <v>26.065683030000002</v>
      </c>
      <c r="Q261" s="91">
        <f t="shared" si="4"/>
        <v>3.4071404080729379E-4</v>
      </c>
      <c r="R261" s="91">
        <f>P261/'סכום נכסי הקרן'!$C$42</f>
        <v>3.3760801735854953E-5</v>
      </c>
    </row>
    <row r="262" spans="2:18">
      <c r="B262" s="86" t="s">
        <v>3377</v>
      </c>
      <c r="C262" s="88" t="s">
        <v>3018</v>
      </c>
      <c r="D262" s="87" t="s">
        <v>3196</v>
      </c>
      <c r="E262" s="87"/>
      <c r="F262" s="87" t="s">
        <v>676</v>
      </c>
      <c r="G262" s="101">
        <v>42439</v>
      </c>
      <c r="H262" s="87"/>
      <c r="I262" s="90">
        <v>5.6700000000943342</v>
      </c>
      <c r="J262" s="88" t="s">
        <v>686</v>
      </c>
      <c r="K262" s="88" t="s">
        <v>133</v>
      </c>
      <c r="L262" s="89">
        <v>4.4999999999999998E-2</v>
      </c>
      <c r="M262" s="89">
        <v>8.7100000001391037E-2</v>
      </c>
      <c r="N262" s="90">
        <v>34897.790018000007</v>
      </c>
      <c r="O262" s="102">
        <v>89.61</v>
      </c>
      <c r="P262" s="90">
        <v>31.271913015000003</v>
      </c>
      <c r="Q262" s="91">
        <f t="shared" si="4"/>
        <v>4.0876657000899825E-4</v>
      </c>
      <c r="R262" s="91">
        <f>P262/'סכום נכסי הקרן'!$C$42</f>
        <v>4.0504016487317693E-5</v>
      </c>
    </row>
    <row r="263" spans="2:18">
      <c r="B263" s="86" t="s">
        <v>3377</v>
      </c>
      <c r="C263" s="88" t="s">
        <v>3018</v>
      </c>
      <c r="D263" s="87" t="s">
        <v>3197</v>
      </c>
      <c r="E263" s="87"/>
      <c r="F263" s="87" t="s">
        <v>676</v>
      </c>
      <c r="G263" s="101">
        <v>42549</v>
      </c>
      <c r="H263" s="87"/>
      <c r="I263" s="90">
        <v>5.6900000000081485</v>
      </c>
      <c r="J263" s="88" t="s">
        <v>686</v>
      </c>
      <c r="K263" s="88" t="s">
        <v>133</v>
      </c>
      <c r="L263" s="89">
        <v>4.4999999999999998E-2</v>
      </c>
      <c r="M263" s="89">
        <v>8.5899999999990956E-2</v>
      </c>
      <c r="N263" s="90">
        <v>24546.698186000005</v>
      </c>
      <c r="O263" s="102">
        <v>89.99</v>
      </c>
      <c r="P263" s="90">
        <v>22.089575778000004</v>
      </c>
      <c r="Q263" s="91">
        <f t="shared" si="4"/>
        <v>2.8874089408587815E-4</v>
      </c>
      <c r="R263" s="91">
        <f>P263/'סכום נכסי הקרן'!$C$42</f>
        <v>2.8610866916929663E-5</v>
      </c>
    </row>
    <row r="264" spans="2:18">
      <c r="B264" s="86" t="s">
        <v>3377</v>
      </c>
      <c r="C264" s="88" t="s">
        <v>3018</v>
      </c>
      <c r="D264" s="87" t="s">
        <v>3198</v>
      </c>
      <c r="E264" s="87"/>
      <c r="F264" s="87" t="s">
        <v>676</v>
      </c>
      <c r="G264" s="101">
        <v>42604</v>
      </c>
      <c r="H264" s="87"/>
      <c r="I264" s="90">
        <v>5.6700000000235056</v>
      </c>
      <c r="J264" s="88" t="s">
        <v>686</v>
      </c>
      <c r="K264" s="88" t="s">
        <v>133</v>
      </c>
      <c r="L264" s="89">
        <v>4.4999999999999998E-2</v>
      </c>
      <c r="M264" s="89">
        <v>8.710000000059992E-2</v>
      </c>
      <c r="N264" s="90">
        <v>32099.080410000002</v>
      </c>
      <c r="O264" s="102">
        <v>88.8</v>
      </c>
      <c r="P264" s="90">
        <v>28.503986199000003</v>
      </c>
      <c r="Q264" s="91">
        <f t="shared" si="4"/>
        <v>3.7258599000835875E-4</v>
      </c>
      <c r="R264" s="91">
        <f>P264/'סכום נכסי הקרן'!$C$42</f>
        <v>3.6918941492475623E-5</v>
      </c>
    </row>
    <row r="265" spans="2:18">
      <c r="B265" s="92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90"/>
      <c r="O265" s="102"/>
      <c r="P265" s="87"/>
      <c r="Q265" s="91"/>
      <c r="R265" s="87"/>
    </row>
    <row r="266" spans="2:18">
      <c r="B266" s="79" t="s">
        <v>39</v>
      </c>
      <c r="C266" s="81"/>
      <c r="D266" s="80"/>
      <c r="E266" s="80"/>
      <c r="F266" s="80"/>
      <c r="G266" s="99"/>
      <c r="H266" s="80"/>
      <c r="I266" s="83">
        <v>2.1673617794382953</v>
      </c>
      <c r="J266" s="81"/>
      <c r="K266" s="81"/>
      <c r="L266" s="82"/>
      <c r="M266" s="82">
        <v>0.4112104286300437</v>
      </c>
      <c r="N266" s="83"/>
      <c r="O266" s="100"/>
      <c r="P266" s="83">
        <v>29499.460774246007</v>
      </c>
      <c r="Q266" s="84">
        <f t="shared" si="4"/>
        <v>0.38559820091657176</v>
      </c>
      <c r="R266" s="84">
        <f>P266/'סכום נכסי הקרן'!$C$42</f>
        <v>3.8208300368254323E-2</v>
      </c>
    </row>
    <row r="267" spans="2:18">
      <c r="B267" s="85" t="s">
        <v>37</v>
      </c>
      <c r="C267" s="81"/>
      <c r="D267" s="80"/>
      <c r="E267" s="80"/>
      <c r="F267" s="80"/>
      <c r="G267" s="99"/>
      <c r="H267" s="80"/>
      <c r="I267" s="83">
        <v>2.1673617794382958</v>
      </c>
      <c r="J267" s="81"/>
      <c r="K267" s="81"/>
      <c r="L267" s="82"/>
      <c r="M267" s="82">
        <v>0.41121042863004376</v>
      </c>
      <c r="N267" s="83"/>
      <c r="O267" s="100"/>
      <c r="P267" s="83">
        <v>29499.460774245999</v>
      </c>
      <c r="Q267" s="84">
        <f t="shared" si="4"/>
        <v>0.38559820091657171</v>
      </c>
      <c r="R267" s="84">
        <f>P267/'סכום נכסי הקרן'!$C$42</f>
        <v>3.8208300368254317E-2</v>
      </c>
    </row>
    <row r="268" spans="2:18">
      <c r="B268" s="86" t="s">
        <v>3378</v>
      </c>
      <c r="C268" s="88" t="s">
        <v>3018</v>
      </c>
      <c r="D268" s="87">
        <v>9645</v>
      </c>
      <c r="E268" s="87"/>
      <c r="F268" s="87" t="s">
        <v>3048</v>
      </c>
      <c r="G268" s="101">
        <v>45114</v>
      </c>
      <c r="H268" s="87" t="s">
        <v>3008</v>
      </c>
      <c r="I268" s="90">
        <v>2.5600000000178813</v>
      </c>
      <c r="J268" s="88" t="s">
        <v>1032</v>
      </c>
      <c r="K268" s="88" t="s">
        <v>2957</v>
      </c>
      <c r="L268" s="89">
        <v>7.5800000000000006E-2</v>
      </c>
      <c r="M268" s="89">
        <v>8.3200000000581115E-2</v>
      </c>
      <c r="N268" s="90">
        <v>148171.67446600003</v>
      </c>
      <c r="O268" s="102">
        <v>100.65</v>
      </c>
      <c r="P268" s="90">
        <v>53.688526909000011</v>
      </c>
      <c r="Q268" s="91">
        <f t="shared" si="4"/>
        <v>7.0178229847662349E-4</v>
      </c>
      <c r="R268" s="91">
        <f>P268/'סכום נכסי הקרן'!$C$42</f>
        <v>6.953846981023703E-5</v>
      </c>
    </row>
    <row r="269" spans="2:18">
      <c r="B269" s="86" t="s">
        <v>3378</v>
      </c>
      <c r="C269" s="88" t="s">
        <v>3018</v>
      </c>
      <c r="D269" s="87">
        <v>9722</v>
      </c>
      <c r="E269" s="87"/>
      <c r="F269" s="87" t="s">
        <v>3048</v>
      </c>
      <c r="G269" s="101">
        <v>45169</v>
      </c>
      <c r="H269" s="87" t="s">
        <v>3008</v>
      </c>
      <c r="I269" s="90">
        <v>2.5799999999991172</v>
      </c>
      <c r="J269" s="88" t="s">
        <v>1032</v>
      </c>
      <c r="K269" s="88" t="s">
        <v>2957</v>
      </c>
      <c r="L269" s="89">
        <v>7.7300000000000008E-2</v>
      </c>
      <c r="M269" s="89">
        <v>8.1799999999373152E-2</v>
      </c>
      <c r="N269" s="90">
        <v>62693.201633000004</v>
      </c>
      <c r="O269" s="102">
        <v>100.37</v>
      </c>
      <c r="P269" s="90">
        <v>22.653059719000002</v>
      </c>
      <c r="Q269" s="91">
        <f t="shared" si="4"/>
        <v>2.9610639800331485E-4</v>
      </c>
      <c r="R269" s="91">
        <f>P269/'סכום נכסי הקרן'!$C$42</f>
        <v>2.9340702754783752E-5</v>
      </c>
    </row>
    <row r="270" spans="2:18">
      <c r="B270" s="86" t="s">
        <v>3378</v>
      </c>
      <c r="C270" s="88" t="s">
        <v>3018</v>
      </c>
      <c r="D270" s="87">
        <v>9788</v>
      </c>
      <c r="E270" s="87"/>
      <c r="F270" s="87" t="s">
        <v>3048</v>
      </c>
      <c r="G270" s="101">
        <v>45198</v>
      </c>
      <c r="H270" s="87" t="s">
        <v>3008</v>
      </c>
      <c r="I270" s="90">
        <v>2.6</v>
      </c>
      <c r="J270" s="88" t="s">
        <v>1032</v>
      </c>
      <c r="K270" s="88" t="s">
        <v>2957</v>
      </c>
      <c r="L270" s="89">
        <v>7.7300000000000008E-2</v>
      </c>
      <c r="M270" s="89">
        <v>8.1699999999200745E-2</v>
      </c>
      <c r="N270" s="90">
        <v>43548.180961000005</v>
      </c>
      <c r="O270" s="102">
        <v>99.76</v>
      </c>
      <c r="P270" s="90">
        <v>15.639720225000003</v>
      </c>
      <c r="Q270" s="91">
        <f t="shared" si="4"/>
        <v>2.044324819273807E-4</v>
      </c>
      <c r="R270" s="91">
        <f>P270/'סכום נכסי הקרן'!$C$42</f>
        <v>2.0256883086959946E-5</v>
      </c>
    </row>
    <row r="271" spans="2:18">
      <c r="B271" s="86" t="s">
        <v>3379</v>
      </c>
      <c r="C271" s="88" t="s">
        <v>3018</v>
      </c>
      <c r="D271" s="87">
        <v>8763</v>
      </c>
      <c r="E271" s="87"/>
      <c r="F271" s="87" t="s">
        <v>3048</v>
      </c>
      <c r="G271" s="101">
        <v>44529</v>
      </c>
      <c r="H271" s="87" t="s">
        <v>3008</v>
      </c>
      <c r="I271" s="90">
        <v>2.560000000001609</v>
      </c>
      <c r="J271" s="88" t="s">
        <v>1032</v>
      </c>
      <c r="K271" s="88" t="s">
        <v>2957</v>
      </c>
      <c r="L271" s="89">
        <v>7.6299999999999993E-2</v>
      </c>
      <c r="M271" s="89">
        <v>8.070000000004271E-2</v>
      </c>
      <c r="N271" s="90">
        <v>1432511.9727600003</v>
      </c>
      <c r="O271" s="102">
        <v>101.27</v>
      </c>
      <c r="P271" s="90">
        <v>522.25373201100001</v>
      </c>
      <c r="Q271" s="91">
        <f t="shared" si="4"/>
        <v>6.8265688321061937E-3</v>
      </c>
      <c r="R271" s="91">
        <f>P271/'סכום נכסי הקרן'!$C$42</f>
        <v>6.7643363428998517E-4</v>
      </c>
    </row>
    <row r="272" spans="2:18">
      <c r="B272" s="86" t="s">
        <v>3379</v>
      </c>
      <c r="C272" s="88" t="s">
        <v>3018</v>
      </c>
      <c r="D272" s="87">
        <v>9327</v>
      </c>
      <c r="E272" s="87"/>
      <c r="F272" s="87" t="s">
        <v>3048</v>
      </c>
      <c r="G272" s="101">
        <v>44880</v>
      </c>
      <c r="H272" s="87" t="s">
        <v>3008</v>
      </c>
      <c r="I272" s="90">
        <v>2.5900000000720182</v>
      </c>
      <c r="J272" s="88" t="s">
        <v>1032</v>
      </c>
      <c r="K272" s="88" t="s">
        <v>138</v>
      </c>
      <c r="L272" s="89">
        <v>6.9459999999999994E-2</v>
      </c>
      <c r="M272" s="89">
        <v>7.3200000002481419E-2</v>
      </c>
      <c r="N272" s="90">
        <v>39267.516100000008</v>
      </c>
      <c r="O272" s="102">
        <v>101.26</v>
      </c>
      <c r="P272" s="90">
        <v>14.024157961000004</v>
      </c>
      <c r="Q272" s="91">
        <f t="shared" si="4"/>
        <v>1.8331487888932903E-4</v>
      </c>
      <c r="R272" s="91">
        <f>P272/'סכום נכסי הקרן'!$C$42</f>
        <v>1.8164374050305979E-5</v>
      </c>
    </row>
    <row r="273" spans="2:18">
      <c r="B273" s="86" t="s">
        <v>3379</v>
      </c>
      <c r="C273" s="88" t="s">
        <v>3018</v>
      </c>
      <c r="D273" s="87">
        <v>9474</v>
      </c>
      <c r="E273" s="87"/>
      <c r="F273" s="87" t="s">
        <v>3048</v>
      </c>
      <c r="G273" s="101">
        <v>44977</v>
      </c>
      <c r="H273" s="87" t="s">
        <v>3008</v>
      </c>
      <c r="I273" s="90">
        <v>2.5900000001528802</v>
      </c>
      <c r="J273" s="88" t="s">
        <v>1032</v>
      </c>
      <c r="K273" s="88" t="s">
        <v>138</v>
      </c>
      <c r="L273" s="89">
        <v>6.9459999999999994E-2</v>
      </c>
      <c r="M273" s="89">
        <v>7.3200000005231067E-2</v>
      </c>
      <c r="N273" s="90">
        <v>15201.416130000001</v>
      </c>
      <c r="O273" s="102">
        <v>101.26</v>
      </c>
      <c r="P273" s="90">
        <v>5.4290946630000008</v>
      </c>
      <c r="Q273" s="91">
        <f t="shared" si="4"/>
        <v>7.0965674616202184E-5</v>
      </c>
      <c r="R273" s="91">
        <f>P273/'סכום נכסי הקרן'!$C$42</f>
        <v>7.0318736060656863E-6</v>
      </c>
    </row>
    <row r="274" spans="2:18">
      <c r="B274" s="86" t="s">
        <v>3379</v>
      </c>
      <c r="C274" s="88" t="s">
        <v>3018</v>
      </c>
      <c r="D274" s="87">
        <v>9571</v>
      </c>
      <c r="E274" s="87"/>
      <c r="F274" s="87" t="s">
        <v>3048</v>
      </c>
      <c r="G274" s="101">
        <v>45069</v>
      </c>
      <c r="H274" s="87" t="s">
        <v>3008</v>
      </c>
      <c r="I274" s="90">
        <v>2.5900000000651096</v>
      </c>
      <c r="J274" s="88" t="s">
        <v>1032</v>
      </c>
      <c r="K274" s="88" t="s">
        <v>138</v>
      </c>
      <c r="L274" s="89">
        <v>6.9459999999999994E-2</v>
      </c>
      <c r="M274" s="89">
        <v>7.3200000000942955E-2</v>
      </c>
      <c r="N274" s="90">
        <v>24942.456599000005</v>
      </c>
      <c r="O274" s="102">
        <v>101.26</v>
      </c>
      <c r="P274" s="90">
        <v>8.9080488380000027</v>
      </c>
      <c r="Q274" s="91">
        <f t="shared" si="4"/>
        <v>1.164403523134417E-4</v>
      </c>
      <c r="R274" s="91">
        <f>P274/'סכום נכסי הקרן'!$C$42</f>
        <v>1.1537885668558717E-5</v>
      </c>
    </row>
    <row r="275" spans="2:18">
      <c r="B275" s="86" t="s">
        <v>3380</v>
      </c>
      <c r="C275" s="88" t="s">
        <v>3018</v>
      </c>
      <c r="D275" s="87">
        <v>9382</v>
      </c>
      <c r="E275" s="87"/>
      <c r="F275" s="87" t="s">
        <v>3048</v>
      </c>
      <c r="G275" s="101">
        <v>44341</v>
      </c>
      <c r="H275" s="87" t="s">
        <v>3008</v>
      </c>
      <c r="I275" s="90">
        <v>0.47999999999950249</v>
      </c>
      <c r="J275" s="88" t="s">
        <v>1032</v>
      </c>
      <c r="K275" s="88" t="s">
        <v>132</v>
      </c>
      <c r="L275" s="89">
        <v>7.9393000000000005E-2</v>
      </c>
      <c r="M275" s="89">
        <v>8.9699999999988109E-2</v>
      </c>
      <c r="N275" s="90">
        <v>147228.69000200002</v>
      </c>
      <c r="O275" s="102">
        <v>99.95</v>
      </c>
      <c r="P275" s="90">
        <v>562.7210113110001</v>
      </c>
      <c r="Q275" s="91">
        <f t="shared" si="4"/>
        <v>7.3555313854722993E-3</v>
      </c>
      <c r="R275" s="91">
        <f>P275/'סכום נכסי הקרן'!$C$42</f>
        <v>7.288476758351214E-4</v>
      </c>
    </row>
    <row r="276" spans="2:18">
      <c r="B276" s="86" t="s">
        <v>3380</v>
      </c>
      <c r="C276" s="88" t="s">
        <v>3018</v>
      </c>
      <c r="D276" s="87">
        <v>9410</v>
      </c>
      <c r="E276" s="87"/>
      <c r="F276" s="87" t="s">
        <v>3048</v>
      </c>
      <c r="G276" s="101">
        <v>44946</v>
      </c>
      <c r="H276" s="87" t="s">
        <v>3008</v>
      </c>
      <c r="I276" s="90">
        <v>0.47999999992354048</v>
      </c>
      <c r="J276" s="88" t="s">
        <v>1032</v>
      </c>
      <c r="K276" s="88" t="s">
        <v>132</v>
      </c>
      <c r="L276" s="89">
        <v>7.9393000000000005E-2</v>
      </c>
      <c r="M276" s="89">
        <v>8.969999998292405E-2</v>
      </c>
      <c r="N276" s="90">
        <v>410.62875800000006</v>
      </c>
      <c r="O276" s="102">
        <v>99.95</v>
      </c>
      <c r="P276" s="90">
        <v>1.5694593440000004</v>
      </c>
      <c r="Q276" s="91">
        <f t="shared" si="4"/>
        <v>2.0514974971557637E-5</v>
      </c>
      <c r="R276" s="91">
        <f>P276/'סכום נכסי הקרן'!$C$42</f>
        <v>2.0327955988832179E-6</v>
      </c>
    </row>
    <row r="277" spans="2:18">
      <c r="B277" s="86" t="s">
        <v>3380</v>
      </c>
      <c r="C277" s="88" t="s">
        <v>3018</v>
      </c>
      <c r="D277" s="87">
        <v>9460</v>
      </c>
      <c r="E277" s="87"/>
      <c r="F277" s="87" t="s">
        <v>3048</v>
      </c>
      <c r="G277" s="101">
        <v>44978</v>
      </c>
      <c r="H277" s="87" t="s">
        <v>3008</v>
      </c>
      <c r="I277" s="90">
        <v>0.47999999973872598</v>
      </c>
      <c r="J277" s="88" t="s">
        <v>1032</v>
      </c>
      <c r="K277" s="88" t="s">
        <v>132</v>
      </c>
      <c r="L277" s="89">
        <v>7.9393000000000005E-2</v>
      </c>
      <c r="M277" s="89">
        <v>8.9699999994914487E-2</v>
      </c>
      <c r="N277" s="90">
        <v>560.77823200000012</v>
      </c>
      <c r="O277" s="102">
        <v>99.95</v>
      </c>
      <c r="P277" s="90">
        <v>2.1433436970000002</v>
      </c>
      <c r="Q277" s="91">
        <f t="shared" si="4"/>
        <v>2.80164264639918E-5</v>
      </c>
      <c r="R277" s="91">
        <f>P277/'סכום נכסי הקרן'!$C$42</f>
        <v>2.7761022614649423E-6</v>
      </c>
    </row>
    <row r="278" spans="2:18">
      <c r="B278" s="86" t="s">
        <v>3380</v>
      </c>
      <c r="C278" s="88" t="s">
        <v>3018</v>
      </c>
      <c r="D278" s="87">
        <v>9511</v>
      </c>
      <c r="E278" s="87"/>
      <c r="F278" s="87" t="s">
        <v>3048</v>
      </c>
      <c r="G278" s="101">
        <v>45005</v>
      </c>
      <c r="H278" s="87" t="s">
        <v>3008</v>
      </c>
      <c r="I278" s="90">
        <v>0.48000000050316372</v>
      </c>
      <c r="J278" s="88" t="s">
        <v>1032</v>
      </c>
      <c r="K278" s="88" t="s">
        <v>132</v>
      </c>
      <c r="L278" s="89">
        <v>7.9328999999999997E-2</v>
      </c>
      <c r="M278" s="89">
        <v>8.9600000037018471E-2</v>
      </c>
      <c r="N278" s="90">
        <v>291.19100200000008</v>
      </c>
      <c r="O278" s="102">
        <v>99.95</v>
      </c>
      <c r="P278" s="90">
        <v>1.1129576780000001</v>
      </c>
      <c r="Q278" s="91">
        <f t="shared" si="4"/>
        <v>1.4547875353292936E-5</v>
      </c>
      <c r="R278" s="91">
        <f>P278/'סכום נכסי הקרן'!$C$42</f>
        <v>1.441525375111396E-6</v>
      </c>
    </row>
    <row r="279" spans="2:18">
      <c r="B279" s="86" t="s">
        <v>3380</v>
      </c>
      <c r="C279" s="88" t="s">
        <v>3018</v>
      </c>
      <c r="D279" s="87">
        <v>9540</v>
      </c>
      <c r="E279" s="87"/>
      <c r="F279" s="87" t="s">
        <v>3048</v>
      </c>
      <c r="G279" s="101">
        <v>45036</v>
      </c>
      <c r="H279" s="87" t="s">
        <v>3008</v>
      </c>
      <c r="I279" s="90">
        <v>0.47999999999999993</v>
      </c>
      <c r="J279" s="88" t="s">
        <v>1032</v>
      </c>
      <c r="K279" s="88" t="s">
        <v>132</v>
      </c>
      <c r="L279" s="89">
        <v>7.9393000000000005E-2</v>
      </c>
      <c r="M279" s="89">
        <v>8.9700000004918096E-2</v>
      </c>
      <c r="N279" s="90">
        <v>1063.9756230000003</v>
      </c>
      <c r="O279" s="102">
        <v>99.95</v>
      </c>
      <c r="P279" s="90">
        <v>4.0666084000000007</v>
      </c>
      <c r="Q279" s="91">
        <f t="shared" si="4"/>
        <v>5.3156120204108993E-5</v>
      </c>
      <c r="R279" s="91">
        <f>P279/'סכום נכסי הקרן'!$C$42</f>
        <v>5.2671537427869328E-6</v>
      </c>
    </row>
    <row r="280" spans="2:18">
      <c r="B280" s="86" t="s">
        <v>3380</v>
      </c>
      <c r="C280" s="88" t="s">
        <v>3018</v>
      </c>
      <c r="D280" s="87">
        <v>9562</v>
      </c>
      <c r="E280" s="87"/>
      <c r="F280" s="87" t="s">
        <v>3048</v>
      </c>
      <c r="G280" s="101">
        <v>45068</v>
      </c>
      <c r="H280" s="87" t="s">
        <v>3008</v>
      </c>
      <c r="I280" s="90">
        <v>0.48000000018201056</v>
      </c>
      <c r="J280" s="88" t="s">
        <v>1032</v>
      </c>
      <c r="K280" s="88" t="s">
        <v>132</v>
      </c>
      <c r="L280" s="89">
        <v>7.9393000000000005E-2</v>
      </c>
      <c r="M280" s="89">
        <v>8.9699999993629612E-2</v>
      </c>
      <c r="N280" s="90">
        <v>574.99303400000008</v>
      </c>
      <c r="O280" s="102">
        <v>99.95</v>
      </c>
      <c r="P280" s="90">
        <v>2.1976740200000004</v>
      </c>
      <c r="Q280" s="91">
        <f t="shared" si="4"/>
        <v>2.8726597913034221E-5</v>
      </c>
      <c r="R280" s="91">
        <f>P280/'סכום נכסי הקרן'!$C$42</f>
        <v>2.8464719985992763E-6</v>
      </c>
    </row>
    <row r="281" spans="2:18">
      <c r="B281" s="86" t="s">
        <v>3380</v>
      </c>
      <c r="C281" s="88" t="s">
        <v>3018</v>
      </c>
      <c r="D281" s="87">
        <v>9603</v>
      </c>
      <c r="E281" s="87"/>
      <c r="F281" s="87" t="s">
        <v>3048</v>
      </c>
      <c r="G281" s="101">
        <v>45097</v>
      </c>
      <c r="H281" s="87" t="s">
        <v>3008</v>
      </c>
      <c r="I281" s="90">
        <v>0.4800000001631512</v>
      </c>
      <c r="J281" s="88" t="s">
        <v>1032</v>
      </c>
      <c r="K281" s="88" t="s">
        <v>132</v>
      </c>
      <c r="L281" s="89">
        <v>7.9393000000000005E-2</v>
      </c>
      <c r="M281" s="89">
        <v>8.9699999992250312E-2</v>
      </c>
      <c r="N281" s="90">
        <v>449.02145100000007</v>
      </c>
      <c r="O281" s="102">
        <v>99.95</v>
      </c>
      <c r="P281" s="90">
        <v>1.7161993890000002</v>
      </c>
      <c r="Q281" s="91">
        <f t="shared" si="4"/>
        <v>2.2433067569501504E-5</v>
      </c>
      <c r="R281" s="91">
        <f>P281/'סכום נכסי הקרן'!$C$42</f>
        <v>2.2228562836638014E-6</v>
      </c>
    </row>
    <row r="282" spans="2:18">
      <c r="B282" s="86" t="s">
        <v>3380</v>
      </c>
      <c r="C282" s="88" t="s">
        <v>3018</v>
      </c>
      <c r="D282" s="87">
        <v>9659</v>
      </c>
      <c r="E282" s="87"/>
      <c r="F282" s="87" t="s">
        <v>3048</v>
      </c>
      <c r="G282" s="101">
        <v>45159</v>
      </c>
      <c r="H282" s="87" t="s">
        <v>3008</v>
      </c>
      <c r="I282" s="90">
        <v>0.47999999998100551</v>
      </c>
      <c r="J282" s="88" t="s">
        <v>1032</v>
      </c>
      <c r="K282" s="88" t="s">
        <v>132</v>
      </c>
      <c r="L282" s="89">
        <v>7.9393000000000005E-2</v>
      </c>
      <c r="M282" s="89">
        <v>8.9700000008618788E-2</v>
      </c>
      <c r="N282" s="90">
        <v>1101.9454030000002</v>
      </c>
      <c r="O282" s="102">
        <v>99.95</v>
      </c>
      <c r="P282" s="90">
        <v>4.2117323210000004</v>
      </c>
      <c r="Q282" s="91">
        <f t="shared" si="4"/>
        <v>5.5053087856358862E-5</v>
      </c>
      <c r="R282" s="91">
        <f>P282/'סכום נכסי הקרן'!$C$42</f>
        <v>5.4551211909589926E-6</v>
      </c>
    </row>
    <row r="283" spans="2:18">
      <c r="B283" s="86" t="s">
        <v>3380</v>
      </c>
      <c r="C283" s="88" t="s">
        <v>3018</v>
      </c>
      <c r="D283" s="87">
        <v>9749</v>
      </c>
      <c r="E283" s="87"/>
      <c r="F283" s="87" t="s">
        <v>3048</v>
      </c>
      <c r="G283" s="101">
        <v>45189</v>
      </c>
      <c r="H283" s="87" t="s">
        <v>3008</v>
      </c>
      <c r="I283" s="90">
        <v>0.48000000009412686</v>
      </c>
      <c r="J283" s="88" t="s">
        <v>1032</v>
      </c>
      <c r="K283" s="88" t="s">
        <v>132</v>
      </c>
      <c r="L283" s="89">
        <v>7.9393000000000005E-2</v>
      </c>
      <c r="M283" s="89">
        <v>8.9899999983998419E-2</v>
      </c>
      <c r="N283" s="90">
        <v>555.97962000000007</v>
      </c>
      <c r="O283" s="102">
        <v>99.94</v>
      </c>
      <c r="P283" s="90">
        <v>2.1247903600000004</v>
      </c>
      <c r="Q283" s="91">
        <f t="shared" si="4"/>
        <v>2.777390903552258E-5</v>
      </c>
      <c r="R283" s="91">
        <f>P283/'סכום נכסי הקרן'!$C$42</f>
        <v>2.7520716027910614E-6</v>
      </c>
    </row>
    <row r="284" spans="2:18">
      <c r="B284" s="86" t="s">
        <v>3381</v>
      </c>
      <c r="C284" s="88" t="s">
        <v>3009</v>
      </c>
      <c r="D284" s="87">
        <v>6211</v>
      </c>
      <c r="E284" s="87"/>
      <c r="F284" s="87" t="s">
        <v>477</v>
      </c>
      <c r="G284" s="101">
        <v>43186</v>
      </c>
      <c r="H284" s="87" t="s">
        <v>321</v>
      </c>
      <c r="I284" s="90">
        <v>3.5700000000004071</v>
      </c>
      <c r="J284" s="88" t="s">
        <v>686</v>
      </c>
      <c r="K284" s="88" t="s">
        <v>132</v>
      </c>
      <c r="L284" s="89">
        <v>4.8000000000000001E-2</v>
      </c>
      <c r="M284" s="89">
        <v>6.3700000000004073E-2</v>
      </c>
      <c r="N284" s="90">
        <v>371445.13861300005</v>
      </c>
      <c r="O284" s="102">
        <v>95.14</v>
      </c>
      <c r="P284" s="90">
        <v>1351.374481885</v>
      </c>
      <c r="Q284" s="91">
        <f t="shared" si="4"/>
        <v>1.7664308272181937E-2</v>
      </c>
      <c r="R284" s="91">
        <f>P284/'סכום נכסי הקרן'!$C$42</f>
        <v>1.7503276588341598E-3</v>
      </c>
    </row>
    <row r="285" spans="2:18">
      <c r="B285" s="86" t="s">
        <v>3381</v>
      </c>
      <c r="C285" s="88" t="s">
        <v>3009</v>
      </c>
      <c r="D285" s="87">
        <v>6831</v>
      </c>
      <c r="E285" s="87"/>
      <c r="F285" s="87" t="s">
        <v>477</v>
      </c>
      <c r="G285" s="101">
        <v>43552</v>
      </c>
      <c r="H285" s="87" t="s">
        <v>321</v>
      </c>
      <c r="I285" s="90">
        <v>3.559999999997209</v>
      </c>
      <c r="J285" s="88" t="s">
        <v>686</v>
      </c>
      <c r="K285" s="88" t="s">
        <v>132</v>
      </c>
      <c r="L285" s="89">
        <v>4.5999999999999999E-2</v>
      </c>
      <c r="M285" s="89">
        <v>6.8199999999954811E-2</v>
      </c>
      <c r="N285" s="90">
        <v>185249.79855100007</v>
      </c>
      <c r="O285" s="102">
        <v>93.06</v>
      </c>
      <c r="P285" s="90">
        <v>659.23262783900009</v>
      </c>
      <c r="Q285" s="91">
        <f t="shared" si="4"/>
        <v>8.6170698924146541E-3</v>
      </c>
      <c r="R285" s="91">
        <f>P285/'סכום נכסי הקרן'!$C$42</f>
        <v>8.538514805333736E-4</v>
      </c>
    </row>
    <row r="286" spans="2:18">
      <c r="B286" s="86" t="s">
        <v>3381</v>
      </c>
      <c r="C286" s="88" t="s">
        <v>3009</v>
      </c>
      <c r="D286" s="87">
        <v>7598</v>
      </c>
      <c r="E286" s="87"/>
      <c r="F286" s="87" t="s">
        <v>477</v>
      </c>
      <c r="G286" s="101">
        <v>43942</v>
      </c>
      <c r="H286" s="87" t="s">
        <v>321</v>
      </c>
      <c r="I286" s="90">
        <v>3.4900000000016678</v>
      </c>
      <c r="J286" s="88" t="s">
        <v>686</v>
      </c>
      <c r="K286" s="88" t="s">
        <v>132</v>
      </c>
      <c r="L286" s="89">
        <v>5.4400000000000004E-2</v>
      </c>
      <c r="M286" s="89">
        <v>7.9600000000051713E-2</v>
      </c>
      <c r="N286" s="90">
        <v>188245.57697200004</v>
      </c>
      <c r="O286" s="102">
        <v>92.39</v>
      </c>
      <c r="P286" s="90">
        <v>665.07038806100013</v>
      </c>
      <c r="Q286" s="91">
        <f t="shared" si="4"/>
        <v>8.6933773834638045E-3</v>
      </c>
      <c r="R286" s="91">
        <f>P286/'סכום נכסי הקרן'!$C$42</f>
        <v>8.6141266606645827E-4</v>
      </c>
    </row>
    <row r="287" spans="2:18">
      <c r="B287" s="86" t="s">
        <v>3382</v>
      </c>
      <c r="C287" s="88" t="s">
        <v>3018</v>
      </c>
      <c r="D287" s="87">
        <v>9459</v>
      </c>
      <c r="E287" s="87"/>
      <c r="F287" s="87" t="s">
        <v>304</v>
      </c>
      <c r="G287" s="101">
        <v>44195</v>
      </c>
      <c r="H287" s="87" t="s">
        <v>3008</v>
      </c>
      <c r="I287" s="90">
        <v>2.81</v>
      </c>
      <c r="J287" s="88" t="s">
        <v>1032</v>
      </c>
      <c r="K287" s="88" t="s">
        <v>135</v>
      </c>
      <c r="L287" s="89">
        <v>7.5261999999999996E-2</v>
      </c>
      <c r="M287" s="89">
        <v>7.5499999999999984E-2</v>
      </c>
      <c r="N287" s="90">
        <v>31676.750000000004</v>
      </c>
      <c r="O287" s="102">
        <v>100.65</v>
      </c>
      <c r="P287" s="90">
        <v>149.14384000000001</v>
      </c>
      <c r="Q287" s="91">
        <f t="shared" si="4"/>
        <v>1.9495134782937049E-3</v>
      </c>
      <c r="R287" s="91">
        <f>P287/'סכום נכסי הקרן'!$C$42</f>
        <v>1.9317412885627624E-4</v>
      </c>
    </row>
    <row r="288" spans="2:18">
      <c r="B288" s="86" t="s">
        <v>3382</v>
      </c>
      <c r="C288" s="88" t="s">
        <v>3018</v>
      </c>
      <c r="D288" s="87">
        <v>9448</v>
      </c>
      <c r="E288" s="87"/>
      <c r="F288" s="87" t="s">
        <v>304</v>
      </c>
      <c r="G288" s="101">
        <v>43788</v>
      </c>
      <c r="H288" s="87" t="s">
        <v>3008</v>
      </c>
      <c r="I288" s="90">
        <v>2.89</v>
      </c>
      <c r="J288" s="88" t="s">
        <v>1032</v>
      </c>
      <c r="K288" s="88" t="s">
        <v>134</v>
      </c>
      <c r="L288" s="89">
        <v>5.8159999999999996E-2</v>
      </c>
      <c r="M288" s="89">
        <v>5.9000000000000004E-2</v>
      </c>
      <c r="N288" s="90">
        <v>123811.34000000003</v>
      </c>
      <c r="O288" s="102">
        <v>100.39</v>
      </c>
      <c r="P288" s="90">
        <v>503.77681000000007</v>
      </c>
      <c r="Q288" s="91">
        <f t="shared" si="4"/>
        <v>6.5850502518026016E-3</v>
      </c>
      <c r="R288" s="91">
        <f>P288/'סכום נכסי הקרן'!$C$42</f>
        <v>6.5250194986091149E-4</v>
      </c>
    </row>
    <row r="289" spans="2:18">
      <c r="B289" s="86" t="s">
        <v>3382</v>
      </c>
      <c r="C289" s="88" t="s">
        <v>3018</v>
      </c>
      <c r="D289" s="87">
        <v>9617</v>
      </c>
      <c r="E289" s="87"/>
      <c r="F289" s="87" t="s">
        <v>304</v>
      </c>
      <c r="G289" s="101">
        <v>45099</v>
      </c>
      <c r="H289" s="87" t="s">
        <v>3008</v>
      </c>
      <c r="I289" s="90">
        <v>2.89</v>
      </c>
      <c r="J289" s="88" t="s">
        <v>1032</v>
      </c>
      <c r="K289" s="88" t="s">
        <v>134</v>
      </c>
      <c r="L289" s="89">
        <v>5.8159999999999996E-2</v>
      </c>
      <c r="M289" s="89">
        <v>5.9000000000000011E-2</v>
      </c>
      <c r="N289" s="90">
        <v>2171.8000000000006</v>
      </c>
      <c r="O289" s="102">
        <v>100.41</v>
      </c>
      <c r="P289" s="90">
        <v>8.8385999999999996</v>
      </c>
      <c r="Q289" s="91">
        <f t="shared" si="4"/>
        <v>1.1553256124588678E-4</v>
      </c>
      <c r="R289" s="91">
        <f>P289/'סכום נכסי הקרן'!$C$42</f>
        <v>1.1447934123924146E-5</v>
      </c>
    </row>
    <row r="290" spans="2:18">
      <c r="B290" s="86" t="s">
        <v>3383</v>
      </c>
      <c r="C290" s="88" t="s">
        <v>3018</v>
      </c>
      <c r="D290" s="87">
        <v>9047</v>
      </c>
      <c r="E290" s="87"/>
      <c r="F290" s="87" t="s">
        <v>304</v>
      </c>
      <c r="G290" s="101">
        <v>44677</v>
      </c>
      <c r="H290" s="87" t="s">
        <v>3008</v>
      </c>
      <c r="I290" s="90">
        <v>2.809999999995739</v>
      </c>
      <c r="J290" s="88" t="s">
        <v>1032</v>
      </c>
      <c r="K290" s="88" t="s">
        <v>2957</v>
      </c>
      <c r="L290" s="89">
        <v>0.1149</v>
      </c>
      <c r="M290" s="89">
        <v>0.12179999999991986</v>
      </c>
      <c r="N290" s="90">
        <v>436798.44347200007</v>
      </c>
      <c r="O290" s="102">
        <v>100</v>
      </c>
      <c r="P290" s="90">
        <v>157.24744490700002</v>
      </c>
      <c r="Q290" s="91">
        <f t="shared" si="4"/>
        <v>2.055438650858415E-3</v>
      </c>
      <c r="R290" s="91">
        <f>P290/'סכום נכסי הקרן'!$C$42</f>
        <v>2.0367008241698093E-4</v>
      </c>
    </row>
    <row r="291" spans="2:18">
      <c r="B291" s="86" t="s">
        <v>3383</v>
      </c>
      <c r="C291" s="88" t="s">
        <v>3018</v>
      </c>
      <c r="D291" s="87">
        <v>9048</v>
      </c>
      <c r="E291" s="87"/>
      <c r="F291" s="87" t="s">
        <v>304</v>
      </c>
      <c r="G291" s="101">
        <v>44677</v>
      </c>
      <c r="H291" s="87" t="s">
        <v>3008</v>
      </c>
      <c r="I291" s="90">
        <v>2.9800000000011093</v>
      </c>
      <c r="J291" s="88" t="s">
        <v>1032</v>
      </c>
      <c r="K291" s="88" t="s">
        <v>2957</v>
      </c>
      <c r="L291" s="89">
        <v>7.5700000000000003E-2</v>
      </c>
      <c r="M291" s="89">
        <v>7.9100000000030105E-2</v>
      </c>
      <c r="N291" s="90">
        <v>1402268.0917060003</v>
      </c>
      <c r="O291" s="102">
        <v>100</v>
      </c>
      <c r="P291" s="90">
        <v>504.81649052800003</v>
      </c>
      <c r="Q291" s="91">
        <f t="shared" si="4"/>
        <v>6.5986402948272106E-3</v>
      </c>
      <c r="R291" s="91">
        <f>P291/'סכום נכסי הקרן'!$C$42</f>
        <v>6.5384856518397965E-4</v>
      </c>
    </row>
    <row r="292" spans="2:18">
      <c r="B292" s="86" t="s">
        <v>3383</v>
      </c>
      <c r="C292" s="88" t="s">
        <v>3018</v>
      </c>
      <c r="D292" s="87">
        <v>9074</v>
      </c>
      <c r="E292" s="87"/>
      <c r="F292" s="87" t="s">
        <v>304</v>
      </c>
      <c r="G292" s="101">
        <v>44684</v>
      </c>
      <c r="H292" s="87" t="s">
        <v>3008</v>
      </c>
      <c r="I292" s="90">
        <v>2.9100000000653958</v>
      </c>
      <c r="J292" s="88" t="s">
        <v>1032</v>
      </c>
      <c r="K292" s="88" t="s">
        <v>2957</v>
      </c>
      <c r="L292" s="89">
        <v>7.7699999999999991E-2</v>
      </c>
      <c r="M292" s="89">
        <v>8.8700000001640758E-2</v>
      </c>
      <c r="N292" s="90">
        <v>70936.443278000021</v>
      </c>
      <c r="O292" s="102">
        <v>100</v>
      </c>
      <c r="P292" s="90">
        <v>25.537119563000001</v>
      </c>
      <c r="Q292" s="91">
        <f t="shared" si="4"/>
        <v>3.3380499512997885E-4</v>
      </c>
      <c r="R292" s="91">
        <f>P292/'סכום נכסי הקרן'!$C$42</f>
        <v>3.3076195604733623E-5</v>
      </c>
    </row>
    <row r="293" spans="2:18">
      <c r="B293" s="86" t="s">
        <v>3383</v>
      </c>
      <c r="C293" s="88" t="s">
        <v>3018</v>
      </c>
      <c r="D293" s="87">
        <v>9220</v>
      </c>
      <c r="E293" s="87"/>
      <c r="F293" s="87" t="s">
        <v>304</v>
      </c>
      <c r="G293" s="101">
        <v>44811</v>
      </c>
      <c r="H293" s="87" t="s">
        <v>3008</v>
      </c>
      <c r="I293" s="90">
        <v>2.9499999999895676</v>
      </c>
      <c r="J293" s="88" t="s">
        <v>1032</v>
      </c>
      <c r="K293" s="88" t="s">
        <v>2957</v>
      </c>
      <c r="L293" s="89">
        <v>7.9600000000000004E-2</v>
      </c>
      <c r="M293" s="89">
        <v>7.9799999999853946E-2</v>
      </c>
      <c r="N293" s="90">
        <v>104971.95642700001</v>
      </c>
      <c r="O293" s="102">
        <v>101.46</v>
      </c>
      <c r="P293" s="90">
        <v>38.341635672000002</v>
      </c>
      <c r="Q293" s="91">
        <f t="shared" si="4"/>
        <v>5.0117749095363723E-4</v>
      </c>
      <c r="R293" s="91">
        <f>P293/'סכום נכסי הקרן'!$C$42</f>
        <v>4.9660864772311921E-5</v>
      </c>
    </row>
    <row r="294" spans="2:18">
      <c r="B294" s="86" t="s">
        <v>3383</v>
      </c>
      <c r="C294" s="88" t="s">
        <v>3018</v>
      </c>
      <c r="D294" s="87">
        <v>9599</v>
      </c>
      <c r="E294" s="87"/>
      <c r="F294" s="87" t="s">
        <v>304</v>
      </c>
      <c r="G294" s="101">
        <v>45089</v>
      </c>
      <c r="H294" s="87" t="s">
        <v>3008</v>
      </c>
      <c r="I294" s="90">
        <v>2.9500000000027637</v>
      </c>
      <c r="J294" s="88" t="s">
        <v>1032</v>
      </c>
      <c r="K294" s="88" t="s">
        <v>2957</v>
      </c>
      <c r="L294" s="89">
        <v>0.08</v>
      </c>
      <c r="M294" s="89">
        <v>8.2999999999834179E-2</v>
      </c>
      <c r="N294" s="90">
        <v>100025.55365400002</v>
      </c>
      <c r="O294" s="102">
        <v>100.49</v>
      </c>
      <c r="P294" s="90">
        <v>36.185645202000003</v>
      </c>
      <c r="Q294" s="91">
        <f t="shared" si="4"/>
        <v>4.7299575391147858E-4</v>
      </c>
      <c r="R294" s="91">
        <f>P294/'סכום נכסי הקרן'!$C$42</f>
        <v>4.6868382153756013E-5</v>
      </c>
    </row>
    <row r="295" spans="2:18">
      <c r="B295" s="86" t="s">
        <v>3383</v>
      </c>
      <c r="C295" s="88" t="s">
        <v>3018</v>
      </c>
      <c r="D295" s="87">
        <v>9748</v>
      </c>
      <c r="E295" s="87"/>
      <c r="F295" s="87" t="s">
        <v>304</v>
      </c>
      <c r="G295" s="101">
        <v>45180</v>
      </c>
      <c r="H295" s="87" t="s">
        <v>3008</v>
      </c>
      <c r="I295" s="90">
        <v>2.949999999984712</v>
      </c>
      <c r="J295" s="88" t="s">
        <v>1032</v>
      </c>
      <c r="K295" s="88" t="s">
        <v>2957</v>
      </c>
      <c r="L295" s="89">
        <v>0.08</v>
      </c>
      <c r="M295" s="89">
        <v>8.3599999999457261E-2</v>
      </c>
      <c r="N295" s="90">
        <v>144842.02414900003</v>
      </c>
      <c r="O295" s="102">
        <v>100.35</v>
      </c>
      <c r="P295" s="90">
        <v>52.325631944000001</v>
      </c>
      <c r="Q295" s="91">
        <f t="shared" si="4"/>
        <v>6.839674017717636E-4</v>
      </c>
      <c r="R295" s="91">
        <f>P295/'סכום נכסי הקרן'!$C$42</f>
        <v>6.7773220587832115E-5</v>
      </c>
    </row>
    <row r="296" spans="2:18">
      <c r="B296" s="86" t="s">
        <v>3384</v>
      </c>
      <c r="C296" s="88" t="s">
        <v>3018</v>
      </c>
      <c r="D296" s="87">
        <v>7088</v>
      </c>
      <c r="E296" s="87"/>
      <c r="F296" s="87" t="s">
        <v>900</v>
      </c>
      <c r="G296" s="101">
        <v>43684</v>
      </c>
      <c r="H296" s="87" t="s">
        <v>897</v>
      </c>
      <c r="I296" s="90">
        <v>7.2100000000000009</v>
      </c>
      <c r="J296" s="88" t="s">
        <v>914</v>
      </c>
      <c r="K296" s="88" t="s">
        <v>132</v>
      </c>
      <c r="L296" s="89">
        <v>4.36E-2</v>
      </c>
      <c r="M296" s="89">
        <v>3.7900000000000003E-2</v>
      </c>
      <c r="N296" s="90">
        <v>64914.100000000006</v>
      </c>
      <c r="O296" s="102">
        <v>105.4</v>
      </c>
      <c r="P296" s="90">
        <v>261.63605000000007</v>
      </c>
      <c r="Q296" s="91">
        <f t="shared" si="4"/>
        <v>3.4199401455837922E-3</v>
      </c>
      <c r="R296" s="91">
        <f>P296/'סכום נכסי הקרן'!$C$42</f>
        <v>3.3887632258997182E-4</v>
      </c>
    </row>
    <row r="297" spans="2:18">
      <c r="B297" s="86" t="s">
        <v>3385</v>
      </c>
      <c r="C297" s="88" t="s">
        <v>3018</v>
      </c>
      <c r="D297" s="87">
        <v>7310</v>
      </c>
      <c r="E297" s="87"/>
      <c r="F297" s="87" t="s">
        <v>1025</v>
      </c>
      <c r="G297" s="101">
        <v>43811</v>
      </c>
      <c r="H297" s="87" t="s">
        <v>933</v>
      </c>
      <c r="I297" s="90">
        <v>7.07</v>
      </c>
      <c r="J297" s="88" t="s">
        <v>914</v>
      </c>
      <c r="K297" s="88" t="s">
        <v>132</v>
      </c>
      <c r="L297" s="89">
        <v>4.4800000000000006E-2</v>
      </c>
      <c r="M297" s="89">
        <v>7.0500000000000007E-2</v>
      </c>
      <c r="N297" s="90">
        <v>21127.490000000005</v>
      </c>
      <c r="O297" s="102">
        <v>84.28</v>
      </c>
      <c r="P297" s="90">
        <v>68.090910000000008</v>
      </c>
      <c r="Q297" s="91">
        <f t="shared" si="4"/>
        <v>8.9004109585943091E-4</v>
      </c>
      <c r="R297" s="91">
        <f>P297/'סכום נכסי הקרן'!$C$42</f>
        <v>8.8192728726048009E-5</v>
      </c>
    </row>
    <row r="298" spans="2:18">
      <c r="B298" s="86" t="s">
        <v>3386</v>
      </c>
      <c r="C298" s="88" t="s">
        <v>3018</v>
      </c>
      <c r="D298" s="87" t="s">
        <v>3199</v>
      </c>
      <c r="E298" s="87"/>
      <c r="F298" s="87" t="s">
        <v>907</v>
      </c>
      <c r="G298" s="101">
        <v>43185</v>
      </c>
      <c r="H298" s="87" t="s">
        <v>305</v>
      </c>
      <c r="I298" s="90">
        <v>3.8000000000078531</v>
      </c>
      <c r="J298" s="88" t="s">
        <v>914</v>
      </c>
      <c r="K298" s="88" t="s">
        <v>140</v>
      </c>
      <c r="L298" s="89">
        <v>4.2199999999999994E-2</v>
      </c>
      <c r="M298" s="89">
        <v>7.9600000000155338E-2</v>
      </c>
      <c r="N298" s="90">
        <v>91432.708707000013</v>
      </c>
      <c r="O298" s="102">
        <v>88.19</v>
      </c>
      <c r="P298" s="90">
        <v>229.20359026400004</v>
      </c>
      <c r="Q298" s="91">
        <f t="shared" si="4"/>
        <v>2.9960036464997536E-3</v>
      </c>
      <c r="R298" s="91">
        <f>P298/'סכום נכסי הקרן'!$C$42</f>
        <v>2.9686914243309739E-4</v>
      </c>
    </row>
    <row r="299" spans="2:18">
      <c r="B299" s="86" t="s">
        <v>3387</v>
      </c>
      <c r="C299" s="88" t="s">
        <v>3018</v>
      </c>
      <c r="D299" s="87">
        <v>6812</v>
      </c>
      <c r="E299" s="87"/>
      <c r="F299" s="87" t="s">
        <v>676</v>
      </c>
      <c r="G299" s="101">
        <v>43536</v>
      </c>
      <c r="H299" s="87"/>
      <c r="I299" s="90">
        <v>2.4800000000027627</v>
      </c>
      <c r="J299" s="88" t="s">
        <v>914</v>
      </c>
      <c r="K299" s="88" t="s">
        <v>132</v>
      </c>
      <c r="L299" s="89">
        <v>7.6661000000000007E-2</v>
      </c>
      <c r="M299" s="89">
        <v>7.5300000000040793E-2</v>
      </c>
      <c r="N299" s="90">
        <v>78201.984736000013</v>
      </c>
      <c r="O299" s="102">
        <v>101.68</v>
      </c>
      <c r="P299" s="90">
        <v>304.06833339200006</v>
      </c>
      <c r="Q299" s="91">
        <f t="shared" si="4"/>
        <v>3.9745879834528052E-3</v>
      </c>
      <c r="R299" s="91">
        <f>P299/'סכום נכסי הקרן'!$C$42</f>
        <v>3.9383547732027937E-4</v>
      </c>
    </row>
    <row r="300" spans="2:18">
      <c r="B300" s="86" t="s">
        <v>3387</v>
      </c>
      <c r="C300" s="88" t="s">
        <v>3018</v>
      </c>
      <c r="D300" s="87">
        <v>6872</v>
      </c>
      <c r="E300" s="87"/>
      <c r="F300" s="87" t="s">
        <v>676</v>
      </c>
      <c r="G300" s="101">
        <v>43570</v>
      </c>
      <c r="H300" s="87"/>
      <c r="I300" s="90">
        <v>2.480000000000163</v>
      </c>
      <c r="J300" s="88" t="s">
        <v>914</v>
      </c>
      <c r="K300" s="88" t="s">
        <v>132</v>
      </c>
      <c r="L300" s="89">
        <v>7.6661000000000007E-2</v>
      </c>
      <c r="M300" s="89">
        <v>7.5199999999998379E-2</v>
      </c>
      <c r="N300" s="90">
        <v>63098.804058000009</v>
      </c>
      <c r="O300" s="102">
        <v>101.69</v>
      </c>
      <c r="P300" s="90">
        <v>245.36762305200003</v>
      </c>
      <c r="Q300" s="91">
        <f t="shared" si="4"/>
        <v>3.2072896089893029E-3</v>
      </c>
      <c r="R300" s="91">
        <f>P300/'סכום נכסי הקרן'!$C$42</f>
        <v>3.1780512579403393E-4</v>
      </c>
    </row>
    <row r="301" spans="2:18">
      <c r="B301" s="86" t="s">
        <v>3387</v>
      </c>
      <c r="C301" s="88" t="s">
        <v>3018</v>
      </c>
      <c r="D301" s="87">
        <v>7258</v>
      </c>
      <c r="E301" s="87"/>
      <c r="F301" s="87" t="s">
        <v>676</v>
      </c>
      <c r="G301" s="101">
        <v>43774</v>
      </c>
      <c r="H301" s="87"/>
      <c r="I301" s="90">
        <v>2.4800000000030349</v>
      </c>
      <c r="J301" s="88" t="s">
        <v>914</v>
      </c>
      <c r="K301" s="88" t="s">
        <v>132</v>
      </c>
      <c r="L301" s="89">
        <v>7.6661000000000007E-2</v>
      </c>
      <c r="M301" s="89">
        <v>7.3500000000149501E-2</v>
      </c>
      <c r="N301" s="90">
        <v>57625.572744000005</v>
      </c>
      <c r="O301" s="102">
        <v>101.69</v>
      </c>
      <c r="P301" s="90">
        <v>224.08427595900002</v>
      </c>
      <c r="Q301" s="91">
        <f t="shared" si="4"/>
        <v>2.9290872238220268E-3</v>
      </c>
      <c r="R301" s="91">
        <f>P301/'סכום נכסי הקרן'!$C$42</f>
        <v>2.902385026345656E-4</v>
      </c>
    </row>
    <row r="302" spans="2:18">
      <c r="B302" s="86" t="s">
        <v>3388</v>
      </c>
      <c r="C302" s="88" t="s">
        <v>3018</v>
      </c>
      <c r="D302" s="87">
        <v>6861</v>
      </c>
      <c r="E302" s="87"/>
      <c r="F302" s="87" t="s">
        <v>676</v>
      </c>
      <c r="G302" s="101">
        <v>43563</v>
      </c>
      <c r="H302" s="87"/>
      <c r="I302" s="90">
        <v>0.50999999999996415</v>
      </c>
      <c r="J302" s="88" t="s">
        <v>954</v>
      </c>
      <c r="K302" s="88" t="s">
        <v>132</v>
      </c>
      <c r="L302" s="89">
        <v>8.0297000000000007E-2</v>
      </c>
      <c r="M302" s="89">
        <v>8.9899999999994373E-2</v>
      </c>
      <c r="N302" s="90">
        <v>436584.84318400006</v>
      </c>
      <c r="O302" s="102">
        <v>100.39</v>
      </c>
      <c r="P302" s="90">
        <v>1676.0114920060003</v>
      </c>
      <c r="Q302" s="91">
        <f t="shared" si="4"/>
        <v>2.1907756924059614E-2</v>
      </c>
      <c r="R302" s="91">
        <f>P302/'סכום נכסי הקרן'!$C$42</f>
        <v>2.1708041037522357E-3</v>
      </c>
    </row>
    <row r="303" spans="2:18">
      <c r="B303" s="86" t="s">
        <v>3389</v>
      </c>
      <c r="C303" s="88" t="s">
        <v>3018</v>
      </c>
      <c r="D303" s="87">
        <v>6932</v>
      </c>
      <c r="E303" s="87"/>
      <c r="F303" s="87" t="s">
        <v>676</v>
      </c>
      <c r="G303" s="101">
        <v>43098</v>
      </c>
      <c r="H303" s="87"/>
      <c r="I303" s="90">
        <v>1.5799999999992878</v>
      </c>
      <c r="J303" s="88" t="s">
        <v>914</v>
      </c>
      <c r="K303" s="88" t="s">
        <v>132</v>
      </c>
      <c r="L303" s="89">
        <v>8.1652000000000002E-2</v>
      </c>
      <c r="M303" s="89">
        <v>7.0699999999958782E-2</v>
      </c>
      <c r="N303" s="90">
        <v>101045.98787900001</v>
      </c>
      <c r="O303" s="102">
        <v>101.72</v>
      </c>
      <c r="P303" s="90">
        <v>393.04594266600003</v>
      </c>
      <c r="Q303" s="91">
        <f t="shared" si="4"/>
        <v>5.1376467363051783E-3</v>
      </c>
      <c r="R303" s="91">
        <f>P303/'סכום נכסי הקרן'!$C$42</f>
        <v>5.0908108289955819E-4</v>
      </c>
    </row>
    <row r="304" spans="2:18">
      <c r="B304" s="86" t="s">
        <v>3389</v>
      </c>
      <c r="C304" s="88" t="s">
        <v>3018</v>
      </c>
      <c r="D304" s="87">
        <v>9335</v>
      </c>
      <c r="E304" s="87"/>
      <c r="F304" s="87" t="s">
        <v>676</v>
      </c>
      <c r="G304" s="101">
        <v>44064</v>
      </c>
      <c r="H304" s="87"/>
      <c r="I304" s="90">
        <v>2.4400000000003148</v>
      </c>
      <c r="J304" s="88" t="s">
        <v>914</v>
      </c>
      <c r="K304" s="88" t="s">
        <v>132</v>
      </c>
      <c r="L304" s="89">
        <v>8.9152000000000009E-2</v>
      </c>
      <c r="M304" s="89">
        <v>0.10160000000001546</v>
      </c>
      <c r="N304" s="90">
        <v>372487.77712000004</v>
      </c>
      <c r="O304" s="102">
        <v>98.17</v>
      </c>
      <c r="P304" s="90">
        <v>1398.3268434490001</v>
      </c>
      <c r="Q304" s="91">
        <f t="shared" si="4"/>
        <v>1.827803969888208E-2</v>
      </c>
      <c r="R304" s="91">
        <f>P304/'סכום נכסי הקרן'!$C$42</f>
        <v>1.8111413105603767E-3</v>
      </c>
    </row>
    <row r="305" spans="2:18">
      <c r="B305" s="86" t="s">
        <v>3389</v>
      </c>
      <c r="C305" s="88" t="s">
        <v>3018</v>
      </c>
      <c r="D305" s="87" t="s">
        <v>3200</v>
      </c>
      <c r="E305" s="87"/>
      <c r="F305" s="87" t="s">
        <v>676</v>
      </c>
      <c r="G305" s="101">
        <v>42817</v>
      </c>
      <c r="H305" s="87"/>
      <c r="I305" s="90">
        <v>1.64</v>
      </c>
      <c r="J305" s="88" t="s">
        <v>914</v>
      </c>
      <c r="K305" s="88" t="s">
        <v>132</v>
      </c>
      <c r="L305" s="89">
        <v>5.7820000000000003E-2</v>
      </c>
      <c r="M305" s="89">
        <v>8.6299999999999988E-2</v>
      </c>
      <c r="N305" s="90">
        <v>38988.650406000001</v>
      </c>
      <c r="O305" s="102">
        <v>95.95</v>
      </c>
      <c r="P305" s="90">
        <v>143.05435230000003</v>
      </c>
      <c r="Q305" s="91">
        <f t="shared" si="4"/>
        <v>1.8699155656541101E-3</v>
      </c>
      <c r="R305" s="91">
        <f>P305/'סכום נכסי הקרן'!$C$42</f>
        <v>1.8528690078417815E-4</v>
      </c>
    </row>
    <row r="306" spans="2:18">
      <c r="B306" s="86" t="s">
        <v>3389</v>
      </c>
      <c r="C306" s="88" t="s">
        <v>3018</v>
      </c>
      <c r="D306" s="87">
        <v>7291</v>
      </c>
      <c r="E306" s="87"/>
      <c r="F306" s="87" t="s">
        <v>676</v>
      </c>
      <c r="G306" s="101">
        <v>43798</v>
      </c>
      <c r="H306" s="87"/>
      <c r="I306" s="90">
        <v>1.5900000000100198</v>
      </c>
      <c r="J306" s="88" t="s">
        <v>914</v>
      </c>
      <c r="K306" s="88" t="s">
        <v>132</v>
      </c>
      <c r="L306" s="89">
        <v>8.1652000000000002E-2</v>
      </c>
      <c r="M306" s="89">
        <v>7.9400000001385362E-2</v>
      </c>
      <c r="N306" s="90">
        <v>5943.881781000001</v>
      </c>
      <c r="O306" s="102">
        <v>100.99</v>
      </c>
      <c r="P306" s="90">
        <v>22.954425603000004</v>
      </c>
      <c r="Q306" s="91">
        <f t="shared" si="4"/>
        <v>3.0004566128603508E-4</v>
      </c>
      <c r="R306" s="91">
        <f>P306/'סכום נכסי הקרן'!$C$42</f>
        <v>2.9731037964797803E-5</v>
      </c>
    </row>
    <row r="307" spans="2:18">
      <c r="B307" s="86" t="s">
        <v>3390</v>
      </c>
      <c r="C307" s="88" t="s">
        <v>3018</v>
      </c>
      <c r="D307" s="87" t="s">
        <v>3201</v>
      </c>
      <c r="E307" s="87"/>
      <c r="F307" s="87" t="s">
        <v>676</v>
      </c>
      <c r="G307" s="101">
        <v>43083</v>
      </c>
      <c r="H307" s="87"/>
      <c r="I307" s="90">
        <v>0.52000000000647439</v>
      </c>
      <c r="J307" s="88" t="s">
        <v>914</v>
      </c>
      <c r="K307" s="88" t="s">
        <v>140</v>
      </c>
      <c r="L307" s="89">
        <v>7.0540000000000005E-2</v>
      </c>
      <c r="M307" s="89">
        <v>7.7999999998705119E-2</v>
      </c>
      <c r="N307" s="90">
        <v>10695.278412000001</v>
      </c>
      <c r="O307" s="102">
        <v>101.61</v>
      </c>
      <c r="P307" s="90">
        <v>30.890790490000008</v>
      </c>
      <c r="Q307" s="91">
        <f t="shared" si="4"/>
        <v>4.0378477860970999E-4</v>
      </c>
      <c r="R307" s="91">
        <f>P307/'סכום נכסי הקרן'!$C$42</f>
        <v>4.0010378856998011E-5</v>
      </c>
    </row>
    <row r="308" spans="2:18">
      <c r="B308" s="86" t="s">
        <v>3390</v>
      </c>
      <c r="C308" s="88" t="s">
        <v>3018</v>
      </c>
      <c r="D308" s="87" t="s">
        <v>3202</v>
      </c>
      <c r="E308" s="87"/>
      <c r="F308" s="87" t="s">
        <v>676</v>
      </c>
      <c r="G308" s="101">
        <v>43083</v>
      </c>
      <c r="H308" s="87"/>
      <c r="I308" s="90">
        <v>4.9599999999869109</v>
      </c>
      <c r="J308" s="88" t="s">
        <v>914</v>
      </c>
      <c r="K308" s="88" t="s">
        <v>140</v>
      </c>
      <c r="L308" s="89">
        <v>7.195E-2</v>
      </c>
      <c r="M308" s="89">
        <v>7.4699999999678718E-2</v>
      </c>
      <c r="N308" s="90">
        <v>23186.069807000003</v>
      </c>
      <c r="O308" s="102">
        <v>102.01</v>
      </c>
      <c r="P308" s="90">
        <v>67.231119828000004</v>
      </c>
      <c r="Q308" s="91">
        <f t="shared" si="4"/>
        <v>8.7880246522729433E-4</v>
      </c>
      <c r="R308" s="91">
        <f>P308/'סכום נכסי הקרן'!$C$42</f>
        <v>8.7079111043445175E-5</v>
      </c>
    </row>
    <row r="309" spans="2:18">
      <c r="B309" s="86" t="s">
        <v>3390</v>
      </c>
      <c r="C309" s="88" t="s">
        <v>3018</v>
      </c>
      <c r="D309" s="87" t="s">
        <v>3203</v>
      </c>
      <c r="E309" s="87"/>
      <c r="F309" s="87" t="s">
        <v>676</v>
      </c>
      <c r="G309" s="101">
        <v>43083</v>
      </c>
      <c r="H309" s="87"/>
      <c r="I309" s="90">
        <v>5.2099999999923039</v>
      </c>
      <c r="J309" s="88" t="s">
        <v>914</v>
      </c>
      <c r="K309" s="88" t="s">
        <v>140</v>
      </c>
      <c r="L309" s="89">
        <v>4.4999999999999998E-2</v>
      </c>
      <c r="M309" s="89">
        <v>7.5099999999875211E-2</v>
      </c>
      <c r="N309" s="90">
        <v>92744.279125000015</v>
      </c>
      <c r="O309" s="102">
        <v>87.24</v>
      </c>
      <c r="P309" s="90">
        <v>229.98697283700002</v>
      </c>
      <c r="Q309" s="91">
        <f t="shared" si="4"/>
        <v>3.0062435255636417E-3</v>
      </c>
      <c r="R309" s="91">
        <f>P309/'סכום נכסי הקרן'!$C$42</f>
        <v>2.9788379544257106E-4</v>
      </c>
    </row>
    <row r="310" spans="2:18">
      <c r="B310" s="86" t="s">
        <v>3391</v>
      </c>
      <c r="C310" s="88" t="s">
        <v>3018</v>
      </c>
      <c r="D310" s="87">
        <v>9186</v>
      </c>
      <c r="E310" s="87"/>
      <c r="F310" s="87" t="s">
        <v>676</v>
      </c>
      <c r="G310" s="101">
        <v>44778</v>
      </c>
      <c r="H310" s="87"/>
      <c r="I310" s="90">
        <v>3.3799999999993027</v>
      </c>
      <c r="J310" s="88" t="s">
        <v>944</v>
      </c>
      <c r="K310" s="88" t="s">
        <v>134</v>
      </c>
      <c r="L310" s="89">
        <v>7.1870000000000003E-2</v>
      </c>
      <c r="M310" s="89">
        <v>7.3100000000003496E-2</v>
      </c>
      <c r="N310" s="90">
        <v>155862.29111000002</v>
      </c>
      <c r="O310" s="102">
        <v>104.4</v>
      </c>
      <c r="P310" s="90">
        <v>659.52139306700008</v>
      </c>
      <c r="Q310" s="91">
        <f t="shared" si="4"/>
        <v>8.6208444479313195E-3</v>
      </c>
      <c r="R310" s="91">
        <f>P310/'סכום נכסי הקרן'!$C$42</f>
        <v>8.5422549511797116E-4</v>
      </c>
    </row>
    <row r="311" spans="2:18">
      <c r="B311" s="86" t="s">
        <v>3391</v>
      </c>
      <c r="C311" s="88" t="s">
        <v>3018</v>
      </c>
      <c r="D311" s="87">
        <v>9187</v>
      </c>
      <c r="E311" s="87"/>
      <c r="F311" s="87" t="s">
        <v>676</v>
      </c>
      <c r="G311" s="101">
        <v>44778</v>
      </c>
      <c r="H311" s="87"/>
      <c r="I311" s="90">
        <v>3.2999999999997072</v>
      </c>
      <c r="J311" s="88" t="s">
        <v>944</v>
      </c>
      <c r="K311" s="88" t="s">
        <v>132</v>
      </c>
      <c r="L311" s="89">
        <v>8.2722999999999991E-2</v>
      </c>
      <c r="M311" s="89">
        <v>8.9099999999996793E-2</v>
      </c>
      <c r="N311" s="90">
        <v>429194.82108500006</v>
      </c>
      <c r="O311" s="102">
        <v>103.96</v>
      </c>
      <c r="P311" s="90">
        <v>1706.2341885050002</v>
      </c>
      <c r="Q311" s="91">
        <f t="shared" ref="Q311:Q357" si="5">IFERROR(P311/$P$10,0)</f>
        <v>2.230280880267009E-2</v>
      </c>
      <c r="R311" s="91">
        <f>P311/'סכום נכסי הקרן'!$C$42</f>
        <v>2.2099491537112682E-3</v>
      </c>
    </row>
    <row r="312" spans="2:18">
      <c r="B312" s="86" t="s">
        <v>3392</v>
      </c>
      <c r="C312" s="88" t="s">
        <v>3018</v>
      </c>
      <c r="D312" s="87" t="s">
        <v>3204</v>
      </c>
      <c r="E312" s="87"/>
      <c r="F312" s="87" t="s">
        <v>676</v>
      </c>
      <c r="G312" s="101">
        <v>45116</v>
      </c>
      <c r="H312" s="87"/>
      <c r="I312" s="90">
        <v>0.72999999999479948</v>
      </c>
      <c r="J312" s="88" t="s">
        <v>914</v>
      </c>
      <c r="K312" s="88" t="s">
        <v>132</v>
      </c>
      <c r="L312" s="89">
        <v>8.1645999999999996E-2</v>
      </c>
      <c r="M312" s="89">
        <v>8.5999999999826646E-2</v>
      </c>
      <c r="N312" s="90">
        <v>21249.471105000004</v>
      </c>
      <c r="O312" s="102">
        <v>99.39</v>
      </c>
      <c r="P312" s="90">
        <v>80.762301554000018</v>
      </c>
      <c r="Q312" s="91">
        <f t="shared" si="5"/>
        <v>1.0556734721162044E-3</v>
      </c>
      <c r="R312" s="91">
        <f>P312/'סכום נכסי הקרן'!$C$42</f>
        <v>1.0460497226785792E-4</v>
      </c>
    </row>
    <row r="313" spans="2:18">
      <c r="B313" s="86" t="s">
        <v>3393</v>
      </c>
      <c r="C313" s="88" t="s">
        <v>3018</v>
      </c>
      <c r="D313" s="87">
        <v>8706</v>
      </c>
      <c r="E313" s="87"/>
      <c r="F313" s="87" t="s">
        <v>676</v>
      </c>
      <c r="G313" s="101">
        <v>44498</v>
      </c>
      <c r="H313" s="87"/>
      <c r="I313" s="90">
        <v>3.0900000000000007</v>
      </c>
      <c r="J313" s="88" t="s">
        <v>914</v>
      </c>
      <c r="K313" s="88" t="s">
        <v>132</v>
      </c>
      <c r="L313" s="89">
        <v>8.6401000000000006E-2</v>
      </c>
      <c r="M313" s="89">
        <v>8.900000000000001E-2</v>
      </c>
      <c r="N313" s="90">
        <v>101712.45000000001</v>
      </c>
      <c r="O313" s="102">
        <v>100.47</v>
      </c>
      <c r="P313" s="90">
        <v>390.77647999999999</v>
      </c>
      <c r="Q313" s="91">
        <f t="shared" si="5"/>
        <v>5.107981762841632E-3</v>
      </c>
      <c r="R313" s="91">
        <f>P313/'סכום נכסי הקרן'!$C$42</f>
        <v>5.0614162878950982E-4</v>
      </c>
    </row>
    <row r="314" spans="2:18">
      <c r="B314" s="86" t="s">
        <v>3394</v>
      </c>
      <c r="C314" s="88" t="s">
        <v>3018</v>
      </c>
      <c r="D314" s="87">
        <v>8702</v>
      </c>
      <c r="E314" s="87"/>
      <c r="F314" s="87" t="s">
        <v>676</v>
      </c>
      <c r="G314" s="101">
        <v>44497</v>
      </c>
      <c r="H314" s="87"/>
      <c r="I314" s="90">
        <v>0.10999999999999999</v>
      </c>
      <c r="J314" s="88" t="s">
        <v>954</v>
      </c>
      <c r="K314" s="88" t="s">
        <v>132</v>
      </c>
      <c r="L314" s="89">
        <v>7.2742000000000001E-2</v>
      </c>
      <c r="M314" s="89">
        <v>7.9499999984909961E-2</v>
      </c>
      <c r="N314" s="90">
        <v>345.66155000000003</v>
      </c>
      <c r="O314" s="102">
        <v>100.27</v>
      </c>
      <c r="P314" s="90">
        <v>1.3253786000000003</v>
      </c>
      <c r="Q314" s="91">
        <f t="shared" si="5"/>
        <v>1.7324506627575374E-5</v>
      </c>
      <c r="R314" s="91">
        <f>P314/'סכום נכסי הקרן'!$C$42</f>
        <v>1.7166572649581173E-6</v>
      </c>
    </row>
    <row r="315" spans="2:18">
      <c r="B315" s="86" t="s">
        <v>3394</v>
      </c>
      <c r="C315" s="88" t="s">
        <v>3018</v>
      </c>
      <c r="D315" s="87">
        <v>9118</v>
      </c>
      <c r="E315" s="87"/>
      <c r="F315" s="87" t="s">
        <v>676</v>
      </c>
      <c r="G315" s="101">
        <v>44733</v>
      </c>
      <c r="H315" s="87"/>
      <c r="I315" s="90">
        <v>0.10999999995831646</v>
      </c>
      <c r="J315" s="88" t="s">
        <v>954</v>
      </c>
      <c r="K315" s="88" t="s">
        <v>132</v>
      </c>
      <c r="L315" s="89">
        <v>7.2742000000000001E-2</v>
      </c>
      <c r="M315" s="89">
        <v>7.9500000003978888E-2</v>
      </c>
      <c r="N315" s="90">
        <v>1376.4768830000003</v>
      </c>
      <c r="O315" s="102">
        <v>100.27</v>
      </c>
      <c r="P315" s="90">
        <v>5.2778592020000001</v>
      </c>
      <c r="Q315" s="91">
        <f t="shared" si="5"/>
        <v>6.8988820797663897E-5</v>
      </c>
      <c r="R315" s="91">
        <f>P315/'סכום נכסי הקרן'!$C$42</f>
        <v>6.835990367234954E-6</v>
      </c>
    </row>
    <row r="316" spans="2:18">
      <c r="B316" s="86" t="s">
        <v>3394</v>
      </c>
      <c r="C316" s="88" t="s">
        <v>3018</v>
      </c>
      <c r="D316" s="87">
        <v>9233</v>
      </c>
      <c r="E316" s="87"/>
      <c r="F316" s="87" t="s">
        <v>676</v>
      </c>
      <c r="G316" s="101">
        <v>44819</v>
      </c>
      <c r="H316" s="87"/>
      <c r="I316" s="90">
        <v>0.11000000039576391</v>
      </c>
      <c r="J316" s="88" t="s">
        <v>954</v>
      </c>
      <c r="K316" s="88" t="s">
        <v>132</v>
      </c>
      <c r="L316" s="89">
        <v>7.2742000000000001E-2</v>
      </c>
      <c r="M316" s="89">
        <v>7.9500000004343749E-2</v>
      </c>
      <c r="N316" s="90">
        <v>270.18352300000004</v>
      </c>
      <c r="O316" s="102">
        <v>100.27</v>
      </c>
      <c r="P316" s="90">
        <v>1.0359711690000002</v>
      </c>
      <c r="Q316" s="91">
        <f t="shared" si="5"/>
        <v>1.3541556641489087E-5</v>
      </c>
      <c r="R316" s="91">
        <f>P316/'סכום נכסי הקרן'!$C$42</f>
        <v>1.3418108859996708E-6</v>
      </c>
    </row>
    <row r="317" spans="2:18">
      <c r="B317" s="86" t="s">
        <v>3394</v>
      </c>
      <c r="C317" s="88" t="s">
        <v>3018</v>
      </c>
      <c r="D317" s="87">
        <v>9276</v>
      </c>
      <c r="E317" s="87"/>
      <c r="F317" s="87" t="s">
        <v>676</v>
      </c>
      <c r="G317" s="101">
        <v>44854</v>
      </c>
      <c r="H317" s="87"/>
      <c r="I317" s="90">
        <v>0.11000000201157098</v>
      </c>
      <c r="J317" s="88" t="s">
        <v>954</v>
      </c>
      <c r="K317" s="88" t="s">
        <v>132</v>
      </c>
      <c r="L317" s="89">
        <v>7.2742000000000001E-2</v>
      </c>
      <c r="M317" s="89">
        <v>7.9500000020115702E-2</v>
      </c>
      <c r="N317" s="90">
        <v>64.825474000000014</v>
      </c>
      <c r="O317" s="102">
        <v>100.27</v>
      </c>
      <c r="P317" s="90">
        <v>0.24856195000000003</v>
      </c>
      <c r="Q317" s="91">
        <f t="shared" si="5"/>
        <v>3.2490438204887709E-6</v>
      </c>
      <c r="R317" s="91">
        <f>P317/'סכום נכסי הקרן'!$C$42</f>
        <v>3.2194248289481682E-7</v>
      </c>
    </row>
    <row r="318" spans="2:18">
      <c r="B318" s="86" t="s">
        <v>3394</v>
      </c>
      <c r="C318" s="88" t="s">
        <v>3018</v>
      </c>
      <c r="D318" s="87">
        <v>9430</v>
      </c>
      <c r="E318" s="87"/>
      <c r="F318" s="87" t="s">
        <v>676</v>
      </c>
      <c r="G318" s="101">
        <v>44950</v>
      </c>
      <c r="H318" s="87"/>
      <c r="I318" s="90">
        <v>0.10999999984539753</v>
      </c>
      <c r="J318" s="88" t="s">
        <v>954</v>
      </c>
      <c r="K318" s="88" t="s">
        <v>132</v>
      </c>
      <c r="L318" s="89">
        <v>7.2742000000000001E-2</v>
      </c>
      <c r="M318" s="89">
        <v>7.9499999974601013E-2</v>
      </c>
      <c r="N318" s="90">
        <v>354.25341300000008</v>
      </c>
      <c r="O318" s="102">
        <v>100.27</v>
      </c>
      <c r="P318" s="90">
        <v>1.3583224110000003</v>
      </c>
      <c r="Q318" s="91">
        <f t="shared" si="5"/>
        <v>1.7755127185359462E-5</v>
      </c>
      <c r="R318" s="91">
        <f>P318/'סכום נכסי הקרן'!$C$42</f>
        <v>1.7593267576514179E-6</v>
      </c>
    </row>
    <row r="319" spans="2:18">
      <c r="B319" s="86" t="s">
        <v>3394</v>
      </c>
      <c r="C319" s="88" t="s">
        <v>3018</v>
      </c>
      <c r="D319" s="87">
        <v>9539</v>
      </c>
      <c r="E319" s="87"/>
      <c r="F319" s="87" t="s">
        <v>676</v>
      </c>
      <c r="G319" s="101">
        <v>45029</v>
      </c>
      <c r="H319" s="87"/>
      <c r="I319" s="90">
        <v>0.11000000075092618</v>
      </c>
      <c r="J319" s="88" t="s">
        <v>954</v>
      </c>
      <c r="K319" s="88" t="s">
        <v>132</v>
      </c>
      <c r="L319" s="89">
        <v>7.2742000000000001E-2</v>
      </c>
      <c r="M319" s="89">
        <v>7.950000005079795E-2</v>
      </c>
      <c r="N319" s="90">
        <v>118.08448800000001</v>
      </c>
      <c r="O319" s="102">
        <v>100.27</v>
      </c>
      <c r="P319" s="90">
        <v>0.45277420600000007</v>
      </c>
      <c r="Q319" s="91">
        <f t="shared" si="5"/>
        <v>5.9183766303772957E-6</v>
      </c>
      <c r="R319" s="91">
        <f>P319/'סכום נכסי הקרן'!$C$42</f>
        <v>5.8644234192067312E-7</v>
      </c>
    </row>
    <row r="320" spans="2:18">
      <c r="B320" s="86" t="s">
        <v>3394</v>
      </c>
      <c r="C320" s="88" t="s">
        <v>3018</v>
      </c>
      <c r="D320" s="87">
        <v>8060</v>
      </c>
      <c r="E320" s="87"/>
      <c r="F320" s="87" t="s">
        <v>676</v>
      </c>
      <c r="G320" s="101">
        <v>44150</v>
      </c>
      <c r="H320" s="87"/>
      <c r="I320" s="90">
        <v>0.10999999999975814</v>
      </c>
      <c r="J320" s="88" t="s">
        <v>954</v>
      </c>
      <c r="K320" s="88" t="s">
        <v>132</v>
      </c>
      <c r="L320" s="89">
        <v>7.2742000000000001E-2</v>
      </c>
      <c r="M320" s="89">
        <v>7.9500000000014892E-2</v>
      </c>
      <c r="N320" s="90">
        <v>463743.26865600003</v>
      </c>
      <c r="O320" s="102">
        <v>100.27</v>
      </c>
      <c r="P320" s="90">
        <v>1778.1422606130004</v>
      </c>
      <c r="Q320" s="91">
        <f t="shared" si="5"/>
        <v>2.3242745415356623E-2</v>
      </c>
      <c r="R320" s="91">
        <f>P320/'סכום נכסי הקרן'!$C$42</f>
        <v>2.3030859482795004E-3</v>
      </c>
    </row>
    <row r="321" spans="2:18">
      <c r="B321" s="86" t="s">
        <v>3394</v>
      </c>
      <c r="C321" s="88" t="s">
        <v>3018</v>
      </c>
      <c r="D321" s="87">
        <v>8119</v>
      </c>
      <c r="E321" s="87"/>
      <c r="F321" s="87" t="s">
        <v>676</v>
      </c>
      <c r="G321" s="101">
        <v>44169</v>
      </c>
      <c r="H321" s="87"/>
      <c r="I321" s="90">
        <v>0.10999999997390758</v>
      </c>
      <c r="J321" s="88" t="s">
        <v>954</v>
      </c>
      <c r="K321" s="88" t="s">
        <v>132</v>
      </c>
      <c r="L321" s="89">
        <v>7.2742000000000001E-2</v>
      </c>
      <c r="M321" s="89">
        <v>7.9499999995374535E-2</v>
      </c>
      <c r="N321" s="90">
        <v>1099.4843910000002</v>
      </c>
      <c r="O321" s="102">
        <v>100.27</v>
      </c>
      <c r="P321" s="90">
        <v>4.215780101</v>
      </c>
      <c r="Q321" s="91">
        <f t="shared" si="5"/>
        <v>5.5105997863685794E-5</v>
      </c>
      <c r="R321" s="91">
        <f>P321/'סכום נכסי הקרן'!$C$42</f>
        <v>5.4603639577759244E-6</v>
      </c>
    </row>
    <row r="322" spans="2:18">
      <c r="B322" s="86" t="s">
        <v>3394</v>
      </c>
      <c r="C322" s="88" t="s">
        <v>3018</v>
      </c>
      <c r="D322" s="87">
        <v>8418</v>
      </c>
      <c r="E322" s="87"/>
      <c r="F322" s="87" t="s">
        <v>676</v>
      </c>
      <c r="G322" s="101">
        <v>44326</v>
      </c>
      <c r="H322" s="87"/>
      <c r="I322" s="90">
        <v>0.10999999969731666</v>
      </c>
      <c r="J322" s="88" t="s">
        <v>954</v>
      </c>
      <c r="K322" s="88" t="s">
        <v>132</v>
      </c>
      <c r="L322" s="89">
        <v>7.2742000000000001E-2</v>
      </c>
      <c r="M322" s="89">
        <v>7.9499999998318416E-2</v>
      </c>
      <c r="N322" s="90">
        <v>232.64102800000003</v>
      </c>
      <c r="O322" s="102">
        <v>100.27</v>
      </c>
      <c r="P322" s="90">
        <v>0.89202135700000007</v>
      </c>
      <c r="Q322" s="91">
        <f t="shared" si="5"/>
        <v>1.1659936195804941E-5</v>
      </c>
      <c r="R322" s="91">
        <f>P322/'סכום נכסי הקרן'!$C$42</f>
        <v>1.1553641676362121E-6</v>
      </c>
    </row>
    <row r="323" spans="2:18">
      <c r="B323" s="86" t="s">
        <v>3395</v>
      </c>
      <c r="C323" s="88" t="s">
        <v>3018</v>
      </c>
      <c r="D323" s="87">
        <v>8718</v>
      </c>
      <c r="E323" s="87"/>
      <c r="F323" s="87" t="s">
        <v>676</v>
      </c>
      <c r="G323" s="101">
        <v>44508</v>
      </c>
      <c r="H323" s="87"/>
      <c r="I323" s="90">
        <v>3.0099999999999398</v>
      </c>
      <c r="J323" s="88" t="s">
        <v>914</v>
      </c>
      <c r="K323" s="88" t="s">
        <v>132</v>
      </c>
      <c r="L323" s="89">
        <v>8.7911000000000003E-2</v>
      </c>
      <c r="M323" s="89">
        <v>9.0099999999992644E-2</v>
      </c>
      <c r="N323" s="90">
        <v>384678.18795100006</v>
      </c>
      <c r="O323" s="102">
        <v>100.63</v>
      </c>
      <c r="P323" s="90">
        <v>1480.2767368090001</v>
      </c>
      <c r="Q323" s="91">
        <f t="shared" si="5"/>
        <v>1.934923661623416E-2</v>
      </c>
      <c r="R323" s="91">
        <f>P323/'סכום נכסי הקרן'!$C$42</f>
        <v>1.9172844758408385E-3</v>
      </c>
    </row>
    <row r="324" spans="2:18">
      <c r="B324" s="86" t="s">
        <v>3396</v>
      </c>
      <c r="C324" s="88" t="s">
        <v>3018</v>
      </c>
      <c r="D324" s="87">
        <v>8806</v>
      </c>
      <c r="E324" s="87"/>
      <c r="F324" s="87" t="s">
        <v>676</v>
      </c>
      <c r="G324" s="101">
        <v>44137</v>
      </c>
      <c r="H324" s="87"/>
      <c r="I324" s="90">
        <v>0.92999999999976346</v>
      </c>
      <c r="J324" s="88" t="s">
        <v>954</v>
      </c>
      <c r="K324" s="88" t="s">
        <v>132</v>
      </c>
      <c r="L324" s="89">
        <v>7.4443999999999996E-2</v>
      </c>
      <c r="M324" s="89">
        <v>8.829999999999566E-2</v>
      </c>
      <c r="N324" s="90">
        <v>532271.25409400009</v>
      </c>
      <c r="O324" s="102">
        <v>99.72</v>
      </c>
      <c r="P324" s="90">
        <v>2029.7060391360003</v>
      </c>
      <c r="Q324" s="91">
        <f t="shared" si="5"/>
        <v>2.6531027230288308E-2</v>
      </c>
      <c r="R324" s="91">
        <f>P324/'סכום נכסי הקרן'!$C$42</f>
        <v>2.6289164604077499E-3</v>
      </c>
    </row>
    <row r="325" spans="2:18">
      <c r="B325" s="86" t="s">
        <v>3396</v>
      </c>
      <c r="C325" s="88" t="s">
        <v>3018</v>
      </c>
      <c r="D325" s="87">
        <v>9044</v>
      </c>
      <c r="E325" s="87"/>
      <c r="F325" s="87" t="s">
        <v>676</v>
      </c>
      <c r="G325" s="101">
        <v>44679</v>
      </c>
      <c r="H325" s="87"/>
      <c r="I325" s="90">
        <v>0.9300000000497759</v>
      </c>
      <c r="J325" s="88" t="s">
        <v>954</v>
      </c>
      <c r="K325" s="88" t="s">
        <v>132</v>
      </c>
      <c r="L325" s="89">
        <v>7.4450000000000002E-2</v>
      </c>
      <c r="M325" s="89">
        <v>8.8300000002271395E-2</v>
      </c>
      <c r="N325" s="90">
        <v>4583.5197610000005</v>
      </c>
      <c r="O325" s="102">
        <v>99.72</v>
      </c>
      <c r="P325" s="90">
        <v>17.478302141000004</v>
      </c>
      <c r="Q325" s="91">
        <f t="shared" si="5"/>
        <v>2.284652561015542E-4</v>
      </c>
      <c r="R325" s="91">
        <f>P325/'סכום נכסי הקרן'!$C$42</f>
        <v>2.2638251703687284E-5</v>
      </c>
    </row>
    <row r="326" spans="2:18">
      <c r="B326" s="86" t="s">
        <v>3396</v>
      </c>
      <c r="C326" s="88" t="s">
        <v>3018</v>
      </c>
      <c r="D326" s="87">
        <v>9224</v>
      </c>
      <c r="E326" s="87"/>
      <c r="F326" s="87" t="s">
        <v>676</v>
      </c>
      <c r="G326" s="101">
        <v>44810</v>
      </c>
      <c r="H326" s="87"/>
      <c r="I326" s="90">
        <v>0.92999999999209559</v>
      </c>
      <c r="J326" s="88" t="s">
        <v>954</v>
      </c>
      <c r="K326" s="88" t="s">
        <v>132</v>
      </c>
      <c r="L326" s="89">
        <v>7.4450000000000002E-2</v>
      </c>
      <c r="M326" s="89">
        <v>8.829999999976286E-2</v>
      </c>
      <c r="N326" s="90">
        <v>8294.2302569999993</v>
      </c>
      <c r="O326" s="102">
        <v>99.72</v>
      </c>
      <c r="P326" s="90">
        <v>31.628327325000004</v>
      </c>
      <c r="Q326" s="91">
        <f t="shared" si="5"/>
        <v>4.1342539132673922E-4</v>
      </c>
      <c r="R326" s="91">
        <f>P326/'סכום נכסי הקרן'!$C$42</f>
        <v>4.0965651536047571E-5</v>
      </c>
    </row>
    <row r="327" spans="2:18">
      <c r="B327" s="86" t="s">
        <v>3397</v>
      </c>
      <c r="C327" s="88" t="s">
        <v>3018</v>
      </c>
      <c r="D327" s="87" t="s">
        <v>3205</v>
      </c>
      <c r="E327" s="87"/>
      <c r="F327" s="87" t="s">
        <v>676</v>
      </c>
      <c r="G327" s="101">
        <v>42921</v>
      </c>
      <c r="H327" s="87"/>
      <c r="I327" s="90">
        <v>5.3899999999486568</v>
      </c>
      <c r="J327" s="88" t="s">
        <v>914</v>
      </c>
      <c r="K327" s="88" t="s">
        <v>132</v>
      </c>
      <c r="L327" s="89">
        <v>7.8939999999999996E-2</v>
      </c>
      <c r="M327" s="89">
        <v>0</v>
      </c>
      <c r="N327" s="90">
        <v>59422.666717000007</v>
      </c>
      <c r="O327" s="102">
        <v>14.656955999999999</v>
      </c>
      <c r="P327" s="90">
        <v>33.305333689000008</v>
      </c>
      <c r="Q327" s="91">
        <f t="shared" si="5"/>
        <v>4.3534615258514805E-4</v>
      </c>
      <c r="R327" s="91">
        <f>P327/'סכום נכסי הקרן'!$C$42</f>
        <v>4.3137744218200131E-5</v>
      </c>
    </row>
    <row r="328" spans="2:18">
      <c r="B328" s="86" t="s">
        <v>3397</v>
      </c>
      <c r="C328" s="88" t="s">
        <v>3018</v>
      </c>
      <c r="D328" s="87">
        <v>6497</v>
      </c>
      <c r="E328" s="87"/>
      <c r="F328" s="87" t="s">
        <v>676</v>
      </c>
      <c r="G328" s="101">
        <v>43342</v>
      </c>
      <c r="H328" s="87"/>
      <c r="I328" s="90">
        <v>1.0500000000474574</v>
      </c>
      <c r="J328" s="88" t="s">
        <v>914</v>
      </c>
      <c r="K328" s="88" t="s">
        <v>132</v>
      </c>
      <c r="L328" s="89">
        <v>7.8939999999999996E-2</v>
      </c>
      <c r="M328" s="89">
        <v>0</v>
      </c>
      <c r="N328" s="90">
        <v>11278.581558</v>
      </c>
      <c r="O328" s="102">
        <v>14.656955999999999</v>
      </c>
      <c r="P328" s="90">
        <v>6.3214417540000021</v>
      </c>
      <c r="Q328" s="91">
        <f t="shared" si="5"/>
        <v>8.2629868599813451E-5</v>
      </c>
      <c r="R328" s="91">
        <f>P328/'סכום נכסי הקרן'!$C$42</f>
        <v>8.1876596709903755E-6</v>
      </c>
    </row>
    <row r="329" spans="2:18">
      <c r="B329" s="86" t="s">
        <v>3398</v>
      </c>
      <c r="C329" s="88" t="s">
        <v>3018</v>
      </c>
      <c r="D329" s="87">
        <v>9405</v>
      </c>
      <c r="E329" s="87"/>
      <c r="F329" s="87" t="s">
        <v>676</v>
      </c>
      <c r="G329" s="101">
        <v>43866</v>
      </c>
      <c r="H329" s="87"/>
      <c r="I329" s="90">
        <v>1.0600000000000234</v>
      </c>
      <c r="J329" s="88" t="s">
        <v>954</v>
      </c>
      <c r="K329" s="88" t="s">
        <v>132</v>
      </c>
      <c r="L329" s="89">
        <v>7.6938000000000006E-2</v>
      </c>
      <c r="M329" s="89">
        <v>9.5999999999979019E-2</v>
      </c>
      <c r="N329" s="90">
        <v>453408.22678800009</v>
      </c>
      <c r="O329" s="102">
        <v>98.98</v>
      </c>
      <c r="P329" s="90">
        <v>1716.1479148660003</v>
      </c>
      <c r="Q329" s="91">
        <f t="shared" si="5"/>
        <v>2.2432394732339631E-2</v>
      </c>
      <c r="R329" s="91">
        <f>P329/'סכום נכסי הקרן'!$C$42</f>
        <v>2.2227896133206341E-3</v>
      </c>
    </row>
    <row r="330" spans="2:18">
      <c r="B330" s="86" t="s">
        <v>3398</v>
      </c>
      <c r="C330" s="88" t="s">
        <v>3018</v>
      </c>
      <c r="D330" s="87">
        <v>9439</v>
      </c>
      <c r="E330" s="87"/>
      <c r="F330" s="87" t="s">
        <v>676</v>
      </c>
      <c r="G330" s="101">
        <v>44953</v>
      </c>
      <c r="H330" s="87"/>
      <c r="I330" s="90">
        <v>1.0599999999350733</v>
      </c>
      <c r="J330" s="88" t="s">
        <v>954</v>
      </c>
      <c r="K330" s="88" t="s">
        <v>132</v>
      </c>
      <c r="L330" s="89">
        <v>7.6938000000000006E-2</v>
      </c>
      <c r="M330" s="89">
        <v>9.5999999991478388E-2</v>
      </c>
      <c r="N330" s="90">
        <v>1302.1518850000002</v>
      </c>
      <c r="O330" s="102">
        <v>98.98</v>
      </c>
      <c r="P330" s="90">
        <v>4.9286384220000006</v>
      </c>
      <c r="Q330" s="91">
        <f t="shared" si="5"/>
        <v>6.4424028731761347E-5</v>
      </c>
      <c r="R330" s="91">
        <f>P330/'סכום נכסי הקרן'!$C$42</f>
        <v>6.3836725245737406E-6</v>
      </c>
    </row>
    <row r="331" spans="2:18">
      <c r="B331" s="86" t="s">
        <v>3398</v>
      </c>
      <c r="C331" s="88" t="s">
        <v>3018</v>
      </c>
      <c r="D331" s="87">
        <v>9447</v>
      </c>
      <c r="E331" s="87"/>
      <c r="F331" s="87" t="s">
        <v>676</v>
      </c>
      <c r="G331" s="101">
        <v>44959</v>
      </c>
      <c r="H331" s="87"/>
      <c r="I331" s="90">
        <v>1.0600000000433121</v>
      </c>
      <c r="J331" s="88" t="s">
        <v>954</v>
      </c>
      <c r="K331" s="88" t="s">
        <v>132</v>
      </c>
      <c r="L331" s="89">
        <v>7.6938000000000006E-2</v>
      </c>
      <c r="M331" s="89">
        <v>9.5999999989893808E-2</v>
      </c>
      <c r="N331" s="90">
        <v>731.98952600000007</v>
      </c>
      <c r="O331" s="102">
        <v>98.98</v>
      </c>
      <c r="P331" s="90">
        <v>2.7705767480000003</v>
      </c>
      <c r="Q331" s="91">
        <f t="shared" si="5"/>
        <v>3.621521822740478E-5</v>
      </c>
      <c r="R331" s="91">
        <f>P331/'סכום נכסי הקרן'!$C$42</f>
        <v>3.5885072405561962E-6</v>
      </c>
    </row>
    <row r="332" spans="2:18">
      <c r="B332" s="86" t="s">
        <v>3398</v>
      </c>
      <c r="C332" s="88" t="s">
        <v>3018</v>
      </c>
      <c r="D332" s="87">
        <v>9467</v>
      </c>
      <c r="E332" s="87"/>
      <c r="F332" s="87" t="s">
        <v>676</v>
      </c>
      <c r="G332" s="101">
        <v>44966</v>
      </c>
      <c r="H332" s="87"/>
      <c r="I332" s="90">
        <v>1.0600000000192844</v>
      </c>
      <c r="J332" s="88" t="s">
        <v>954</v>
      </c>
      <c r="K332" s="88" t="s">
        <v>132</v>
      </c>
      <c r="L332" s="89">
        <v>7.6938000000000006E-2</v>
      </c>
      <c r="M332" s="89">
        <v>9.6700000006171127E-2</v>
      </c>
      <c r="N332" s="90">
        <v>1096.7716100000002</v>
      </c>
      <c r="O332" s="102">
        <v>98.91</v>
      </c>
      <c r="P332" s="90">
        <v>4.1483392320000014</v>
      </c>
      <c r="Q332" s="91">
        <f t="shared" si="5"/>
        <v>5.4224453690602029E-5</v>
      </c>
      <c r="R332" s="91">
        <f>P332/'סכום נכסי הקרן'!$C$42</f>
        <v>5.3730131753474649E-6</v>
      </c>
    </row>
    <row r="333" spans="2:18">
      <c r="B333" s="86" t="s">
        <v>3398</v>
      </c>
      <c r="C333" s="88" t="s">
        <v>3018</v>
      </c>
      <c r="D333" s="87">
        <v>9491</v>
      </c>
      <c r="E333" s="87"/>
      <c r="F333" s="87" t="s">
        <v>676</v>
      </c>
      <c r="G333" s="101">
        <v>44986</v>
      </c>
      <c r="H333" s="87"/>
      <c r="I333" s="90">
        <v>1.06000000001983</v>
      </c>
      <c r="J333" s="88" t="s">
        <v>954</v>
      </c>
      <c r="K333" s="88" t="s">
        <v>132</v>
      </c>
      <c r="L333" s="89">
        <v>7.6938000000000006E-2</v>
      </c>
      <c r="M333" s="89">
        <v>9.6699999999219188E-2</v>
      </c>
      <c r="N333" s="90">
        <v>4266.4431350000013</v>
      </c>
      <c r="O333" s="102">
        <v>98.91</v>
      </c>
      <c r="P333" s="90">
        <v>16.137045978000003</v>
      </c>
      <c r="Q333" s="91">
        <f t="shared" si="5"/>
        <v>2.1093320806247329E-4</v>
      </c>
      <c r="R333" s="91">
        <f>P333/'סכום נכסי הקרן'!$C$42</f>
        <v>2.0901029496852344E-5</v>
      </c>
    </row>
    <row r="334" spans="2:18">
      <c r="B334" s="86" t="s">
        <v>3398</v>
      </c>
      <c r="C334" s="88" t="s">
        <v>3018</v>
      </c>
      <c r="D334" s="87">
        <v>9510</v>
      </c>
      <c r="E334" s="87"/>
      <c r="F334" s="87" t="s">
        <v>676</v>
      </c>
      <c r="G334" s="101">
        <v>44994</v>
      </c>
      <c r="H334" s="87"/>
      <c r="I334" s="90">
        <v>1.0600000002349408</v>
      </c>
      <c r="J334" s="88" t="s">
        <v>954</v>
      </c>
      <c r="K334" s="88" t="s">
        <v>132</v>
      </c>
      <c r="L334" s="89">
        <v>7.6938000000000006E-2</v>
      </c>
      <c r="M334" s="89">
        <v>9.6700000010889825E-2</v>
      </c>
      <c r="N334" s="90">
        <v>832.75136500000008</v>
      </c>
      <c r="O334" s="102">
        <v>98.91</v>
      </c>
      <c r="P334" s="90">
        <v>3.1497306710000004</v>
      </c>
      <c r="Q334" s="91">
        <f t="shared" si="5"/>
        <v>4.1171277312623673E-5</v>
      </c>
      <c r="R334" s="91">
        <f>P334/'סכום נכסי הקרן'!$C$42</f>
        <v>4.0795950976072457E-6</v>
      </c>
    </row>
    <row r="335" spans="2:18">
      <c r="B335" s="86" t="s">
        <v>3398</v>
      </c>
      <c r="C335" s="88" t="s">
        <v>3018</v>
      </c>
      <c r="D335" s="87">
        <v>9560</v>
      </c>
      <c r="E335" s="87"/>
      <c r="F335" s="87" t="s">
        <v>676</v>
      </c>
      <c r="G335" s="101">
        <v>45058</v>
      </c>
      <c r="H335" s="87"/>
      <c r="I335" s="90">
        <v>1.0600000000293606</v>
      </c>
      <c r="J335" s="88" t="s">
        <v>954</v>
      </c>
      <c r="K335" s="88" t="s">
        <v>132</v>
      </c>
      <c r="L335" s="89">
        <v>7.6938000000000006E-2</v>
      </c>
      <c r="M335" s="89">
        <v>9.6700000000440406E-2</v>
      </c>
      <c r="N335" s="90">
        <v>4502.4305590000013</v>
      </c>
      <c r="O335" s="102">
        <v>98.91</v>
      </c>
      <c r="P335" s="90">
        <v>17.029625475000003</v>
      </c>
      <c r="Q335" s="91">
        <f t="shared" si="5"/>
        <v>2.2260043990959558E-4</v>
      </c>
      <c r="R335" s="91">
        <f>P335/'סכום נכסי הקרן'!$C$42</f>
        <v>2.2057116578745557E-5</v>
      </c>
    </row>
    <row r="336" spans="2:18">
      <c r="B336" s="86" t="s">
        <v>3399</v>
      </c>
      <c r="C336" s="88" t="s">
        <v>3018</v>
      </c>
      <c r="D336" s="87">
        <v>9606</v>
      </c>
      <c r="E336" s="87"/>
      <c r="F336" s="87" t="s">
        <v>676</v>
      </c>
      <c r="G336" s="101">
        <v>44136</v>
      </c>
      <c r="H336" s="87"/>
      <c r="I336" s="90">
        <v>9.0000000000234476E-2</v>
      </c>
      <c r="J336" s="88" t="s">
        <v>954</v>
      </c>
      <c r="K336" s="88" t="s">
        <v>132</v>
      </c>
      <c r="L336" s="89">
        <v>7.0095999999999992E-2</v>
      </c>
      <c r="M336" s="89">
        <v>0</v>
      </c>
      <c r="N336" s="90">
        <v>309423.49161700008</v>
      </c>
      <c r="O336" s="102">
        <v>86.502415999999997</v>
      </c>
      <c r="P336" s="90">
        <v>1023.5272150640002</v>
      </c>
      <c r="Q336" s="91">
        <f t="shared" si="5"/>
        <v>1.3378897185211859E-2</v>
      </c>
      <c r="R336" s="91">
        <f>P336/'סכום נכסי הקרן'!$C$42</f>
        <v>1.3256932242771725E-3</v>
      </c>
    </row>
    <row r="337" spans="2:18">
      <c r="B337" s="86" t="s">
        <v>3400</v>
      </c>
      <c r="C337" s="88" t="s">
        <v>3018</v>
      </c>
      <c r="D337" s="87">
        <v>6588</v>
      </c>
      <c r="E337" s="87"/>
      <c r="F337" s="87" t="s">
        <v>676</v>
      </c>
      <c r="G337" s="101">
        <v>43397</v>
      </c>
      <c r="H337" s="87"/>
      <c r="I337" s="90">
        <v>0.75000000000023259</v>
      </c>
      <c r="J337" s="88" t="s">
        <v>954</v>
      </c>
      <c r="K337" s="88" t="s">
        <v>132</v>
      </c>
      <c r="L337" s="89">
        <v>7.6938000000000006E-2</v>
      </c>
      <c r="M337" s="89">
        <v>8.8300000000017947E-2</v>
      </c>
      <c r="N337" s="90">
        <v>281167.05171899998</v>
      </c>
      <c r="O337" s="102">
        <v>99.93</v>
      </c>
      <c r="P337" s="90">
        <v>1074.4301485290002</v>
      </c>
      <c r="Q337" s="91">
        <f t="shared" si="5"/>
        <v>1.4044267976755816E-2</v>
      </c>
      <c r="R337" s="91">
        <f>P337/'סכום נכסי הקרן'!$C$42</f>
        <v>1.3916237369173887E-3</v>
      </c>
    </row>
    <row r="338" spans="2:18">
      <c r="B338" s="86" t="s">
        <v>3401</v>
      </c>
      <c r="C338" s="88" t="s">
        <v>3018</v>
      </c>
      <c r="D338" s="87" t="s">
        <v>3206</v>
      </c>
      <c r="E338" s="87"/>
      <c r="F338" s="87" t="s">
        <v>676</v>
      </c>
      <c r="G338" s="101">
        <v>44144</v>
      </c>
      <c r="H338" s="87"/>
      <c r="I338" s="90">
        <v>0.25</v>
      </c>
      <c r="J338" s="88" t="s">
        <v>954</v>
      </c>
      <c r="K338" s="88" t="s">
        <v>132</v>
      </c>
      <c r="L338" s="89">
        <v>7.8763E-2</v>
      </c>
      <c r="M338" s="89">
        <v>0</v>
      </c>
      <c r="N338" s="90">
        <v>350066.62914600008</v>
      </c>
      <c r="O338" s="102">
        <v>76.690121000000005</v>
      </c>
      <c r="P338" s="90">
        <v>1026.6159660320002</v>
      </c>
      <c r="Q338" s="91">
        <f t="shared" si="5"/>
        <v>1.3419271374606532E-2</v>
      </c>
      <c r="R338" s="91">
        <f>P338/'סכום נכסי הקרן'!$C$42</f>
        <v>1.3296938372257018E-3</v>
      </c>
    </row>
    <row r="339" spans="2:18">
      <c r="B339" s="86" t="s">
        <v>3402</v>
      </c>
      <c r="C339" s="88" t="s">
        <v>3018</v>
      </c>
      <c r="D339" s="87">
        <v>6826</v>
      </c>
      <c r="E339" s="87"/>
      <c r="F339" s="87" t="s">
        <v>676</v>
      </c>
      <c r="G339" s="101">
        <v>43550</v>
      </c>
      <c r="H339" s="87"/>
      <c r="I339" s="90">
        <v>1.9600000000008746</v>
      </c>
      <c r="J339" s="88" t="s">
        <v>914</v>
      </c>
      <c r="K339" s="88" t="s">
        <v>132</v>
      </c>
      <c r="L339" s="89">
        <v>8.4161E-2</v>
      </c>
      <c r="M339" s="89">
        <v>8.550000000000274E-2</v>
      </c>
      <c r="N339" s="90">
        <v>142555.61670000004</v>
      </c>
      <c r="O339" s="102">
        <v>100.62</v>
      </c>
      <c r="P339" s="90">
        <v>548.51247888700016</v>
      </c>
      <c r="Q339" s="91">
        <f t="shared" si="5"/>
        <v>7.1698064807939636E-3</v>
      </c>
      <c r="R339" s="91">
        <f>P339/'סכום נכסי הקרן'!$C$42</f>
        <v>7.1044449623794631E-4</v>
      </c>
    </row>
    <row r="340" spans="2:18">
      <c r="B340" s="86" t="s">
        <v>3403</v>
      </c>
      <c r="C340" s="88" t="s">
        <v>3018</v>
      </c>
      <c r="D340" s="87">
        <v>6528</v>
      </c>
      <c r="E340" s="87"/>
      <c r="F340" s="87" t="s">
        <v>676</v>
      </c>
      <c r="G340" s="101">
        <v>43373</v>
      </c>
      <c r="H340" s="87"/>
      <c r="I340" s="90">
        <v>4.3000000000000007</v>
      </c>
      <c r="J340" s="88" t="s">
        <v>914</v>
      </c>
      <c r="K340" s="88" t="s">
        <v>135</v>
      </c>
      <c r="L340" s="89">
        <v>3.032E-2</v>
      </c>
      <c r="M340" s="89">
        <v>7.5499999999989409E-2</v>
      </c>
      <c r="N340" s="90">
        <v>243905.13770100006</v>
      </c>
      <c r="O340" s="102">
        <v>82.78</v>
      </c>
      <c r="P340" s="90">
        <v>944.48991208000018</v>
      </c>
      <c r="Q340" s="91">
        <f t="shared" si="5"/>
        <v>1.2345771797966289E-2</v>
      </c>
      <c r="R340" s="91">
        <f>P340/'סכום נכסי הקרן'!$C$42</f>
        <v>1.2233225051708134E-3</v>
      </c>
    </row>
    <row r="341" spans="2:18">
      <c r="B341" s="86" t="s">
        <v>3404</v>
      </c>
      <c r="C341" s="88" t="s">
        <v>3018</v>
      </c>
      <c r="D341" s="87">
        <v>8860</v>
      </c>
      <c r="E341" s="87"/>
      <c r="F341" s="87" t="s">
        <v>676</v>
      </c>
      <c r="G341" s="101">
        <v>44585</v>
      </c>
      <c r="H341" s="87"/>
      <c r="I341" s="90">
        <v>2.3399999999874384</v>
      </c>
      <c r="J341" s="88" t="s">
        <v>1032</v>
      </c>
      <c r="K341" s="88" t="s">
        <v>134</v>
      </c>
      <c r="L341" s="89">
        <v>6.1120000000000001E-2</v>
      </c>
      <c r="M341" s="89">
        <v>7.0199999999784199E-2</v>
      </c>
      <c r="N341" s="90">
        <v>14984.309703000004</v>
      </c>
      <c r="O341" s="102">
        <v>102.24</v>
      </c>
      <c r="P341" s="90">
        <v>62.093325317000009</v>
      </c>
      <c r="Q341" s="91">
        <f t="shared" si="5"/>
        <v>8.1164448104304701E-4</v>
      </c>
      <c r="R341" s="91">
        <f>P341/'סכום נכסי הקרן'!$C$42</f>
        <v>8.042453530699517E-5</v>
      </c>
    </row>
    <row r="342" spans="2:18">
      <c r="B342" s="86" t="s">
        <v>3404</v>
      </c>
      <c r="C342" s="88" t="s">
        <v>3018</v>
      </c>
      <c r="D342" s="87">
        <v>8977</v>
      </c>
      <c r="E342" s="87"/>
      <c r="F342" s="87" t="s">
        <v>676</v>
      </c>
      <c r="G342" s="101">
        <v>44553</v>
      </c>
      <c r="H342" s="87"/>
      <c r="I342" s="90">
        <v>2.3400000000699546</v>
      </c>
      <c r="J342" s="88" t="s">
        <v>1032</v>
      </c>
      <c r="K342" s="88" t="s">
        <v>134</v>
      </c>
      <c r="L342" s="89">
        <v>6.1120000000000001E-2</v>
      </c>
      <c r="M342" s="89">
        <v>7.0300000002054913E-2</v>
      </c>
      <c r="N342" s="90">
        <v>2208.2140390000004</v>
      </c>
      <c r="O342" s="102">
        <v>102.22</v>
      </c>
      <c r="P342" s="90">
        <v>9.1488052040000021</v>
      </c>
      <c r="Q342" s="91">
        <f t="shared" si="5"/>
        <v>1.1958736650123526E-4</v>
      </c>
      <c r="R342" s="91">
        <f>P342/'סכום נכסי הקרן'!$C$42</f>
        <v>1.1849718200620736E-5</v>
      </c>
    </row>
    <row r="343" spans="2:18">
      <c r="B343" s="86" t="s">
        <v>3404</v>
      </c>
      <c r="C343" s="88" t="s">
        <v>3018</v>
      </c>
      <c r="D343" s="87">
        <v>8978</v>
      </c>
      <c r="E343" s="87"/>
      <c r="F343" s="87" t="s">
        <v>676</v>
      </c>
      <c r="G343" s="101">
        <v>44553</v>
      </c>
      <c r="H343" s="87"/>
      <c r="I343" s="90">
        <v>2.3400000000835099</v>
      </c>
      <c r="J343" s="88" t="s">
        <v>1032</v>
      </c>
      <c r="K343" s="88" t="s">
        <v>134</v>
      </c>
      <c r="L343" s="89">
        <v>6.1120000000000001E-2</v>
      </c>
      <c r="M343" s="89">
        <v>7.1300000001371946E-2</v>
      </c>
      <c r="N343" s="90">
        <v>2839.1323870000006</v>
      </c>
      <c r="O343" s="102">
        <v>101.98</v>
      </c>
      <c r="P343" s="90">
        <v>11.735132203000001</v>
      </c>
      <c r="Q343" s="91">
        <f t="shared" si="5"/>
        <v>1.5339418912176995E-4</v>
      </c>
      <c r="R343" s="91">
        <f>P343/'סכום נכסי הקרן'!$C$42</f>
        <v>1.5199581426411972E-5</v>
      </c>
    </row>
    <row r="344" spans="2:18">
      <c r="B344" s="86" t="s">
        <v>3404</v>
      </c>
      <c r="C344" s="88" t="s">
        <v>3018</v>
      </c>
      <c r="D344" s="87">
        <v>8979</v>
      </c>
      <c r="E344" s="87"/>
      <c r="F344" s="87" t="s">
        <v>676</v>
      </c>
      <c r="G344" s="101">
        <v>44553</v>
      </c>
      <c r="H344" s="87"/>
      <c r="I344" s="90">
        <v>2.3399999999872483</v>
      </c>
      <c r="J344" s="88" t="s">
        <v>1032</v>
      </c>
      <c r="K344" s="88" t="s">
        <v>134</v>
      </c>
      <c r="L344" s="89">
        <v>6.1120000000000001E-2</v>
      </c>
      <c r="M344" s="89">
        <v>7.0299999999608342E-2</v>
      </c>
      <c r="N344" s="90">
        <v>13249.284127000003</v>
      </c>
      <c r="O344" s="102">
        <v>102.22</v>
      </c>
      <c r="P344" s="90">
        <v>54.892830705000002</v>
      </c>
      <c r="Q344" s="91">
        <f t="shared" si="5"/>
        <v>7.1752419222337327E-4</v>
      </c>
      <c r="R344" s="91">
        <f>P344/'סכום נכסי הקרן'!$C$42</f>
        <v>7.1098308531505062E-5</v>
      </c>
    </row>
    <row r="345" spans="2:18">
      <c r="B345" s="86" t="s">
        <v>3404</v>
      </c>
      <c r="C345" s="88" t="s">
        <v>3018</v>
      </c>
      <c r="D345" s="87">
        <v>8918</v>
      </c>
      <c r="E345" s="87"/>
      <c r="F345" s="87" t="s">
        <v>676</v>
      </c>
      <c r="G345" s="101">
        <v>44553</v>
      </c>
      <c r="H345" s="87"/>
      <c r="I345" s="90">
        <v>2.3400000001224446</v>
      </c>
      <c r="J345" s="88" t="s">
        <v>1032</v>
      </c>
      <c r="K345" s="88" t="s">
        <v>134</v>
      </c>
      <c r="L345" s="89">
        <v>6.1120000000000001E-2</v>
      </c>
      <c r="M345" s="89">
        <v>7.040000000224482E-2</v>
      </c>
      <c r="N345" s="90">
        <v>1892.7548900000004</v>
      </c>
      <c r="O345" s="102">
        <v>102.2</v>
      </c>
      <c r="P345" s="90">
        <v>7.8402988060000007</v>
      </c>
      <c r="Q345" s="91">
        <f t="shared" si="5"/>
        <v>1.0248340257396512E-4</v>
      </c>
      <c r="R345" s="91">
        <f>P345/'סכום נכסי הקרן'!$C$42</f>
        <v>1.0154914154161196E-5</v>
      </c>
    </row>
    <row r="346" spans="2:18">
      <c r="B346" s="86" t="s">
        <v>3404</v>
      </c>
      <c r="C346" s="88" t="s">
        <v>3018</v>
      </c>
      <c r="D346" s="87">
        <v>9037</v>
      </c>
      <c r="E346" s="87"/>
      <c r="F346" s="87" t="s">
        <v>676</v>
      </c>
      <c r="G346" s="101">
        <v>44671</v>
      </c>
      <c r="H346" s="87"/>
      <c r="I346" s="90">
        <v>2.3399999998449643</v>
      </c>
      <c r="J346" s="88" t="s">
        <v>1032</v>
      </c>
      <c r="K346" s="88" t="s">
        <v>134</v>
      </c>
      <c r="L346" s="89">
        <v>6.1120000000000001E-2</v>
      </c>
      <c r="M346" s="89">
        <v>7.0199999997388879E-2</v>
      </c>
      <c r="N346" s="90">
        <v>1182.9718320000002</v>
      </c>
      <c r="O346" s="102">
        <v>102.24</v>
      </c>
      <c r="P346" s="90">
        <v>4.9021047140000009</v>
      </c>
      <c r="Q346" s="91">
        <f t="shared" si="5"/>
        <v>6.4077196966030295E-5</v>
      </c>
      <c r="R346" s="91">
        <f>P346/'סכום נכסי הקרן'!$C$42</f>
        <v>6.3493055273968762E-6</v>
      </c>
    </row>
    <row r="347" spans="2:18">
      <c r="B347" s="86" t="s">
        <v>3404</v>
      </c>
      <c r="C347" s="88" t="s">
        <v>3018</v>
      </c>
      <c r="D347" s="87">
        <v>9130</v>
      </c>
      <c r="E347" s="87"/>
      <c r="F347" s="87" t="s">
        <v>676</v>
      </c>
      <c r="G347" s="101">
        <v>44742</v>
      </c>
      <c r="H347" s="87"/>
      <c r="I347" s="90">
        <v>2.3400000000435188</v>
      </c>
      <c r="J347" s="88" t="s">
        <v>1032</v>
      </c>
      <c r="K347" s="88" t="s">
        <v>134</v>
      </c>
      <c r="L347" s="89">
        <v>6.1120000000000001E-2</v>
      </c>
      <c r="M347" s="89">
        <v>7.0200000000965573E-2</v>
      </c>
      <c r="N347" s="90">
        <v>7097.8308900000011</v>
      </c>
      <c r="O347" s="102">
        <v>102.24</v>
      </c>
      <c r="P347" s="90">
        <v>29.412627658000005</v>
      </c>
      <c r="Q347" s="91">
        <f t="shared" si="5"/>
        <v>3.8446317361350767E-4</v>
      </c>
      <c r="R347" s="91">
        <f>P347/'סכום נכסי הקרן'!$C$42</f>
        <v>3.8095832353573348E-5</v>
      </c>
    </row>
    <row r="348" spans="2:18">
      <c r="B348" s="86" t="s">
        <v>3404</v>
      </c>
      <c r="C348" s="88" t="s">
        <v>3018</v>
      </c>
      <c r="D348" s="87">
        <v>9313</v>
      </c>
      <c r="E348" s="87"/>
      <c r="F348" s="87" t="s">
        <v>676</v>
      </c>
      <c r="G348" s="101">
        <v>44886</v>
      </c>
      <c r="H348" s="87"/>
      <c r="I348" s="90">
        <v>2.3400000000925436</v>
      </c>
      <c r="J348" s="88" t="s">
        <v>1032</v>
      </c>
      <c r="K348" s="88" t="s">
        <v>134</v>
      </c>
      <c r="L348" s="89">
        <v>6.1120000000000001E-2</v>
      </c>
      <c r="M348" s="89">
        <v>7.0200000002029986E-2</v>
      </c>
      <c r="N348" s="90">
        <v>3233.4562970000006</v>
      </c>
      <c r="O348" s="102">
        <v>102.24</v>
      </c>
      <c r="P348" s="90">
        <v>13.399086214000002</v>
      </c>
      <c r="Q348" s="91">
        <f t="shared" si="5"/>
        <v>1.7514433831804498E-4</v>
      </c>
      <c r="R348" s="91">
        <f>P348/'סכום נכסי הקרן'!$C$42</f>
        <v>1.7354768436025186E-5</v>
      </c>
    </row>
    <row r="349" spans="2:18">
      <c r="B349" s="86" t="s">
        <v>3404</v>
      </c>
      <c r="C349" s="88" t="s">
        <v>3018</v>
      </c>
      <c r="D349" s="87">
        <v>9496</v>
      </c>
      <c r="E349" s="87"/>
      <c r="F349" s="87" t="s">
        <v>676</v>
      </c>
      <c r="G349" s="101">
        <v>44985</v>
      </c>
      <c r="H349" s="87"/>
      <c r="I349" s="90">
        <v>2.3400000000401615</v>
      </c>
      <c r="J349" s="88" t="s">
        <v>1032</v>
      </c>
      <c r="K349" s="88" t="s">
        <v>134</v>
      </c>
      <c r="L349" s="89">
        <v>6.1120000000000001E-2</v>
      </c>
      <c r="M349" s="89">
        <v>7.0200000000726737E-2</v>
      </c>
      <c r="N349" s="90">
        <v>5047.346426000001</v>
      </c>
      <c r="O349" s="102">
        <v>102.24</v>
      </c>
      <c r="P349" s="90">
        <v>20.915646574000004</v>
      </c>
      <c r="Q349" s="91">
        <f t="shared" si="5"/>
        <v>2.7339603769918055E-4</v>
      </c>
      <c r="R349" s="91">
        <f>P349/'סכום נכסי הקרן'!$C$42</f>
        <v>2.7090369983756682E-5</v>
      </c>
    </row>
    <row r="350" spans="2:18">
      <c r="B350" s="86" t="s">
        <v>3404</v>
      </c>
      <c r="C350" s="88" t="s">
        <v>3018</v>
      </c>
      <c r="D350" s="87">
        <v>9547</v>
      </c>
      <c r="E350" s="87"/>
      <c r="F350" s="87" t="s">
        <v>676</v>
      </c>
      <c r="G350" s="101">
        <v>45036</v>
      </c>
      <c r="H350" s="87"/>
      <c r="I350" s="90">
        <v>2.34000000013461</v>
      </c>
      <c r="J350" s="88" t="s">
        <v>1032</v>
      </c>
      <c r="K350" s="88" t="s">
        <v>134</v>
      </c>
      <c r="L350" s="89">
        <v>6.1120000000000001E-2</v>
      </c>
      <c r="M350" s="89">
        <v>7.0100000002019158E-2</v>
      </c>
      <c r="N350" s="90">
        <v>1182.9718320000002</v>
      </c>
      <c r="O350" s="102">
        <v>102.26</v>
      </c>
      <c r="P350" s="90">
        <v>4.9030638010000001</v>
      </c>
      <c r="Q350" s="91">
        <f t="shared" si="5"/>
        <v>6.4089733541683398E-5</v>
      </c>
      <c r="R350" s="91">
        <f>P350/'סכום נכסי הקרן'!$C$42</f>
        <v>6.350547756346608E-6</v>
      </c>
    </row>
    <row r="351" spans="2:18">
      <c r="B351" s="86" t="s">
        <v>3404</v>
      </c>
      <c r="C351" s="88" t="s">
        <v>3018</v>
      </c>
      <c r="D351" s="87">
        <v>9718</v>
      </c>
      <c r="E351" s="87"/>
      <c r="F351" s="87" t="s">
        <v>676</v>
      </c>
      <c r="G351" s="101">
        <v>45163</v>
      </c>
      <c r="H351" s="87"/>
      <c r="I351" s="90">
        <v>2.3800000000145092</v>
      </c>
      <c r="J351" s="88" t="s">
        <v>1032</v>
      </c>
      <c r="K351" s="88" t="s">
        <v>134</v>
      </c>
      <c r="L351" s="89">
        <v>6.4320000000000002E-2</v>
      </c>
      <c r="M351" s="89">
        <v>7.2400000000616638E-2</v>
      </c>
      <c r="N351" s="90">
        <v>10921.195835000002</v>
      </c>
      <c r="O351" s="102">
        <v>99.65</v>
      </c>
      <c r="P351" s="90">
        <v>44.109770872000006</v>
      </c>
      <c r="Q351" s="91">
        <f t="shared" si="5"/>
        <v>5.7657488796996963E-4</v>
      </c>
      <c r="R351" s="91">
        <f>P351/'סכום נכסי הקרן'!$C$42</f>
        <v>5.7131870563668929E-5</v>
      </c>
    </row>
    <row r="352" spans="2:18">
      <c r="B352" s="86" t="s">
        <v>3404</v>
      </c>
      <c r="C352" s="88" t="s">
        <v>3018</v>
      </c>
      <c r="D352" s="87">
        <v>8829</v>
      </c>
      <c r="E352" s="87"/>
      <c r="F352" s="87" t="s">
        <v>676</v>
      </c>
      <c r="G352" s="101">
        <v>44553</v>
      </c>
      <c r="H352" s="87"/>
      <c r="I352" s="90">
        <v>2.3399999999998986</v>
      </c>
      <c r="J352" s="88" t="s">
        <v>1032</v>
      </c>
      <c r="K352" s="88" t="s">
        <v>134</v>
      </c>
      <c r="L352" s="89">
        <v>6.1180000000000005E-2</v>
      </c>
      <c r="M352" s="89">
        <v>6.9900000000009954E-2</v>
      </c>
      <c r="N352" s="90">
        <v>143139.59031200001</v>
      </c>
      <c r="O352" s="102">
        <v>102.24</v>
      </c>
      <c r="P352" s="90">
        <v>593.1546560590001</v>
      </c>
      <c r="Q352" s="91">
        <f t="shared" si="5"/>
        <v>7.7533406455116581E-3</v>
      </c>
      <c r="R352" s="91">
        <f>P352/'סכום נכסי הקרן'!$C$42</f>
        <v>7.6826595024803907E-4</v>
      </c>
    </row>
    <row r="353" spans="2:18">
      <c r="B353" s="86" t="s">
        <v>3405</v>
      </c>
      <c r="C353" s="88" t="s">
        <v>3018</v>
      </c>
      <c r="D353" s="87">
        <v>7382</v>
      </c>
      <c r="E353" s="87"/>
      <c r="F353" s="87" t="s">
        <v>676</v>
      </c>
      <c r="G353" s="101">
        <v>43860</v>
      </c>
      <c r="H353" s="87"/>
      <c r="I353" s="90">
        <v>2.6400000000015855</v>
      </c>
      <c r="J353" s="88" t="s">
        <v>914</v>
      </c>
      <c r="K353" s="88" t="s">
        <v>132</v>
      </c>
      <c r="L353" s="89">
        <v>8.1652000000000002E-2</v>
      </c>
      <c r="M353" s="89">
        <v>8.3600000000039212E-2</v>
      </c>
      <c r="N353" s="90">
        <v>235709.17995600004</v>
      </c>
      <c r="O353" s="102">
        <v>100.74</v>
      </c>
      <c r="P353" s="90">
        <v>908.02192575400011</v>
      </c>
      <c r="Q353" s="91">
        <f t="shared" si="5"/>
        <v>1.186908546034237E-2</v>
      </c>
      <c r="R353" s="91">
        <f>P353/'סכום נכסי הקרן'!$C$42</f>
        <v>1.1760884290623556E-3</v>
      </c>
    </row>
    <row r="354" spans="2:18">
      <c r="B354" s="86" t="s">
        <v>3406</v>
      </c>
      <c r="C354" s="88" t="s">
        <v>3018</v>
      </c>
      <c r="D354" s="87">
        <v>9158</v>
      </c>
      <c r="E354" s="87"/>
      <c r="F354" s="87" t="s">
        <v>676</v>
      </c>
      <c r="G354" s="101">
        <v>44179</v>
      </c>
      <c r="H354" s="87"/>
      <c r="I354" s="90">
        <v>2.4700000000000766</v>
      </c>
      <c r="J354" s="88" t="s">
        <v>914</v>
      </c>
      <c r="K354" s="88" t="s">
        <v>132</v>
      </c>
      <c r="L354" s="89">
        <v>8.0410999999999996E-2</v>
      </c>
      <c r="M354" s="89">
        <v>9.6600000000059652E-2</v>
      </c>
      <c r="N354" s="90">
        <v>105350.26676400001</v>
      </c>
      <c r="O354" s="102">
        <v>97.38</v>
      </c>
      <c r="P354" s="90">
        <v>392.30451415100009</v>
      </c>
      <c r="Q354" s="91">
        <f t="shared" si="5"/>
        <v>5.1279552540208035E-3</v>
      </c>
      <c r="R354" s="91">
        <f>P354/'סכום נכסי הקרן'!$C$42</f>
        <v>5.0812076963758026E-4</v>
      </c>
    </row>
    <row r="355" spans="2:18">
      <c r="B355" s="86" t="s">
        <v>3407</v>
      </c>
      <c r="C355" s="88" t="s">
        <v>3018</v>
      </c>
      <c r="D355" s="87">
        <v>7823</v>
      </c>
      <c r="E355" s="87"/>
      <c r="F355" s="87" t="s">
        <v>676</v>
      </c>
      <c r="G355" s="101">
        <v>44027</v>
      </c>
      <c r="H355" s="87"/>
      <c r="I355" s="90">
        <v>3.3599999999987786</v>
      </c>
      <c r="J355" s="88" t="s">
        <v>1032</v>
      </c>
      <c r="K355" s="88" t="s">
        <v>134</v>
      </c>
      <c r="L355" s="89">
        <v>2.35E-2</v>
      </c>
      <c r="M355" s="89">
        <v>2.1299999999989529E-2</v>
      </c>
      <c r="N355" s="90">
        <v>167082.94126600004</v>
      </c>
      <c r="O355" s="102">
        <v>101.47</v>
      </c>
      <c r="P355" s="90">
        <v>687.15878864399997</v>
      </c>
      <c r="Q355" s="91">
        <f t="shared" si="5"/>
        <v>8.9821029161476131E-3</v>
      </c>
      <c r="R355" s="91">
        <f>P355/'סכום נכסי הקרן'!$C$42</f>
        <v>8.9002201084696978E-4</v>
      </c>
    </row>
    <row r="356" spans="2:18">
      <c r="B356" s="86" t="s">
        <v>3407</v>
      </c>
      <c r="C356" s="88" t="s">
        <v>3018</v>
      </c>
      <c r="D356" s="87">
        <v>7993</v>
      </c>
      <c r="E356" s="87"/>
      <c r="F356" s="87" t="s">
        <v>676</v>
      </c>
      <c r="G356" s="101">
        <v>44119</v>
      </c>
      <c r="H356" s="87"/>
      <c r="I356" s="90">
        <v>3.3600000000005821</v>
      </c>
      <c r="J356" s="88" t="s">
        <v>1032</v>
      </c>
      <c r="K356" s="88" t="s">
        <v>134</v>
      </c>
      <c r="L356" s="89">
        <v>2.35E-2</v>
      </c>
      <c r="M356" s="89">
        <v>2.1300000000002914E-2</v>
      </c>
      <c r="N356" s="90">
        <v>167082.94137000002</v>
      </c>
      <c r="O356" s="102">
        <v>101.47</v>
      </c>
      <c r="P356" s="90">
        <v>687.15878906</v>
      </c>
      <c r="Q356" s="91">
        <f t="shared" si="5"/>
        <v>8.9821029215853016E-3</v>
      </c>
      <c r="R356" s="91">
        <f>P356/'סכום נכסי הקרן'!$C$42</f>
        <v>8.900220113857815E-4</v>
      </c>
    </row>
    <row r="357" spans="2:18">
      <c r="B357" s="86" t="s">
        <v>3407</v>
      </c>
      <c r="C357" s="88" t="s">
        <v>3018</v>
      </c>
      <c r="D357" s="87">
        <v>8187</v>
      </c>
      <c r="E357" s="87"/>
      <c r="F357" s="87" t="s">
        <v>676</v>
      </c>
      <c r="G357" s="101">
        <v>44211</v>
      </c>
      <c r="H357" s="87"/>
      <c r="I357" s="90">
        <v>3.3599999999987786</v>
      </c>
      <c r="J357" s="88" t="s">
        <v>1032</v>
      </c>
      <c r="K357" s="88" t="s">
        <v>134</v>
      </c>
      <c r="L357" s="89">
        <v>2.35E-2</v>
      </c>
      <c r="M357" s="89">
        <v>2.1299999999989529E-2</v>
      </c>
      <c r="N357" s="90">
        <v>167082.94126600004</v>
      </c>
      <c r="O357" s="102">
        <v>101.47</v>
      </c>
      <c r="P357" s="90">
        <v>687.15878864399997</v>
      </c>
      <c r="Q357" s="91">
        <f t="shared" si="5"/>
        <v>8.9821029161476131E-3</v>
      </c>
      <c r="R357" s="91">
        <f>P357/'סכום נכסי הקרן'!$C$42</f>
        <v>8.9002201084696978E-4</v>
      </c>
    </row>
    <row r="358" spans="2:18">
      <c r="B358" s="93"/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93"/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93"/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111" t="s">
        <v>223</v>
      </c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111" t="s">
        <v>112</v>
      </c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111" t="s">
        <v>206</v>
      </c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111" t="s">
        <v>214</v>
      </c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</row>
    <row r="513" spans="2:18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</row>
    <row r="514" spans="2:18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</row>
    <row r="515" spans="2:18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</row>
    <row r="516" spans="2:18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</row>
    <row r="517" spans="2:18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</row>
    <row r="518" spans="2:18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</row>
    <row r="519" spans="2:18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</row>
    <row r="520" spans="2:18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</row>
    <row r="521" spans="2:18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</row>
    <row r="522" spans="2:18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</row>
    <row r="523" spans="2:18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</row>
    <row r="524" spans="2:18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</row>
    <row r="525" spans="2:18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</row>
    <row r="526" spans="2:18">
      <c r="B526" s="93"/>
      <c r="C526" s="93"/>
      <c r="D526" s="93"/>
      <c r="E526" s="93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</row>
    <row r="527" spans="2:18">
      <c r="B527" s="93"/>
      <c r="C527" s="93"/>
      <c r="D527" s="93"/>
      <c r="E527" s="93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</row>
    <row r="528" spans="2:18">
      <c r="B528" s="93"/>
      <c r="C528" s="93"/>
      <c r="D528" s="93"/>
      <c r="E528" s="93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</row>
    <row r="529" spans="2:18">
      <c r="B529" s="93"/>
      <c r="C529" s="93"/>
      <c r="D529" s="93"/>
      <c r="E529" s="93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</row>
    <row r="530" spans="2:18">
      <c r="B530" s="93"/>
      <c r="C530" s="93"/>
      <c r="D530" s="93"/>
      <c r="E530" s="93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</row>
    <row r="531" spans="2:18">
      <c r="B531" s="93"/>
      <c r="C531" s="93"/>
      <c r="D531" s="93"/>
      <c r="E531" s="93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</row>
    <row r="532" spans="2:18">
      <c r="B532" s="93"/>
      <c r="C532" s="93"/>
      <c r="D532" s="93"/>
      <c r="E532" s="93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</row>
    <row r="533" spans="2:18">
      <c r="B533" s="93"/>
      <c r="C533" s="93"/>
      <c r="D533" s="93"/>
      <c r="E533" s="93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</row>
    <row r="534" spans="2:18">
      <c r="B534" s="93"/>
      <c r="C534" s="93"/>
      <c r="D534" s="93"/>
      <c r="E534" s="93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</row>
    <row r="535" spans="2:18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</row>
    <row r="536" spans="2:18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</row>
    <row r="537" spans="2:18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</row>
    <row r="538" spans="2:18">
      <c r="B538" s="93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</row>
    <row r="539" spans="2:18">
      <c r="B539" s="93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</row>
    <row r="540" spans="2:18">
      <c r="B540" s="93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</row>
    <row r="541" spans="2:18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</row>
    <row r="542" spans="2:18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</row>
    <row r="543" spans="2:18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</row>
    <row r="544" spans="2:18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</row>
    <row r="545" spans="2:18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</row>
    <row r="546" spans="2:18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</row>
    <row r="547" spans="2:18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</row>
    <row r="548" spans="2:18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</row>
    <row r="549" spans="2:18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</row>
    <row r="550" spans="2:18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</row>
    <row r="551" spans="2:18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</row>
    <row r="552" spans="2:18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</row>
    <row r="553" spans="2:18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</row>
    <row r="554" spans="2:18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</row>
    <row r="555" spans="2:18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</row>
    <row r="556" spans="2:18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</row>
    <row r="557" spans="2:18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</row>
    <row r="558" spans="2:18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</row>
    <row r="559" spans="2:18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</row>
    <row r="560" spans="2:18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</row>
    <row r="561" spans="2:18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2:18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</row>
    <row r="563" spans="2:18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</row>
    <row r="564" spans="2:18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</row>
    <row r="565" spans="2:18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</row>
    <row r="566" spans="2:18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</row>
    <row r="567" spans="2:18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</row>
    <row r="568" spans="2:18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</row>
    <row r="569" spans="2:18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</row>
    <row r="570" spans="2:18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</row>
    <row r="571" spans="2:18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</row>
    <row r="572" spans="2:18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</row>
    <row r="573" spans="2:18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</row>
    <row r="574" spans="2:18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</row>
    <row r="575" spans="2:18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</row>
    <row r="576" spans="2:18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</row>
    <row r="577" spans="2:18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</row>
    <row r="578" spans="2:18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</row>
    <row r="579" spans="2:18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</row>
    <row r="580" spans="2:18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</row>
    <row r="581" spans="2:18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</row>
    <row r="582" spans="2:18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</row>
    <row r="583" spans="2:18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</row>
    <row r="584" spans="2:18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</row>
    <row r="585" spans="2:18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</row>
    <row r="586" spans="2:18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</row>
    <row r="587" spans="2:18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</row>
    <row r="588" spans="2:18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</row>
    <row r="589" spans="2:18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</row>
    <row r="590" spans="2:18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</row>
    <row r="591" spans="2:18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</row>
    <row r="592" spans="2:18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</row>
    <row r="593" spans="2:18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</row>
    <row r="594" spans="2:18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</row>
    <row r="595" spans="2:18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</row>
    <row r="596" spans="2:18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</row>
    <row r="597" spans="2:18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</row>
    <row r="598" spans="2:18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</row>
    <row r="599" spans="2:18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</row>
    <row r="600" spans="2:18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</row>
    <row r="601" spans="2:18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</row>
    <row r="602" spans="2:18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</row>
    <row r="603" spans="2:18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</row>
    <row r="604" spans="2:18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</row>
    <row r="605" spans="2:18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</row>
    <row r="606" spans="2:18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</row>
    <row r="607" spans="2:18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</row>
    <row r="608" spans="2:18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</row>
    <row r="609" spans="2:18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</row>
    <row r="610" spans="2:18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</row>
    <row r="611" spans="2:18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</row>
    <row r="612" spans="2:18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</row>
    <row r="613" spans="2:18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</row>
    <row r="614" spans="2:18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</row>
    <row r="615" spans="2:18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</row>
    <row r="616" spans="2:18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</row>
    <row r="617" spans="2:18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</row>
    <row r="618" spans="2:18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</row>
    <row r="619" spans="2:18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</row>
    <row r="620" spans="2:18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</row>
    <row r="621" spans="2:18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</row>
    <row r="622" spans="2:18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</row>
    <row r="623" spans="2:18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</row>
    <row r="624" spans="2:18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</row>
    <row r="625" spans="2:18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</row>
    <row r="626" spans="2:18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</row>
    <row r="627" spans="2:18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</row>
    <row r="628" spans="2:18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</row>
    <row r="629" spans="2:18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</row>
    <row r="630" spans="2:18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</row>
    <row r="631" spans="2:18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</row>
    <row r="632" spans="2:18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</row>
    <row r="633" spans="2:18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</row>
    <row r="634" spans="2:18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</row>
    <row r="635" spans="2:18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</row>
    <row r="636" spans="2:18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</row>
    <row r="637" spans="2:18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</row>
    <row r="638" spans="2:18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</row>
    <row r="639" spans="2:18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</row>
    <row r="640" spans="2:18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</row>
    <row r="641" spans="2:18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</row>
    <row r="642" spans="2:18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</row>
    <row r="643" spans="2:18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</row>
    <row r="644" spans="2:18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</row>
    <row r="645" spans="2:18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</row>
    <row r="646" spans="2:18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</row>
    <row r="647" spans="2:18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</row>
    <row r="648" spans="2:18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</row>
    <row r="649" spans="2:18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</row>
    <row r="650" spans="2:18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</row>
    <row r="651" spans="2:18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</row>
    <row r="652" spans="2:18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</row>
    <row r="653" spans="2:18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</row>
    <row r="654" spans="2:18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</row>
    <row r="655" spans="2:18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</row>
    <row r="656" spans="2:18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</row>
    <row r="657" spans="2:18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</row>
    <row r="658" spans="2:18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</row>
    <row r="659" spans="2:18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</row>
    <row r="660" spans="2:18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</row>
    <row r="661" spans="2:18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</row>
    <row r="662" spans="2:18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</row>
    <row r="663" spans="2:18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</row>
    <row r="664" spans="2:18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</row>
    <row r="665" spans="2:18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</row>
    <row r="666" spans="2:18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</row>
    <row r="667" spans="2:18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</row>
    <row r="668" spans="2:18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</row>
    <row r="669" spans="2:18">
      <c r="B669" s="93"/>
      <c r="C669" s="93"/>
      <c r="D669" s="93"/>
      <c r="E669" s="93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</row>
    <row r="670" spans="2:18">
      <c r="B670" s="93"/>
      <c r="C670" s="93"/>
      <c r="D670" s="93"/>
      <c r="E670" s="93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</row>
    <row r="671" spans="2:18">
      <c r="B671" s="93"/>
      <c r="C671" s="93"/>
      <c r="D671" s="93"/>
      <c r="E671" s="93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</row>
    <row r="672" spans="2:18">
      <c r="B672" s="93"/>
      <c r="C672" s="93"/>
      <c r="D672" s="93"/>
      <c r="E672" s="93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</row>
    <row r="673" spans="2:18">
      <c r="B673" s="93"/>
      <c r="C673" s="93"/>
      <c r="D673" s="93"/>
      <c r="E673" s="93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</row>
    <row r="674" spans="2:18">
      <c r="B674" s="93"/>
      <c r="C674" s="93"/>
      <c r="D674" s="93"/>
      <c r="E674" s="93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</row>
    <row r="675" spans="2:18">
      <c r="B675" s="93"/>
      <c r="C675" s="93"/>
      <c r="D675" s="93"/>
      <c r="E675" s="93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</row>
    <row r="676" spans="2:18">
      <c r="B676" s="93"/>
      <c r="C676" s="93"/>
      <c r="D676" s="93"/>
      <c r="E676" s="93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</row>
    <row r="677" spans="2:18">
      <c r="B677" s="93"/>
      <c r="C677" s="93"/>
      <c r="D677" s="93"/>
      <c r="E677" s="93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</row>
    <row r="678" spans="2:18">
      <c r="B678" s="93"/>
      <c r="C678" s="93"/>
      <c r="D678" s="93"/>
      <c r="E678" s="93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</row>
    <row r="679" spans="2:18">
      <c r="B679" s="93"/>
      <c r="C679" s="93"/>
      <c r="D679" s="93"/>
      <c r="E679" s="93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</row>
    <row r="680" spans="2:18">
      <c r="B680" s="93"/>
      <c r="C680" s="93"/>
      <c r="D680" s="93"/>
      <c r="E680" s="93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</row>
    <row r="681" spans="2:18">
      <c r="B681" s="93"/>
      <c r="C681" s="93"/>
      <c r="D681" s="93"/>
      <c r="E681" s="93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</row>
    <row r="682" spans="2:18">
      <c r="B682" s="93"/>
      <c r="C682" s="93"/>
      <c r="D682" s="93"/>
      <c r="E682" s="93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</row>
    <row r="683" spans="2:18">
      <c r="B683" s="93"/>
      <c r="C683" s="93"/>
      <c r="D683" s="93"/>
      <c r="E683" s="93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</row>
    <row r="684" spans="2:18">
      <c r="B684" s="93"/>
      <c r="C684" s="93"/>
      <c r="D684" s="93"/>
      <c r="E684" s="93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</row>
    <row r="685" spans="2:18">
      <c r="B685" s="93"/>
      <c r="C685" s="93"/>
      <c r="D685" s="93"/>
      <c r="E685" s="93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</row>
    <row r="686" spans="2:18">
      <c r="B686" s="93"/>
      <c r="C686" s="93"/>
      <c r="D686" s="93"/>
      <c r="E686" s="93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</row>
    <row r="687" spans="2:18">
      <c r="B687" s="93"/>
      <c r="C687" s="93"/>
      <c r="D687" s="93"/>
      <c r="E687" s="93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</row>
    <row r="688" spans="2:18">
      <c r="B688" s="93"/>
      <c r="C688" s="93"/>
      <c r="D688" s="93"/>
      <c r="E688" s="93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</row>
    <row r="689" spans="2:18">
      <c r="B689" s="93"/>
      <c r="C689" s="93"/>
      <c r="D689" s="93"/>
      <c r="E689" s="93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</row>
    <row r="690" spans="2:18">
      <c r="B690" s="93"/>
      <c r="C690" s="93"/>
      <c r="D690" s="93"/>
      <c r="E690" s="93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</row>
    <row r="691" spans="2:18">
      <c r="B691" s="93"/>
      <c r="C691" s="93"/>
      <c r="D691" s="93"/>
      <c r="E691" s="93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</row>
    <row r="692" spans="2:18">
      <c r="B692" s="93"/>
      <c r="C692" s="93"/>
      <c r="D692" s="93"/>
      <c r="E692" s="93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</row>
    <row r="693" spans="2:18">
      <c r="B693" s="93"/>
      <c r="C693" s="93"/>
      <c r="D693" s="93"/>
      <c r="E693" s="93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</row>
    <row r="694" spans="2:18">
      <c r="B694" s="93"/>
      <c r="C694" s="93"/>
      <c r="D694" s="93"/>
      <c r="E694" s="93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</row>
    <row r="695" spans="2:18">
      <c r="B695" s="93"/>
      <c r="C695" s="93"/>
      <c r="D695" s="93"/>
      <c r="E695" s="93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</row>
    <row r="696" spans="2:18">
      <c r="B696" s="93"/>
      <c r="C696" s="93"/>
      <c r="D696" s="93"/>
      <c r="E696" s="93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</row>
    <row r="697" spans="2:18">
      <c r="B697" s="93"/>
      <c r="C697" s="93"/>
      <c r="D697" s="93"/>
      <c r="E697" s="93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</row>
    <row r="698" spans="2:18">
      <c r="B698" s="93"/>
      <c r="C698" s="93"/>
      <c r="D698" s="93"/>
      <c r="E698" s="93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</row>
    <row r="699" spans="2:18">
      <c r="B699" s="93"/>
      <c r="C699" s="93"/>
      <c r="D699" s="93"/>
      <c r="E699" s="93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</row>
    <row r="700" spans="2:18">
      <c r="B700" s="93"/>
      <c r="C700" s="93"/>
      <c r="D700" s="93"/>
      <c r="E700" s="93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</row>
    <row r="701" spans="2:18">
      <c r="B701" s="93"/>
      <c r="C701" s="93"/>
      <c r="D701" s="93"/>
      <c r="E701" s="93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</row>
    <row r="702" spans="2:18">
      <c r="B702" s="93"/>
      <c r="C702" s="93"/>
      <c r="D702" s="93"/>
      <c r="E702" s="93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</row>
    <row r="703" spans="2:18">
      <c r="B703" s="93"/>
      <c r="C703" s="93"/>
      <c r="D703" s="93"/>
      <c r="E703" s="93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</row>
    <row r="704" spans="2:18">
      <c r="B704" s="93"/>
      <c r="C704" s="93"/>
      <c r="D704" s="93"/>
      <c r="E704" s="93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</row>
    <row r="705" spans="2:18">
      <c r="B705" s="93"/>
      <c r="C705" s="93"/>
      <c r="D705" s="93"/>
      <c r="E705" s="93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</row>
    <row r="706" spans="2:18">
      <c r="B706" s="93"/>
      <c r="C706" s="93"/>
      <c r="D706" s="93"/>
      <c r="E706" s="93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</row>
    <row r="707" spans="2:18">
      <c r="B707" s="93"/>
      <c r="C707" s="93"/>
      <c r="D707" s="93"/>
      <c r="E707" s="93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</row>
    <row r="708" spans="2:18">
      <c r="B708" s="93"/>
      <c r="C708" s="93"/>
      <c r="D708" s="93"/>
      <c r="E708" s="93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</row>
    <row r="709" spans="2:18">
      <c r="B709" s="93"/>
      <c r="C709" s="93"/>
      <c r="D709" s="93"/>
      <c r="E709" s="93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</row>
    <row r="710" spans="2:18">
      <c r="B710" s="93"/>
      <c r="C710" s="93"/>
      <c r="D710" s="93"/>
      <c r="E710" s="93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</row>
    <row r="711" spans="2:18">
      <c r="B711" s="93"/>
      <c r="C711" s="93"/>
      <c r="D711" s="93"/>
      <c r="E711" s="93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</row>
    <row r="712" spans="2:18">
      <c r="B712" s="93"/>
      <c r="C712" s="93"/>
      <c r="D712" s="93"/>
      <c r="E712" s="93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</row>
    <row r="713" spans="2:18">
      <c r="B713" s="93"/>
      <c r="C713" s="93"/>
      <c r="D713" s="93"/>
      <c r="E713" s="93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</row>
    <row r="714" spans="2:18">
      <c r="B714" s="93"/>
      <c r="C714" s="93"/>
      <c r="D714" s="93"/>
      <c r="E714" s="93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</row>
    <row r="715" spans="2:18">
      <c r="B715" s="93"/>
      <c r="C715" s="93"/>
      <c r="D715" s="93"/>
      <c r="E715" s="93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</row>
    <row r="716" spans="2:18">
      <c r="B716" s="93"/>
      <c r="C716" s="93"/>
      <c r="D716" s="93"/>
      <c r="E716" s="93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</row>
    <row r="717" spans="2:18">
      <c r="B717" s="93"/>
      <c r="C717" s="93"/>
      <c r="D717" s="93"/>
      <c r="E717" s="93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</row>
    <row r="718" spans="2:18">
      <c r="B718" s="93"/>
      <c r="C718" s="93"/>
      <c r="D718" s="93"/>
      <c r="E718" s="93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</row>
    <row r="719" spans="2:18">
      <c r="B719" s="93"/>
      <c r="C719" s="93"/>
      <c r="D719" s="93"/>
      <c r="E719" s="93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</row>
    <row r="720" spans="2:18">
      <c r="B720" s="93"/>
      <c r="C720" s="93"/>
      <c r="D720" s="93"/>
      <c r="E720" s="93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</row>
    <row r="721" spans="2:18">
      <c r="B721" s="93"/>
      <c r="C721" s="93"/>
      <c r="D721" s="93"/>
      <c r="E721" s="93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</row>
    <row r="722" spans="2:18">
      <c r="B722" s="93"/>
      <c r="C722" s="93"/>
      <c r="D722" s="93"/>
      <c r="E722" s="93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</row>
    <row r="723" spans="2:18">
      <c r="B723" s="93"/>
      <c r="C723" s="93"/>
      <c r="D723" s="93"/>
      <c r="E723" s="93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</row>
    <row r="724" spans="2:18">
      <c r="B724" s="93"/>
      <c r="C724" s="93"/>
      <c r="D724" s="93"/>
      <c r="E724" s="93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</row>
    <row r="725" spans="2:18">
      <c r="B725" s="93"/>
      <c r="C725" s="93"/>
      <c r="D725" s="93"/>
      <c r="E725" s="93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</row>
    <row r="726" spans="2:18">
      <c r="B726" s="93"/>
      <c r="C726" s="93"/>
      <c r="D726" s="93"/>
      <c r="E726" s="93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</row>
    <row r="727" spans="2:18">
      <c r="B727" s="93"/>
      <c r="C727" s="93"/>
      <c r="D727" s="93"/>
      <c r="E727" s="93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</row>
    <row r="728" spans="2:18">
      <c r="B728" s="93"/>
      <c r="C728" s="93"/>
      <c r="D728" s="93"/>
      <c r="E728" s="93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</row>
    <row r="729" spans="2:18">
      <c r="B729" s="93"/>
      <c r="C729" s="93"/>
      <c r="D729" s="93"/>
      <c r="E729" s="93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</row>
    <row r="730" spans="2:18">
      <c r="B730" s="93"/>
      <c r="C730" s="93"/>
      <c r="D730" s="93"/>
      <c r="E730" s="93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</row>
    <row r="731" spans="2:18">
      <c r="B731" s="93"/>
      <c r="C731" s="93"/>
      <c r="D731" s="93"/>
      <c r="E731" s="93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</row>
    <row r="732" spans="2:18">
      <c r="B732" s="93"/>
      <c r="C732" s="93"/>
      <c r="D732" s="93"/>
      <c r="E732" s="93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</row>
    <row r="733" spans="2:18">
      <c r="B733" s="93"/>
      <c r="C733" s="93"/>
      <c r="D733" s="93"/>
      <c r="E733" s="93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</row>
    <row r="734" spans="2:18">
      <c r="B734" s="93"/>
      <c r="C734" s="93"/>
      <c r="D734" s="93"/>
      <c r="E734" s="93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</row>
    <row r="735" spans="2:18">
      <c r="B735" s="93"/>
      <c r="C735" s="93"/>
      <c r="D735" s="93"/>
      <c r="E735" s="93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</row>
    <row r="736" spans="2:18">
      <c r="B736" s="93"/>
      <c r="C736" s="93"/>
      <c r="D736" s="93"/>
      <c r="E736" s="93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</row>
    <row r="737" spans="2:18">
      <c r="B737" s="93"/>
      <c r="C737" s="93"/>
      <c r="D737" s="93"/>
      <c r="E737" s="93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</row>
    <row r="738" spans="2:18">
      <c r="B738" s="93"/>
      <c r="C738" s="93"/>
      <c r="D738" s="93"/>
      <c r="E738" s="93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</row>
    <row r="739" spans="2:18">
      <c r="B739" s="93"/>
      <c r="C739" s="93"/>
      <c r="D739" s="93"/>
      <c r="E739" s="93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</row>
    <row r="740" spans="2:18">
      <c r="B740" s="93"/>
      <c r="C740" s="93"/>
      <c r="D740" s="93"/>
      <c r="E740" s="93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</row>
    <row r="741" spans="2:18">
      <c r="B741" s="93"/>
      <c r="C741" s="93"/>
      <c r="D741" s="93"/>
      <c r="E741" s="93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</row>
    <row r="742" spans="2:18">
      <c r="B742" s="93"/>
      <c r="C742" s="93"/>
      <c r="D742" s="93"/>
      <c r="E742" s="93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</row>
    <row r="743" spans="2:18">
      <c r="B743" s="93"/>
      <c r="C743" s="93"/>
      <c r="D743" s="93"/>
      <c r="E743" s="93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</row>
    <row r="744" spans="2:18">
      <c r="B744" s="93"/>
      <c r="C744" s="93"/>
      <c r="D744" s="93"/>
      <c r="E744" s="93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</row>
    <row r="745" spans="2:18">
      <c r="B745" s="93"/>
      <c r="C745" s="93"/>
      <c r="D745" s="93"/>
      <c r="E745" s="93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</row>
    <row r="746" spans="2:18">
      <c r="B746" s="93"/>
      <c r="C746" s="93"/>
      <c r="D746" s="93"/>
      <c r="E746" s="93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</row>
    <row r="747" spans="2:18">
      <c r="B747" s="93"/>
      <c r="C747" s="93"/>
      <c r="D747" s="93"/>
      <c r="E747" s="93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</row>
    <row r="748" spans="2:18">
      <c r="B748" s="93"/>
      <c r="C748" s="93"/>
      <c r="D748" s="93"/>
      <c r="E748" s="93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</row>
    <row r="749" spans="2:18">
      <c r="B749" s="93"/>
      <c r="C749" s="93"/>
      <c r="D749" s="93"/>
      <c r="E749" s="93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</row>
    <row r="750" spans="2:18">
      <c r="B750" s="93"/>
      <c r="C750" s="93"/>
      <c r="D750" s="93"/>
      <c r="E750" s="93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</row>
    <row r="751" spans="2:18">
      <c r="B751" s="93"/>
      <c r="C751" s="93"/>
      <c r="D751" s="93"/>
      <c r="E751" s="93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</row>
    <row r="752" spans="2:18">
      <c r="B752" s="93"/>
      <c r="C752" s="93"/>
      <c r="D752" s="93"/>
      <c r="E752" s="93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</row>
    <row r="753" spans="2:18">
      <c r="B753" s="93"/>
      <c r="C753" s="93"/>
      <c r="D753" s="93"/>
      <c r="E753" s="93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</row>
    <row r="754" spans="2:18">
      <c r="B754" s="93"/>
      <c r="C754" s="93"/>
      <c r="D754" s="93"/>
      <c r="E754" s="93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</row>
    <row r="755" spans="2:18">
      <c r="B755" s="93"/>
      <c r="C755" s="93"/>
      <c r="D755" s="93"/>
      <c r="E755" s="93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</row>
    <row r="756" spans="2:18">
      <c r="B756" s="93"/>
      <c r="C756" s="93"/>
      <c r="D756" s="93"/>
      <c r="E756" s="93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</row>
    <row r="757" spans="2:18">
      <c r="B757" s="93"/>
      <c r="C757" s="93"/>
      <c r="D757" s="93"/>
      <c r="E757" s="93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</row>
    <row r="758" spans="2:18">
      <c r="B758" s="93"/>
      <c r="C758" s="93"/>
      <c r="D758" s="93"/>
      <c r="E758" s="93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</row>
    <row r="759" spans="2:18">
      <c r="B759" s="93"/>
      <c r="C759" s="93"/>
      <c r="D759" s="93"/>
      <c r="E759" s="93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</row>
    <row r="760" spans="2:18">
      <c r="B760" s="93"/>
      <c r="C760" s="93"/>
      <c r="D760" s="93"/>
      <c r="E760" s="93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</row>
    <row r="761" spans="2:18">
      <c r="B761" s="93"/>
      <c r="C761" s="93"/>
      <c r="D761" s="93"/>
      <c r="E761" s="93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</row>
    <row r="762" spans="2:18">
      <c r="B762" s="93"/>
      <c r="C762" s="93"/>
      <c r="D762" s="93"/>
      <c r="E762" s="93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</row>
    <row r="763" spans="2:18">
      <c r="B763" s="93"/>
      <c r="C763" s="93"/>
      <c r="D763" s="93"/>
      <c r="E763" s="93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</row>
    <row r="764" spans="2:18">
      <c r="B764" s="93"/>
      <c r="C764" s="93"/>
      <c r="D764" s="93"/>
      <c r="E764" s="93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</row>
    <row r="765" spans="2:18">
      <c r="B765" s="93"/>
      <c r="C765" s="93"/>
      <c r="D765" s="93"/>
      <c r="E765" s="93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</row>
    <row r="766" spans="2:18">
      <c r="B766" s="93"/>
      <c r="C766" s="93"/>
      <c r="D766" s="93"/>
      <c r="E766" s="93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</row>
    <row r="767" spans="2:18">
      <c r="B767" s="93"/>
      <c r="C767" s="93"/>
      <c r="D767" s="93"/>
      <c r="E767" s="93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</row>
    <row r="768" spans="2:18">
      <c r="B768" s="93"/>
      <c r="C768" s="93"/>
      <c r="D768" s="93"/>
      <c r="E768" s="93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</row>
    <row r="769" spans="2:18">
      <c r="B769" s="93"/>
      <c r="C769" s="93"/>
      <c r="D769" s="93"/>
      <c r="E769" s="93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</row>
    <row r="770" spans="2:18">
      <c r="B770" s="93"/>
      <c r="C770" s="93"/>
      <c r="D770" s="93"/>
      <c r="E770" s="93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</row>
    <row r="771" spans="2:18">
      <c r="B771" s="93"/>
      <c r="C771" s="93"/>
      <c r="D771" s="93"/>
      <c r="E771" s="93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</row>
    <row r="772" spans="2:18">
      <c r="B772" s="93"/>
      <c r="C772" s="93"/>
      <c r="D772" s="93"/>
      <c r="E772" s="93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</row>
    <row r="773" spans="2:18">
      <c r="B773" s="93"/>
      <c r="C773" s="93"/>
      <c r="D773" s="93"/>
      <c r="E773" s="93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</row>
    <row r="774" spans="2:18">
      <c r="B774" s="93"/>
      <c r="C774" s="93"/>
      <c r="D774" s="93"/>
      <c r="E774" s="93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</row>
    <row r="775" spans="2:18">
      <c r="B775" s="93"/>
      <c r="C775" s="93"/>
      <c r="D775" s="93"/>
      <c r="E775" s="93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</row>
    <row r="776" spans="2:18">
      <c r="B776" s="93"/>
      <c r="C776" s="93"/>
      <c r="D776" s="93"/>
      <c r="E776" s="93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</row>
    <row r="777" spans="2:18">
      <c r="B777" s="93"/>
      <c r="C777" s="93"/>
      <c r="D777" s="93"/>
      <c r="E777" s="93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</row>
    <row r="778" spans="2:18">
      <c r="B778" s="93"/>
      <c r="C778" s="93"/>
      <c r="D778" s="93"/>
      <c r="E778" s="93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</row>
    <row r="779" spans="2:18">
      <c r="B779" s="93"/>
      <c r="C779" s="93"/>
      <c r="D779" s="93"/>
      <c r="E779" s="93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</row>
    <row r="780" spans="2:18">
      <c r="B780" s="93"/>
      <c r="C780" s="93"/>
      <c r="D780" s="93"/>
      <c r="E780" s="93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</row>
    <row r="781" spans="2:18">
      <c r="B781" s="93"/>
      <c r="C781" s="93"/>
      <c r="D781" s="93"/>
      <c r="E781" s="93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</row>
    <row r="782" spans="2:18">
      <c r="B782" s="93"/>
      <c r="C782" s="93"/>
      <c r="D782" s="93"/>
      <c r="E782" s="93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</row>
    <row r="783" spans="2:18">
      <c r="B783" s="93"/>
      <c r="C783" s="93"/>
      <c r="D783" s="93"/>
      <c r="E783" s="93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</row>
    <row r="784" spans="2:18">
      <c r="B784" s="93"/>
      <c r="C784" s="93"/>
      <c r="D784" s="93"/>
      <c r="E784" s="93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</row>
    <row r="785" spans="2:18">
      <c r="B785" s="93"/>
      <c r="C785" s="93"/>
      <c r="D785" s="93"/>
      <c r="E785" s="93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</row>
    <row r="786" spans="2:18">
      <c r="B786" s="93"/>
      <c r="C786" s="93"/>
      <c r="D786" s="93"/>
      <c r="E786" s="93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</row>
    <row r="787" spans="2:18">
      <c r="B787" s="93"/>
      <c r="C787" s="93"/>
      <c r="D787" s="93"/>
      <c r="E787" s="93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</row>
    <row r="788" spans="2:18">
      <c r="B788" s="93"/>
      <c r="C788" s="93"/>
      <c r="D788" s="93"/>
      <c r="E788" s="93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</row>
    <row r="789" spans="2:18">
      <c r="B789" s="93"/>
      <c r="C789" s="93"/>
      <c r="D789" s="93"/>
      <c r="E789" s="93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</row>
    <row r="790" spans="2:18">
      <c r="B790" s="93"/>
      <c r="C790" s="93"/>
      <c r="D790" s="93"/>
      <c r="E790" s="93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</row>
    <row r="791" spans="2:18">
      <c r="B791" s="93"/>
      <c r="C791" s="93"/>
      <c r="D791" s="93"/>
      <c r="E791" s="93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</row>
    <row r="792" spans="2:18">
      <c r="B792" s="93"/>
      <c r="C792" s="93"/>
      <c r="D792" s="93"/>
      <c r="E792" s="93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</row>
    <row r="793" spans="2:18">
      <c r="B793" s="93"/>
      <c r="C793" s="93"/>
      <c r="D793" s="93"/>
      <c r="E793" s="93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</row>
    <row r="794" spans="2:18">
      <c r="B794" s="93"/>
      <c r="C794" s="93"/>
      <c r="D794" s="93"/>
      <c r="E794" s="93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</row>
    <row r="795" spans="2:18">
      <c r="B795" s="93"/>
      <c r="C795" s="93"/>
      <c r="D795" s="93"/>
      <c r="E795" s="93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</row>
    <row r="796" spans="2:18">
      <c r="B796" s="93"/>
      <c r="C796" s="93"/>
      <c r="D796" s="93"/>
      <c r="E796" s="93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</row>
    <row r="797" spans="2:18">
      <c r="B797" s="93"/>
      <c r="C797" s="93"/>
      <c r="D797" s="93"/>
      <c r="E797" s="93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</row>
    <row r="798" spans="2:18">
      <c r="B798" s="93"/>
      <c r="C798" s="93"/>
      <c r="D798" s="93"/>
      <c r="E798" s="93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</row>
    <row r="799" spans="2:18">
      <c r="B799" s="93"/>
      <c r="C799" s="93"/>
      <c r="D799" s="93"/>
      <c r="E799" s="93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</row>
    <row r="800" spans="2:18">
      <c r="B800" s="93"/>
      <c r="C800" s="93"/>
      <c r="D800" s="93"/>
      <c r="E800" s="93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</row>
    <row r="801" spans="2:18">
      <c r="B801" s="93"/>
      <c r="C801" s="93"/>
      <c r="D801" s="93"/>
      <c r="E801" s="93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</row>
    <row r="802" spans="2:18">
      <c r="B802" s="93"/>
      <c r="C802" s="93"/>
      <c r="D802" s="93"/>
      <c r="E802" s="93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</row>
    <row r="803" spans="2:18">
      <c r="B803" s="93"/>
      <c r="C803" s="93"/>
      <c r="D803" s="93"/>
      <c r="E803" s="93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</row>
    <row r="804" spans="2:18">
      <c r="B804" s="93"/>
      <c r="C804" s="93"/>
      <c r="D804" s="93"/>
      <c r="E804" s="93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</row>
    <row r="805" spans="2:18">
      <c r="B805" s="93"/>
      <c r="C805" s="93"/>
      <c r="D805" s="93"/>
      <c r="E805" s="93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</row>
    <row r="806" spans="2:18">
      <c r="B806" s="93"/>
      <c r="C806" s="93"/>
      <c r="D806" s="93"/>
      <c r="E806" s="93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</row>
    <row r="807" spans="2:18">
      <c r="B807" s="93"/>
      <c r="C807" s="93"/>
      <c r="D807" s="93"/>
      <c r="E807" s="93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</row>
    <row r="808" spans="2:18">
      <c r="B808" s="93"/>
      <c r="C808" s="93"/>
      <c r="D808" s="93"/>
      <c r="E808" s="93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</row>
    <row r="809" spans="2:18">
      <c r="B809" s="93"/>
      <c r="C809" s="93"/>
      <c r="D809" s="93"/>
      <c r="E809" s="93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</row>
    <row r="810" spans="2:18">
      <c r="B810" s="93"/>
      <c r="C810" s="93"/>
      <c r="D810" s="93"/>
      <c r="E810" s="93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</row>
    <row r="811" spans="2:18">
      <c r="B811" s="93"/>
      <c r="C811" s="93"/>
      <c r="D811" s="93"/>
      <c r="E811" s="93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</row>
    <row r="812" spans="2:18">
      <c r="B812" s="93"/>
      <c r="C812" s="93"/>
      <c r="D812" s="93"/>
      <c r="E812" s="93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</row>
    <row r="813" spans="2:18">
      <c r="B813" s="93"/>
      <c r="C813" s="93"/>
      <c r="D813" s="93"/>
      <c r="E813" s="93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</row>
    <row r="814" spans="2:18">
      <c r="B814" s="93"/>
      <c r="C814" s="93"/>
      <c r="D814" s="93"/>
      <c r="E814" s="93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</row>
    <row r="815" spans="2:18">
      <c r="B815" s="93"/>
      <c r="C815" s="93"/>
      <c r="D815" s="93"/>
      <c r="E815" s="93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</row>
    <row r="816" spans="2:18">
      <c r="B816" s="93"/>
      <c r="C816" s="93"/>
      <c r="D816" s="93"/>
      <c r="E816" s="93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</row>
    <row r="817" spans="2:18">
      <c r="B817" s="93"/>
      <c r="C817" s="93"/>
      <c r="D817" s="93"/>
      <c r="E817" s="93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</row>
    <row r="818" spans="2:18">
      <c r="B818" s="93"/>
      <c r="C818" s="93"/>
      <c r="D818" s="93"/>
      <c r="E818" s="93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</row>
    <row r="819" spans="2:18">
      <c r="B819" s="93"/>
      <c r="C819" s="93"/>
      <c r="D819" s="93"/>
      <c r="E819" s="93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</row>
    <row r="820" spans="2:18">
      <c r="B820" s="93"/>
      <c r="C820" s="93"/>
      <c r="D820" s="93"/>
      <c r="E820" s="93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</row>
    <row r="821" spans="2:18">
      <c r="B821" s="93"/>
      <c r="C821" s="93"/>
      <c r="D821" s="93"/>
      <c r="E821" s="93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</row>
    <row r="822" spans="2:18">
      <c r="B822" s="93"/>
      <c r="C822" s="93"/>
      <c r="D822" s="93"/>
      <c r="E822" s="93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</row>
    <row r="823" spans="2:18">
      <c r="B823" s="93"/>
      <c r="C823" s="93"/>
      <c r="D823" s="93"/>
      <c r="E823" s="93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</row>
    <row r="824" spans="2:18">
      <c r="B824" s="93"/>
      <c r="C824" s="93"/>
      <c r="D824" s="93"/>
      <c r="E824" s="93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</row>
    <row r="825" spans="2:18">
      <c r="B825" s="93"/>
      <c r="C825" s="93"/>
      <c r="D825" s="93"/>
      <c r="E825" s="93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</row>
    <row r="826" spans="2:18">
      <c r="B826" s="93"/>
      <c r="C826" s="93"/>
      <c r="D826" s="93"/>
      <c r="E826" s="93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</row>
    <row r="827" spans="2:18">
      <c r="B827" s="93"/>
      <c r="C827" s="93"/>
      <c r="D827" s="93"/>
      <c r="E827" s="93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</row>
    <row r="828" spans="2:18">
      <c r="B828" s="93"/>
      <c r="C828" s="93"/>
      <c r="D828" s="93"/>
      <c r="E828" s="93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</row>
    <row r="829" spans="2:18">
      <c r="B829" s="93"/>
      <c r="C829" s="93"/>
      <c r="D829" s="93"/>
      <c r="E829" s="93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</row>
    <row r="830" spans="2:18">
      <c r="B830" s="93"/>
      <c r="C830" s="93"/>
      <c r="D830" s="93"/>
      <c r="E830" s="93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</row>
    <row r="831" spans="2:18">
      <c r="B831" s="93"/>
      <c r="C831" s="93"/>
      <c r="D831" s="93"/>
      <c r="E831" s="93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</row>
    <row r="832" spans="2:18">
      <c r="B832" s="93"/>
      <c r="C832" s="93"/>
      <c r="D832" s="93"/>
      <c r="E832" s="93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</row>
    <row r="833" spans="2:18">
      <c r="B833" s="93"/>
      <c r="C833" s="93"/>
      <c r="D833" s="93"/>
      <c r="E833" s="93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</row>
    <row r="834" spans="2:18">
      <c r="B834" s="93"/>
      <c r="C834" s="93"/>
      <c r="D834" s="93"/>
      <c r="E834" s="93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</row>
    <row r="835" spans="2:18">
      <c r="B835" s="93"/>
      <c r="C835" s="93"/>
      <c r="D835" s="93"/>
      <c r="E835" s="93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</row>
    <row r="836" spans="2:18">
      <c r="B836" s="93"/>
      <c r="C836" s="93"/>
      <c r="D836" s="93"/>
      <c r="E836" s="93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</row>
    <row r="837" spans="2:18">
      <c r="B837" s="93"/>
      <c r="C837" s="93"/>
      <c r="D837" s="93"/>
      <c r="E837" s="93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</row>
    <row r="838" spans="2:18">
      <c r="B838" s="93"/>
      <c r="C838" s="93"/>
      <c r="D838" s="93"/>
      <c r="E838" s="93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</row>
    <row r="839" spans="2:18">
      <c r="B839" s="93"/>
      <c r="C839" s="93"/>
      <c r="D839" s="93"/>
      <c r="E839" s="93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</row>
    <row r="840" spans="2:18">
      <c r="B840" s="93"/>
      <c r="C840" s="93"/>
      <c r="D840" s="93"/>
      <c r="E840" s="93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</row>
    <row r="841" spans="2:18">
      <c r="B841" s="93"/>
      <c r="C841" s="93"/>
      <c r="D841" s="93"/>
      <c r="E841" s="93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</row>
    <row r="842" spans="2:18">
      <c r="B842" s="93"/>
      <c r="C842" s="93"/>
      <c r="D842" s="93"/>
      <c r="E842" s="93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</row>
    <row r="843" spans="2:18">
      <c r="B843" s="93"/>
      <c r="C843" s="93"/>
      <c r="D843" s="93"/>
      <c r="E843" s="93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</row>
    <row r="844" spans="2:18">
      <c r="B844" s="93"/>
      <c r="C844" s="93"/>
      <c r="D844" s="93"/>
      <c r="E844" s="93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</row>
    <row r="845" spans="2:18">
      <c r="B845" s="93"/>
      <c r="C845" s="93"/>
      <c r="D845" s="93"/>
      <c r="E845" s="93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</row>
    <row r="846" spans="2:18">
      <c r="B846" s="93"/>
      <c r="C846" s="93"/>
      <c r="D846" s="93"/>
      <c r="E846" s="93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</row>
    <row r="847" spans="2:18">
      <c r="B847" s="93"/>
      <c r="C847" s="93"/>
      <c r="D847" s="93"/>
      <c r="E847" s="93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</row>
    <row r="848" spans="2:18">
      <c r="B848" s="93"/>
      <c r="C848" s="93"/>
      <c r="D848" s="93"/>
      <c r="E848" s="93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</row>
    <row r="849" spans="2:18">
      <c r="B849" s="93"/>
      <c r="C849" s="93"/>
      <c r="D849" s="93"/>
      <c r="E849" s="93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</row>
    <row r="850" spans="2:18">
      <c r="B850" s="93"/>
      <c r="C850" s="93"/>
      <c r="D850" s="93"/>
      <c r="E850" s="93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</row>
    <row r="851" spans="2:18">
      <c r="B851" s="93"/>
      <c r="C851" s="93"/>
      <c r="D851" s="93"/>
      <c r="E851" s="93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</row>
    <row r="852" spans="2:18">
      <c r="B852" s="93"/>
      <c r="C852" s="93"/>
      <c r="D852" s="93"/>
      <c r="E852" s="93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</row>
    <row r="853" spans="2:18">
      <c r="B853" s="93"/>
      <c r="C853" s="93"/>
      <c r="D853" s="93"/>
      <c r="E853" s="93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</row>
    <row r="854" spans="2:18">
      <c r="B854" s="93"/>
      <c r="C854" s="93"/>
      <c r="D854" s="93"/>
      <c r="E854" s="93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</row>
    <row r="855" spans="2:18">
      <c r="B855" s="93"/>
      <c r="C855" s="93"/>
      <c r="D855" s="93"/>
      <c r="E855" s="93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</row>
    <row r="856" spans="2:18">
      <c r="B856" s="93"/>
      <c r="C856" s="93"/>
      <c r="D856" s="93"/>
      <c r="E856" s="93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</row>
    <row r="857" spans="2:18">
      <c r="B857" s="93"/>
      <c r="C857" s="93"/>
      <c r="D857" s="93"/>
      <c r="E857" s="93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</row>
    <row r="858" spans="2:18">
      <c r="B858" s="93"/>
      <c r="C858" s="93"/>
      <c r="D858" s="93"/>
      <c r="E858" s="93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</row>
    <row r="859" spans="2:18">
      <c r="B859" s="93"/>
      <c r="C859" s="93"/>
      <c r="D859" s="93"/>
      <c r="E859" s="93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</row>
    <row r="860" spans="2:18">
      <c r="B860" s="93"/>
      <c r="C860" s="93"/>
      <c r="D860" s="93"/>
      <c r="E860" s="93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</row>
    <row r="861" spans="2:18">
      <c r="B861" s="93"/>
      <c r="C861" s="93"/>
      <c r="D861" s="93"/>
      <c r="E861" s="93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</row>
    <row r="862" spans="2:18">
      <c r="B862" s="93"/>
      <c r="C862" s="93"/>
      <c r="D862" s="93"/>
      <c r="E862" s="93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</row>
    <row r="863" spans="2:18">
      <c r="B863" s="93"/>
      <c r="C863" s="93"/>
      <c r="D863" s="93"/>
      <c r="E863" s="93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</row>
    <row r="864" spans="2:18">
      <c r="B864" s="93"/>
      <c r="C864" s="93"/>
      <c r="D864" s="93"/>
      <c r="E864" s="93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</row>
    <row r="865" spans="2:18">
      <c r="B865" s="93"/>
      <c r="C865" s="93"/>
      <c r="D865" s="93"/>
      <c r="E865" s="93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</row>
    <row r="866" spans="2:18">
      <c r="B866" s="93"/>
      <c r="C866" s="93"/>
      <c r="D866" s="93"/>
      <c r="E866" s="93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</row>
    <row r="867" spans="2:18">
      <c r="B867" s="93"/>
      <c r="C867" s="93"/>
      <c r="D867" s="93"/>
      <c r="E867" s="93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</row>
    <row r="868" spans="2:18">
      <c r="B868" s="93"/>
      <c r="C868" s="93"/>
      <c r="D868" s="93"/>
      <c r="E868" s="93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</row>
    <row r="869" spans="2:18">
      <c r="B869" s="93"/>
      <c r="C869" s="93"/>
      <c r="D869" s="93"/>
      <c r="E869" s="93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</row>
    <row r="870" spans="2:18">
      <c r="B870" s="93"/>
      <c r="C870" s="93"/>
      <c r="D870" s="93"/>
      <c r="E870" s="93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</row>
    <row r="871" spans="2:18">
      <c r="B871" s="93"/>
      <c r="C871" s="93"/>
      <c r="D871" s="93"/>
      <c r="E871" s="93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</row>
    <row r="872" spans="2:18">
      <c r="B872" s="93"/>
      <c r="C872" s="93"/>
      <c r="D872" s="93"/>
      <c r="E872" s="93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</row>
    <row r="873" spans="2:18">
      <c r="B873" s="93"/>
      <c r="C873" s="93"/>
      <c r="D873" s="93"/>
      <c r="E873" s="93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</row>
    <row r="874" spans="2:18">
      <c r="B874" s="93"/>
      <c r="C874" s="93"/>
      <c r="D874" s="93"/>
      <c r="E874" s="93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</row>
    <row r="875" spans="2:18">
      <c r="B875" s="93"/>
      <c r="C875" s="93"/>
      <c r="D875" s="93"/>
      <c r="E875" s="93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</row>
    <row r="876" spans="2:18">
      <c r="B876" s="93"/>
      <c r="C876" s="93"/>
      <c r="D876" s="93"/>
      <c r="E876" s="93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</row>
    <row r="877" spans="2:18">
      <c r="B877" s="93"/>
      <c r="C877" s="93"/>
      <c r="D877" s="93"/>
      <c r="E877" s="93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</row>
    <row r="878" spans="2:18">
      <c r="B878" s="93"/>
      <c r="C878" s="93"/>
      <c r="D878" s="93"/>
      <c r="E878" s="93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</row>
    <row r="879" spans="2:18">
      <c r="B879" s="93"/>
      <c r="C879" s="93"/>
      <c r="D879" s="93"/>
      <c r="E879" s="93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</row>
    <row r="880" spans="2:18">
      <c r="B880" s="93"/>
      <c r="C880" s="93"/>
      <c r="D880" s="93"/>
      <c r="E880" s="93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</row>
    <row r="881" spans="2:18">
      <c r="B881" s="93"/>
      <c r="C881" s="93"/>
      <c r="D881" s="93"/>
      <c r="E881" s="93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</row>
    <row r="882" spans="2:18">
      <c r="B882" s="93"/>
      <c r="C882" s="93"/>
      <c r="D882" s="93"/>
      <c r="E882" s="93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</row>
    <row r="883" spans="2:18">
      <c r="B883" s="93"/>
      <c r="C883" s="93"/>
      <c r="D883" s="93"/>
      <c r="E883" s="93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</row>
    <row r="884" spans="2:18">
      <c r="B884" s="93"/>
      <c r="C884" s="93"/>
      <c r="D884" s="93"/>
      <c r="E884" s="93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</row>
    <row r="885" spans="2:18">
      <c r="B885" s="93"/>
      <c r="C885" s="93"/>
      <c r="D885" s="93"/>
      <c r="E885" s="93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</row>
    <row r="886" spans="2:18">
      <c r="B886" s="93"/>
      <c r="C886" s="93"/>
      <c r="D886" s="93"/>
      <c r="E886" s="93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</row>
    <row r="887" spans="2:18">
      <c r="B887" s="93"/>
      <c r="C887" s="93"/>
      <c r="D887" s="93"/>
      <c r="E887" s="93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</row>
    <row r="888" spans="2:18">
      <c r="B888" s="93"/>
      <c r="C888" s="93"/>
      <c r="D888" s="93"/>
      <c r="E888" s="93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</row>
    <row r="889" spans="2:18">
      <c r="B889" s="93"/>
      <c r="C889" s="93"/>
      <c r="D889" s="93"/>
      <c r="E889" s="93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</row>
    <row r="890" spans="2:18">
      <c r="B890" s="93"/>
      <c r="C890" s="93"/>
      <c r="D890" s="93"/>
      <c r="E890" s="93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</row>
    <row r="891" spans="2:18">
      <c r="B891" s="93"/>
      <c r="C891" s="93"/>
      <c r="D891" s="93"/>
      <c r="E891" s="93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</row>
    <row r="892" spans="2:18">
      <c r="B892" s="93"/>
      <c r="C892" s="93"/>
      <c r="D892" s="93"/>
      <c r="E892" s="93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</row>
    <row r="893" spans="2:18">
      <c r="B893" s="93"/>
      <c r="C893" s="93"/>
      <c r="D893" s="93"/>
      <c r="E893" s="93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</row>
    <row r="894" spans="2:18">
      <c r="B894" s="93"/>
      <c r="C894" s="93"/>
      <c r="D894" s="93"/>
      <c r="E894" s="93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</row>
    <row r="895" spans="2:18">
      <c r="B895" s="93"/>
      <c r="C895" s="93"/>
      <c r="D895" s="93"/>
      <c r="E895" s="93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</row>
    <row r="896" spans="2:18">
      <c r="B896" s="93"/>
      <c r="C896" s="93"/>
      <c r="D896" s="93"/>
      <c r="E896" s="93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</row>
    <row r="897" spans="2:18">
      <c r="B897" s="93"/>
      <c r="C897" s="93"/>
      <c r="D897" s="93"/>
      <c r="E897" s="93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</row>
    <row r="898" spans="2:18">
      <c r="B898" s="93"/>
      <c r="C898" s="93"/>
      <c r="D898" s="93"/>
      <c r="E898" s="93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</row>
    <row r="899" spans="2:18">
      <c r="B899" s="93"/>
      <c r="C899" s="93"/>
      <c r="D899" s="93"/>
      <c r="E899" s="93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</row>
    <row r="900" spans="2:18">
      <c r="B900" s="93"/>
      <c r="C900" s="93"/>
      <c r="D900" s="93"/>
      <c r="E900" s="93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</row>
    <row r="901" spans="2:18">
      <c r="B901" s="93"/>
      <c r="C901" s="93"/>
      <c r="D901" s="93"/>
      <c r="E901" s="93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</row>
    <row r="902" spans="2:18">
      <c r="B902" s="93"/>
      <c r="C902" s="93"/>
      <c r="D902" s="93"/>
      <c r="E902" s="93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</row>
    <row r="903" spans="2:18">
      <c r="B903" s="93"/>
      <c r="C903" s="93"/>
      <c r="D903" s="93"/>
      <c r="E903" s="93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</row>
    <row r="904" spans="2:18">
      <c r="B904" s="93"/>
      <c r="C904" s="93"/>
      <c r="D904" s="93"/>
      <c r="E904" s="93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</row>
    <row r="905" spans="2:18">
      <c r="B905" s="93"/>
      <c r="C905" s="93"/>
      <c r="D905" s="93"/>
      <c r="E905" s="93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</row>
    <row r="906" spans="2:18">
      <c r="B906" s="93"/>
      <c r="C906" s="93"/>
      <c r="D906" s="93"/>
      <c r="E906" s="93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</row>
    <row r="907" spans="2:18">
      <c r="B907" s="93"/>
      <c r="C907" s="93"/>
      <c r="D907" s="93"/>
      <c r="E907" s="93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</row>
    <row r="908" spans="2:18">
      <c r="B908" s="93"/>
      <c r="C908" s="93"/>
      <c r="D908" s="93"/>
      <c r="E908" s="93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</row>
    <row r="909" spans="2:18">
      <c r="B909" s="93"/>
      <c r="C909" s="93"/>
      <c r="D909" s="93"/>
      <c r="E909" s="93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</row>
    <row r="910" spans="2:18">
      <c r="B910" s="93"/>
      <c r="C910" s="93"/>
      <c r="D910" s="93"/>
      <c r="E910" s="93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</row>
    <row r="911" spans="2:18">
      <c r="B911" s="93"/>
      <c r="C911" s="93"/>
      <c r="D911" s="93"/>
      <c r="E911" s="93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</row>
    <row r="912" spans="2:18">
      <c r="B912" s="93"/>
      <c r="C912" s="93"/>
      <c r="D912" s="93"/>
      <c r="E912" s="93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</row>
    <row r="913" spans="2:18">
      <c r="B913" s="93"/>
      <c r="C913" s="93"/>
      <c r="D913" s="93"/>
      <c r="E913" s="93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</row>
    <row r="914" spans="2:18">
      <c r="B914" s="93"/>
      <c r="C914" s="93"/>
      <c r="D914" s="93"/>
      <c r="E914" s="93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</row>
    <row r="915" spans="2:18">
      <c r="B915" s="93"/>
      <c r="C915" s="93"/>
      <c r="D915" s="93"/>
      <c r="E915" s="93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</row>
    <row r="916" spans="2:18">
      <c r="B916" s="93"/>
      <c r="C916" s="93"/>
      <c r="D916" s="93"/>
      <c r="E916" s="93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</row>
    <row r="917" spans="2:18">
      <c r="B917" s="93"/>
      <c r="C917" s="93"/>
      <c r="D917" s="93"/>
      <c r="E917" s="93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</row>
    <row r="918" spans="2:18">
      <c r="B918" s="93"/>
      <c r="C918" s="93"/>
      <c r="D918" s="93"/>
      <c r="E918" s="93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</row>
    <row r="919" spans="2:18">
      <c r="B919" s="93"/>
      <c r="C919" s="93"/>
      <c r="D919" s="93"/>
      <c r="E919" s="93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</row>
    <row r="920" spans="2:18">
      <c r="B920" s="93"/>
      <c r="C920" s="93"/>
      <c r="D920" s="93"/>
      <c r="E920" s="93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</row>
    <row r="921" spans="2:18">
      <c r="B921" s="93"/>
      <c r="C921" s="93"/>
      <c r="D921" s="93"/>
      <c r="E921" s="93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</row>
    <row r="922" spans="2:18">
      <c r="B922" s="93"/>
      <c r="C922" s="93"/>
      <c r="D922" s="93"/>
      <c r="E922" s="93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</row>
    <row r="923" spans="2:18">
      <c r="B923" s="93"/>
      <c r="C923" s="93"/>
      <c r="D923" s="93"/>
      <c r="E923" s="93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</row>
    <row r="924" spans="2:18">
      <c r="B924" s="93"/>
      <c r="C924" s="93"/>
      <c r="D924" s="93"/>
      <c r="E924" s="93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</row>
    <row r="925" spans="2:18">
      <c r="B925" s="93"/>
      <c r="C925" s="93"/>
      <c r="D925" s="93"/>
      <c r="E925" s="93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</row>
    <row r="926" spans="2:18">
      <c r="B926" s="93"/>
      <c r="C926" s="93"/>
      <c r="D926" s="93"/>
      <c r="E926" s="93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</row>
    <row r="927" spans="2:18">
      <c r="B927" s="93"/>
      <c r="C927" s="93"/>
      <c r="D927" s="93"/>
      <c r="E927" s="93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</row>
    <row r="928" spans="2:18">
      <c r="B928" s="93"/>
      <c r="C928" s="93"/>
      <c r="D928" s="93"/>
      <c r="E928" s="93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</row>
    <row r="929" spans="2:18">
      <c r="B929" s="93"/>
      <c r="C929" s="93"/>
      <c r="D929" s="93"/>
      <c r="E929" s="93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</row>
    <row r="930" spans="2:18">
      <c r="B930" s="93"/>
      <c r="C930" s="93"/>
      <c r="D930" s="93"/>
      <c r="E930" s="93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</row>
    <row r="931" spans="2:18">
      <c r="B931" s="93"/>
      <c r="C931" s="93"/>
      <c r="D931" s="93"/>
      <c r="E931" s="93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</row>
    <row r="932" spans="2:18">
      <c r="B932" s="93"/>
      <c r="C932" s="93"/>
      <c r="D932" s="93"/>
      <c r="E932" s="93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</row>
    <row r="933" spans="2:18">
      <c r="B933" s="93"/>
      <c r="C933" s="93"/>
      <c r="D933" s="93"/>
      <c r="E933" s="93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</row>
    <row r="934" spans="2:18">
      <c r="B934" s="93"/>
      <c r="C934" s="93"/>
      <c r="D934" s="93"/>
      <c r="E934" s="93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</row>
    <row r="935" spans="2:18">
      <c r="B935" s="93"/>
      <c r="C935" s="93"/>
      <c r="D935" s="93"/>
      <c r="E935" s="93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</row>
    <row r="936" spans="2:18">
      <c r="B936" s="93"/>
      <c r="C936" s="93"/>
      <c r="D936" s="93"/>
      <c r="E936" s="93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</row>
    <row r="937" spans="2:18">
      <c r="B937" s="93"/>
      <c r="C937" s="93"/>
      <c r="D937" s="93"/>
      <c r="E937" s="93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</row>
    <row r="938" spans="2:18">
      <c r="B938" s="93"/>
      <c r="C938" s="93"/>
      <c r="D938" s="93"/>
      <c r="E938" s="93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</row>
    <row r="939" spans="2:18">
      <c r="B939" s="93"/>
      <c r="C939" s="93"/>
      <c r="D939" s="93"/>
      <c r="E939" s="93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</row>
    <row r="940" spans="2:18">
      <c r="B940" s="93"/>
      <c r="C940" s="93"/>
      <c r="D940" s="93"/>
      <c r="E940" s="93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</row>
    <row r="941" spans="2:18">
      <c r="B941" s="93"/>
      <c r="C941" s="93"/>
      <c r="D941" s="93"/>
      <c r="E941" s="93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</row>
    <row r="942" spans="2:18">
      <c r="B942" s="93"/>
      <c r="C942" s="93"/>
      <c r="D942" s="93"/>
      <c r="E942" s="93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</row>
    <row r="943" spans="2:18">
      <c r="B943" s="93"/>
      <c r="C943" s="93"/>
      <c r="D943" s="93"/>
      <c r="E943" s="93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</row>
    <row r="944" spans="2:18">
      <c r="B944" s="93"/>
      <c r="C944" s="93"/>
      <c r="D944" s="93"/>
      <c r="E944" s="93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</row>
    <row r="945" spans="2:18">
      <c r="B945" s="93"/>
      <c r="C945" s="93"/>
      <c r="D945" s="93"/>
      <c r="E945" s="93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</row>
    <row r="946" spans="2:18">
      <c r="B946" s="93"/>
      <c r="C946" s="93"/>
      <c r="D946" s="93"/>
      <c r="E946" s="93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</row>
    <row r="947" spans="2:18">
      <c r="B947" s="93"/>
      <c r="C947" s="93"/>
      <c r="D947" s="93"/>
      <c r="E947" s="93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</row>
    <row r="948" spans="2:18">
      <c r="B948" s="93"/>
      <c r="C948" s="93"/>
      <c r="D948" s="93"/>
      <c r="E948" s="93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</row>
    <row r="949" spans="2:18">
      <c r="B949" s="93"/>
      <c r="C949" s="93"/>
      <c r="D949" s="93"/>
      <c r="E949" s="93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</row>
    <row r="950" spans="2:18">
      <c r="B950" s="93"/>
      <c r="C950" s="93"/>
      <c r="D950" s="93"/>
      <c r="E950" s="93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</row>
    <row r="951" spans="2:18">
      <c r="B951" s="93"/>
      <c r="C951" s="93"/>
      <c r="D951" s="93"/>
      <c r="E951" s="93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</row>
    <row r="952" spans="2:18">
      <c r="B952" s="93"/>
      <c r="C952" s="93"/>
      <c r="D952" s="93"/>
      <c r="E952" s="93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</row>
    <row r="953" spans="2:18">
      <c r="B953" s="93"/>
      <c r="C953" s="93"/>
      <c r="D953" s="93"/>
      <c r="E953" s="93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</row>
    <row r="954" spans="2:18">
      <c r="B954" s="93"/>
      <c r="C954" s="93"/>
      <c r="D954" s="93"/>
      <c r="E954" s="93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</row>
    <row r="955" spans="2:18">
      <c r="B955" s="93"/>
      <c r="C955" s="93"/>
      <c r="D955" s="93"/>
      <c r="E955" s="93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</row>
    <row r="956" spans="2:18">
      <c r="B956" s="93"/>
      <c r="C956" s="93"/>
      <c r="D956" s="93"/>
      <c r="E956" s="93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</row>
    <row r="957" spans="2:18">
      <c r="B957" s="93"/>
      <c r="C957" s="93"/>
      <c r="D957" s="93"/>
      <c r="E957" s="93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</row>
    <row r="958" spans="2:18">
      <c r="B958" s="93"/>
      <c r="C958" s="93"/>
      <c r="D958" s="93"/>
      <c r="E958" s="93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</row>
    <row r="959" spans="2:18">
      <c r="B959" s="93"/>
      <c r="C959" s="93"/>
      <c r="D959" s="93"/>
      <c r="E959" s="93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</row>
    <row r="960" spans="2:18">
      <c r="B960" s="93"/>
      <c r="C960" s="93"/>
      <c r="D960" s="93"/>
      <c r="E960" s="93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</row>
    <row r="961" spans="2:18">
      <c r="B961" s="93"/>
      <c r="C961" s="93"/>
      <c r="D961" s="93"/>
      <c r="E961" s="93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</row>
    <row r="962" spans="2:18">
      <c r="B962" s="93"/>
      <c r="C962" s="93"/>
      <c r="D962" s="93"/>
      <c r="E962" s="93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</row>
    <row r="963" spans="2:18">
      <c r="B963" s="93"/>
      <c r="C963" s="93"/>
      <c r="D963" s="93"/>
      <c r="E963" s="93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</row>
    <row r="964" spans="2:18">
      <c r="B964" s="93"/>
      <c r="C964" s="93"/>
      <c r="D964" s="93"/>
      <c r="E964" s="93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</row>
    <row r="965" spans="2:18">
      <c r="B965" s="93"/>
      <c r="C965" s="93"/>
      <c r="D965" s="93"/>
      <c r="E965" s="93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</row>
    <row r="966" spans="2:18">
      <c r="B966" s="93"/>
      <c r="C966" s="93"/>
      <c r="D966" s="93"/>
      <c r="E966" s="93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</row>
    <row r="967" spans="2:18">
      <c r="B967" s="93"/>
      <c r="C967" s="93"/>
      <c r="D967" s="93"/>
      <c r="E967" s="93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</row>
    <row r="968" spans="2:18">
      <c r="B968" s="93"/>
      <c r="C968" s="93"/>
      <c r="D968" s="93"/>
      <c r="E968" s="93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</row>
    <row r="969" spans="2:18">
      <c r="B969" s="93"/>
      <c r="C969" s="93"/>
      <c r="D969" s="93"/>
      <c r="E969" s="93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</row>
    <row r="970" spans="2:18">
      <c r="B970" s="93"/>
      <c r="C970" s="93"/>
      <c r="D970" s="93"/>
      <c r="E970" s="93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</row>
    <row r="971" spans="2:18">
      <c r="B971" s="93"/>
      <c r="C971" s="93"/>
      <c r="D971" s="93"/>
      <c r="E971" s="93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</row>
    <row r="972" spans="2:18">
      <c r="B972" s="93"/>
      <c r="C972" s="93"/>
      <c r="D972" s="93"/>
      <c r="E972" s="93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</row>
    <row r="973" spans="2:18">
      <c r="B973" s="93"/>
      <c r="C973" s="93"/>
      <c r="D973" s="93"/>
      <c r="E973" s="93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</row>
    <row r="974" spans="2:18">
      <c r="B974" s="93"/>
      <c r="C974" s="93"/>
      <c r="D974" s="93"/>
      <c r="E974" s="93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</row>
    <row r="975" spans="2:18">
      <c r="B975" s="93"/>
      <c r="C975" s="93"/>
      <c r="D975" s="93"/>
      <c r="E975" s="93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</row>
    <row r="976" spans="2:18">
      <c r="B976" s="93"/>
      <c r="C976" s="93"/>
      <c r="D976" s="93"/>
      <c r="E976" s="93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</row>
    <row r="977" spans="2:18">
      <c r="B977" s="93"/>
      <c r="C977" s="93"/>
      <c r="D977" s="93"/>
      <c r="E977" s="93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</row>
    <row r="978" spans="2:18">
      <c r="B978" s="93"/>
      <c r="C978" s="93"/>
      <c r="D978" s="93"/>
      <c r="E978" s="93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</row>
    <row r="979" spans="2:18">
      <c r="B979" s="93"/>
      <c r="C979" s="93"/>
      <c r="D979" s="93"/>
      <c r="E979" s="93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</row>
    <row r="980" spans="2:18">
      <c r="B980" s="93"/>
      <c r="C980" s="93"/>
      <c r="D980" s="93"/>
      <c r="E980" s="93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</row>
    <row r="981" spans="2:18">
      <c r="B981" s="93"/>
      <c r="C981" s="93"/>
      <c r="D981" s="93"/>
      <c r="E981" s="93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</row>
    <row r="982" spans="2:18">
      <c r="B982" s="93"/>
      <c r="C982" s="93"/>
      <c r="D982" s="93"/>
      <c r="E982" s="93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</row>
    <row r="983" spans="2:18">
      <c r="B983" s="93"/>
      <c r="C983" s="93"/>
      <c r="D983" s="93"/>
      <c r="E983" s="93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</row>
    <row r="984" spans="2:18">
      <c r="B984" s="93"/>
      <c r="C984" s="93"/>
      <c r="D984" s="93"/>
      <c r="E984" s="93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</row>
    <row r="985" spans="2:18">
      <c r="B985" s="93"/>
      <c r="C985" s="93"/>
      <c r="D985" s="93"/>
      <c r="E985" s="93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</row>
    <row r="986" spans="2:18">
      <c r="B986" s="93"/>
      <c r="C986" s="93"/>
      <c r="D986" s="93"/>
      <c r="E986" s="93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</row>
    <row r="987" spans="2:18">
      <c r="B987" s="93"/>
      <c r="C987" s="93"/>
      <c r="D987" s="93"/>
      <c r="E987" s="93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</row>
    <row r="988" spans="2:18">
      <c r="B988" s="93"/>
      <c r="C988" s="93"/>
      <c r="D988" s="93"/>
      <c r="E988" s="93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</row>
    <row r="989" spans="2:18">
      <c r="B989" s="93"/>
      <c r="C989" s="93"/>
      <c r="D989" s="93"/>
      <c r="E989" s="93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</row>
    <row r="990" spans="2:18">
      <c r="B990" s="93"/>
      <c r="C990" s="93"/>
      <c r="D990" s="93"/>
      <c r="E990" s="93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</row>
    <row r="991" spans="2:18">
      <c r="B991" s="93"/>
      <c r="C991" s="93"/>
      <c r="D991" s="93"/>
      <c r="E991" s="93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</row>
    <row r="992" spans="2:18">
      <c r="B992" s="93"/>
      <c r="C992" s="93"/>
      <c r="D992" s="93"/>
      <c r="E992" s="93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</row>
    <row r="993" spans="2:18">
      <c r="B993" s="93"/>
      <c r="C993" s="93"/>
      <c r="D993" s="93"/>
      <c r="E993" s="93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</row>
    <row r="994" spans="2:18">
      <c r="B994" s="93"/>
      <c r="C994" s="93"/>
      <c r="D994" s="93"/>
      <c r="E994" s="93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</row>
    <row r="995" spans="2:18">
      <c r="B995" s="93"/>
      <c r="C995" s="93"/>
      <c r="D995" s="93"/>
      <c r="E995" s="93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</row>
    <row r="996" spans="2:18">
      <c r="B996" s="93"/>
      <c r="C996" s="93"/>
      <c r="D996" s="93"/>
      <c r="E996" s="93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</row>
    <row r="997" spans="2:18">
      <c r="B997" s="93"/>
      <c r="C997" s="93"/>
      <c r="D997" s="93"/>
      <c r="E997" s="93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</row>
    <row r="998" spans="2:18">
      <c r="B998" s="93"/>
      <c r="C998" s="93"/>
      <c r="D998" s="93"/>
      <c r="E998" s="93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</row>
    <row r="999" spans="2:18">
      <c r="B999" s="93"/>
      <c r="C999" s="93"/>
      <c r="D999" s="93"/>
      <c r="E999" s="93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</row>
    <row r="1000" spans="2:18">
      <c r="B1000" s="93"/>
      <c r="C1000" s="93"/>
      <c r="D1000" s="93"/>
      <c r="E1000" s="93"/>
      <c r="F1000" s="94"/>
      <c r="G1000" s="94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</row>
    <row r="1001" spans="2:18">
      <c r="B1001" s="93"/>
      <c r="C1001" s="93"/>
      <c r="D1001" s="93"/>
      <c r="E1001" s="93"/>
      <c r="F1001" s="94"/>
      <c r="G1001" s="94"/>
      <c r="H1001" s="94"/>
      <c r="I1001" s="94"/>
      <c r="J1001" s="94"/>
      <c r="K1001" s="94"/>
      <c r="L1001" s="94"/>
      <c r="M1001" s="94"/>
      <c r="N1001" s="94"/>
      <c r="O1001" s="94"/>
      <c r="P1001" s="94"/>
      <c r="Q1001" s="94"/>
      <c r="R1001" s="94"/>
    </row>
    <row r="1002" spans="2:18">
      <c r="B1002" s="93"/>
      <c r="C1002" s="93"/>
      <c r="D1002" s="93"/>
      <c r="E1002" s="93"/>
      <c r="F1002" s="94"/>
      <c r="G1002" s="94"/>
      <c r="H1002" s="94"/>
      <c r="I1002" s="94"/>
      <c r="J1002" s="94"/>
      <c r="K1002" s="94"/>
      <c r="L1002" s="94"/>
      <c r="M1002" s="94"/>
      <c r="N1002" s="94"/>
      <c r="O1002" s="94"/>
      <c r="P1002" s="94"/>
      <c r="Q1002" s="94"/>
      <c r="R1002" s="94"/>
    </row>
    <row r="1003" spans="2:18">
      <c r="B1003" s="93"/>
      <c r="C1003" s="93"/>
      <c r="D1003" s="93"/>
      <c r="E1003" s="93"/>
      <c r="F1003" s="94"/>
      <c r="G1003" s="94"/>
      <c r="H1003" s="94"/>
      <c r="I1003" s="94"/>
      <c r="J1003" s="94"/>
      <c r="K1003" s="94"/>
      <c r="L1003" s="94"/>
      <c r="M1003" s="94"/>
      <c r="N1003" s="94"/>
      <c r="O1003" s="94"/>
      <c r="P1003" s="94"/>
      <c r="Q1003" s="94"/>
      <c r="R1003" s="94"/>
    </row>
    <row r="1004" spans="2:18">
      <c r="B1004" s="93"/>
      <c r="C1004" s="93"/>
      <c r="D1004" s="93"/>
      <c r="E1004" s="93"/>
      <c r="F1004" s="94"/>
      <c r="G1004" s="94"/>
      <c r="H1004" s="94"/>
      <c r="I1004" s="94"/>
      <c r="J1004" s="94"/>
      <c r="K1004" s="94"/>
      <c r="L1004" s="94"/>
      <c r="M1004" s="94"/>
      <c r="N1004" s="94"/>
      <c r="O1004" s="94"/>
      <c r="P1004" s="94"/>
      <c r="Q1004" s="94"/>
      <c r="R1004" s="94"/>
    </row>
    <row r="1005" spans="2:18">
      <c r="B1005" s="93"/>
      <c r="C1005" s="93"/>
      <c r="D1005" s="93"/>
      <c r="E1005" s="93"/>
      <c r="F1005" s="94"/>
      <c r="G1005" s="94"/>
      <c r="H1005" s="94"/>
      <c r="I1005" s="94"/>
      <c r="J1005" s="94"/>
      <c r="K1005" s="94"/>
      <c r="L1005" s="94"/>
      <c r="M1005" s="94"/>
      <c r="N1005" s="94"/>
      <c r="O1005" s="94"/>
      <c r="P1005" s="94"/>
      <c r="Q1005" s="94"/>
      <c r="R1005" s="94"/>
    </row>
    <row r="1006" spans="2:18">
      <c r="B1006" s="93"/>
      <c r="C1006" s="93"/>
      <c r="D1006" s="93"/>
      <c r="E1006" s="93"/>
      <c r="F1006" s="94"/>
      <c r="G1006" s="94"/>
      <c r="H1006" s="94"/>
      <c r="I1006" s="94"/>
      <c r="J1006" s="94"/>
      <c r="K1006" s="94"/>
      <c r="L1006" s="94"/>
      <c r="M1006" s="94"/>
      <c r="N1006" s="94"/>
      <c r="O1006" s="94"/>
      <c r="P1006" s="94"/>
      <c r="Q1006" s="94"/>
      <c r="R1006" s="94"/>
    </row>
    <row r="1007" spans="2:18">
      <c r="B1007" s="93"/>
      <c r="C1007" s="93"/>
      <c r="D1007" s="93"/>
      <c r="E1007" s="93"/>
      <c r="F1007" s="94"/>
      <c r="G1007" s="94"/>
      <c r="H1007" s="94"/>
      <c r="I1007" s="94"/>
      <c r="J1007" s="94"/>
      <c r="K1007" s="94"/>
      <c r="L1007" s="94"/>
      <c r="M1007" s="94"/>
      <c r="N1007" s="94"/>
      <c r="O1007" s="94"/>
      <c r="P1007" s="94"/>
      <c r="Q1007" s="94"/>
      <c r="R1007" s="94"/>
    </row>
    <row r="1008" spans="2:18">
      <c r="B1008" s="93"/>
      <c r="C1008" s="93"/>
      <c r="D1008" s="93"/>
      <c r="E1008" s="93"/>
      <c r="F1008" s="94"/>
      <c r="G1008" s="94"/>
      <c r="H1008" s="94"/>
      <c r="I1008" s="94"/>
      <c r="J1008" s="94"/>
      <c r="K1008" s="94"/>
      <c r="L1008" s="94"/>
      <c r="M1008" s="94"/>
      <c r="N1008" s="94"/>
      <c r="O1008" s="94"/>
      <c r="P1008" s="94"/>
      <c r="Q1008" s="94"/>
      <c r="R1008" s="94"/>
    </row>
    <row r="1009" spans="2:18">
      <c r="B1009" s="93"/>
      <c r="C1009" s="93"/>
      <c r="D1009" s="93"/>
      <c r="E1009" s="93"/>
      <c r="F1009" s="94"/>
      <c r="G1009" s="94"/>
      <c r="H1009" s="94"/>
      <c r="I1009" s="94"/>
      <c r="J1009" s="94"/>
      <c r="K1009" s="94"/>
      <c r="L1009" s="94"/>
      <c r="M1009" s="94"/>
      <c r="N1009" s="94"/>
      <c r="O1009" s="94"/>
      <c r="P1009" s="94"/>
      <c r="Q1009" s="94"/>
      <c r="R1009" s="94"/>
    </row>
    <row r="1010" spans="2:18">
      <c r="B1010" s="93"/>
      <c r="C1010" s="93"/>
      <c r="D1010" s="93"/>
      <c r="E1010" s="93"/>
      <c r="F1010" s="94"/>
      <c r="G1010" s="94"/>
      <c r="H1010" s="94"/>
      <c r="I1010" s="94"/>
      <c r="J1010" s="94"/>
      <c r="K1010" s="94"/>
      <c r="L1010" s="94"/>
      <c r="M1010" s="94"/>
      <c r="N1010" s="94"/>
      <c r="O1010" s="94"/>
      <c r="P1010" s="94"/>
      <c r="Q1010" s="94"/>
      <c r="R1010" s="94"/>
    </row>
    <row r="1011" spans="2:18">
      <c r="B1011" s="93"/>
      <c r="C1011" s="93"/>
      <c r="D1011" s="93"/>
      <c r="E1011" s="93"/>
      <c r="F1011" s="94"/>
      <c r="G1011" s="94"/>
      <c r="H1011" s="94"/>
      <c r="I1011" s="94"/>
      <c r="J1011" s="94"/>
      <c r="K1011" s="94"/>
      <c r="L1011" s="94"/>
      <c r="M1011" s="94"/>
      <c r="N1011" s="94"/>
      <c r="O1011" s="94"/>
      <c r="P1011" s="94"/>
      <c r="Q1011" s="94"/>
      <c r="R1011" s="94"/>
    </row>
    <row r="1012" spans="2:18">
      <c r="B1012" s="93"/>
      <c r="C1012" s="93"/>
      <c r="D1012" s="93"/>
      <c r="E1012" s="93"/>
      <c r="F1012" s="94"/>
      <c r="G1012" s="94"/>
      <c r="H1012" s="94"/>
      <c r="I1012" s="94"/>
      <c r="J1012" s="94"/>
      <c r="K1012" s="94"/>
      <c r="L1012" s="94"/>
      <c r="M1012" s="94"/>
      <c r="N1012" s="94"/>
      <c r="O1012" s="94"/>
      <c r="P1012" s="94"/>
      <c r="Q1012" s="94"/>
      <c r="R1012" s="94"/>
    </row>
    <row r="1013" spans="2:18">
      <c r="B1013" s="93"/>
      <c r="C1013" s="93"/>
      <c r="D1013" s="93"/>
      <c r="E1013" s="93"/>
      <c r="F1013" s="94"/>
      <c r="G1013" s="94"/>
      <c r="H1013" s="94"/>
      <c r="I1013" s="94"/>
      <c r="J1013" s="94"/>
      <c r="K1013" s="94"/>
      <c r="L1013" s="94"/>
      <c r="M1013" s="94"/>
      <c r="N1013" s="94"/>
      <c r="O1013" s="94"/>
      <c r="P1013" s="94"/>
      <c r="Q1013" s="94"/>
      <c r="R1013" s="94"/>
    </row>
    <row r="1014" spans="2:18">
      <c r="B1014" s="93"/>
      <c r="C1014" s="93"/>
      <c r="D1014" s="93"/>
      <c r="E1014" s="93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  <c r="P1014" s="94"/>
      <c r="Q1014" s="94"/>
      <c r="R1014" s="94"/>
    </row>
    <row r="1015" spans="2:18">
      <c r="B1015" s="93"/>
      <c r="C1015" s="93"/>
      <c r="D1015" s="93"/>
      <c r="E1015" s="93"/>
      <c r="F1015" s="94"/>
      <c r="G1015" s="94"/>
      <c r="H1015" s="94"/>
      <c r="I1015" s="94"/>
      <c r="J1015" s="94"/>
      <c r="K1015" s="94"/>
      <c r="L1015" s="94"/>
      <c r="M1015" s="94"/>
      <c r="N1015" s="94"/>
      <c r="O1015" s="94"/>
      <c r="P1015" s="94"/>
      <c r="Q1015" s="94"/>
      <c r="R1015" s="94"/>
    </row>
    <row r="1016" spans="2:18">
      <c r="B1016" s="93"/>
      <c r="C1016" s="93"/>
      <c r="D1016" s="93"/>
      <c r="E1016" s="93"/>
      <c r="F1016" s="94"/>
      <c r="G1016" s="94"/>
      <c r="H1016" s="94"/>
      <c r="I1016" s="94"/>
      <c r="J1016" s="94"/>
      <c r="K1016" s="94"/>
      <c r="L1016" s="94"/>
      <c r="M1016" s="94"/>
      <c r="N1016" s="94"/>
      <c r="O1016" s="94"/>
      <c r="P1016" s="94"/>
      <c r="Q1016" s="94"/>
      <c r="R1016" s="94"/>
    </row>
    <row r="1017" spans="2:18">
      <c r="B1017" s="93"/>
      <c r="C1017" s="93"/>
      <c r="D1017" s="93"/>
      <c r="E1017" s="93"/>
      <c r="F1017" s="94"/>
      <c r="G1017" s="94"/>
      <c r="H1017" s="94"/>
      <c r="I1017" s="94"/>
      <c r="J1017" s="94"/>
      <c r="K1017" s="94"/>
      <c r="L1017" s="94"/>
      <c r="M1017" s="94"/>
      <c r="N1017" s="94"/>
      <c r="O1017" s="94"/>
      <c r="P1017" s="94"/>
      <c r="Q1017" s="94"/>
      <c r="R1017" s="94"/>
    </row>
    <row r="1018" spans="2:18">
      <c r="B1018" s="93"/>
      <c r="C1018" s="93"/>
      <c r="D1018" s="93"/>
      <c r="E1018" s="93"/>
      <c r="F1018" s="94"/>
      <c r="G1018" s="94"/>
      <c r="H1018" s="94"/>
      <c r="I1018" s="94"/>
      <c r="J1018" s="94"/>
      <c r="K1018" s="94"/>
      <c r="L1018" s="94"/>
      <c r="M1018" s="94"/>
      <c r="N1018" s="94"/>
      <c r="O1018" s="94"/>
      <c r="P1018" s="94"/>
      <c r="Q1018" s="94"/>
      <c r="R1018" s="94"/>
    </row>
    <row r="1019" spans="2:18">
      <c r="B1019" s="93"/>
      <c r="C1019" s="93"/>
      <c r="D1019" s="93"/>
      <c r="E1019" s="93"/>
      <c r="F1019" s="94"/>
      <c r="G1019" s="94"/>
      <c r="H1019" s="94"/>
      <c r="I1019" s="94"/>
      <c r="J1019" s="94"/>
      <c r="K1019" s="94"/>
      <c r="L1019" s="94"/>
      <c r="M1019" s="94"/>
      <c r="N1019" s="94"/>
      <c r="O1019" s="94"/>
      <c r="P1019" s="94"/>
      <c r="Q1019" s="94"/>
      <c r="R1019" s="94"/>
    </row>
    <row r="1020" spans="2:18">
      <c r="B1020" s="93"/>
      <c r="C1020" s="93"/>
      <c r="D1020" s="93"/>
      <c r="E1020" s="93"/>
      <c r="F1020" s="94"/>
      <c r="G1020" s="94"/>
      <c r="H1020" s="94"/>
      <c r="I1020" s="94"/>
      <c r="J1020" s="94"/>
      <c r="K1020" s="94"/>
      <c r="L1020" s="94"/>
      <c r="M1020" s="94"/>
      <c r="N1020" s="94"/>
      <c r="O1020" s="94"/>
      <c r="P1020" s="94"/>
      <c r="Q1020" s="94"/>
      <c r="R1020" s="94"/>
    </row>
    <row r="1021" spans="2:18">
      <c r="B1021" s="93"/>
      <c r="C1021" s="93"/>
      <c r="D1021" s="93"/>
      <c r="E1021" s="93"/>
      <c r="F1021" s="94"/>
      <c r="G1021" s="94"/>
      <c r="H1021" s="94"/>
      <c r="I1021" s="94"/>
      <c r="J1021" s="94"/>
      <c r="K1021" s="94"/>
      <c r="L1021" s="94"/>
      <c r="M1021" s="94"/>
      <c r="N1021" s="94"/>
      <c r="O1021" s="94"/>
      <c r="P1021" s="94"/>
      <c r="Q1021" s="94"/>
      <c r="R1021" s="94"/>
    </row>
    <row r="1022" spans="2:18">
      <c r="B1022" s="93"/>
      <c r="C1022" s="93"/>
      <c r="D1022" s="93"/>
      <c r="E1022" s="93"/>
      <c r="F1022" s="94"/>
      <c r="G1022" s="94"/>
      <c r="H1022" s="94"/>
      <c r="I1022" s="94"/>
      <c r="J1022" s="94"/>
      <c r="K1022" s="94"/>
      <c r="L1022" s="94"/>
      <c r="M1022" s="94"/>
      <c r="N1022" s="94"/>
      <c r="O1022" s="94"/>
      <c r="P1022" s="94"/>
      <c r="Q1022" s="94"/>
      <c r="R1022" s="94"/>
    </row>
    <row r="1023" spans="2:18">
      <c r="B1023" s="93"/>
      <c r="C1023" s="93"/>
      <c r="D1023" s="93"/>
      <c r="E1023" s="93"/>
      <c r="F1023" s="94"/>
      <c r="G1023" s="94"/>
      <c r="H1023" s="94"/>
      <c r="I1023" s="94"/>
      <c r="J1023" s="94"/>
      <c r="K1023" s="94"/>
      <c r="L1023" s="94"/>
      <c r="M1023" s="94"/>
      <c r="N1023" s="94"/>
      <c r="O1023" s="94"/>
      <c r="P1023" s="94"/>
      <c r="Q1023" s="94"/>
      <c r="R1023" s="94"/>
    </row>
    <row r="1024" spans="2:18">
      <c r="B1024" s="93"/>
      <c r="C1024" s="93"/>
      <c r="D1024" s="93"/>
      <c r="E1024" s="93"/>
      <c r="F1024" s="94"/>
      <c r="G1024" s="94"/>
      <c r="H1024" s="94"/>
      <c r="I1024" s="94"/>
      <c r="J1024" s="94"/>
      <c r="K1024" s="94"/>
      <c r="L1024" s="94"/>
      <c r="M1024" s="94"/>
      <c r="N1024" s="94"/>
      <c r="O1024" s="94"/>
      <c r="P1024" s="94"/>
      <c r="Q1024" s="94"/>
      <c r="R1024" s="94"/>
    </row>
    <row r="1025" spans="2:18">
      <c r="B1025" s="93"/>
      <c r="C1025" s="93"/>
      <c r="D1025" s="93"/>
      <c r="E1025" s="93"/>
      <c r="F1025" s="94"/>
      <c r="G1025" s="94"/>
      <c r="H1025" s="94"/>
      <c r="I1025" s="94"/>
      <c r="J1025" s="94"/>
      <c r="K1025" s="94"/>
      <c r="L1025" s="94"/>
      <c r="M1025" s="94"/>
      <c r="N1025" s="94"/>
      <c r="O1025" s="94"/>
      <c r="P1025" s="94"/>
      <c r="Q1025" s="94"/>
      <c r="R1025" s="94"/>
    </row>
    <row r="1026" spans="2:18">
      <c r="B1026" s="93"/>
      <c r="C1026" s="93"/>
      <c r="D1026" s="93"/>
      <c r="E1026" s="93"/>
      <c r="F1026" s="94"/>
      <c r="G1026" s="94"/>
      <c r="H1026" s="94"/>
      <c r="I1026" s="94"/>
      <c r="J1026" s="94"/>
      <c r="K1026" s="94"/>
      <c r="L1026" s="94"/>
      <c r="M1026" s="94"/>
      <c r="N1026" s="94"/>
      <c r="O1026" s="94"/>
      <c r="P1026" s="94"/>
      <c r="Q1026" s="94"/>
      <c r="R1026" s="94"/>
    </row>
    <row r="1027" spans="2:18">
      <c r="B1027" s="93"/>
      <c r="C1027" s="93"/>
      <c r="D1027" s="93"/>
      <c r="E1027" s="93"/>
      <c r="F1027" s="94"/>
      <c r="G1027" s="94"/>
      <c r="H1027" s="94"/>
      <c r="I1027" s="94"/>
      <c r="J1027" s="94"/>
      <c r="K1027" s="94"/>
      <c r="L1027" s="94"/>
      <c r="M1027" s="94"/>
      <c r="N1027" s="94"/>
      <c r="O1027" s="94"/>
      <c r="P1027" s="94"/>
      <c r="Q1027" s="94"/>
      <c r="R1027" s="94"/>
    </row>
    <row r="1028" spans="2:18">
      <c r="B1028" s="93"/>
      <c r="C1028" s="93"/>
      <c r="D1028" s="93"/>
      <c r="E1028" s="93"/>
      <c r="F1028" s="94"/>
      <c r="G1028" s="94"/>
      <c r="H1028" s="94"/>
      <c r="I1028" s="94"/>
      <c r="J1028" s="94"/>
      <c r="K1028" s="94"/>
      <c r="L1028" s="94"/>
      <c r="M1028" s="94"/>
      <c r="N1028" s="94"/>
      <c r="O1028" s="94"/>
      <c r="P1028" s="94"/>
      <c r="Q1028" s="94"/>
      <c r="R1028" s="94"/>
    </row>
    <row r="1029" spans="2:18">
      <c r="B1029" s="93"/>
      <c r="C1029" s="93"/>
      <c r="D1029" s="93"/>
      <c r="E1029" s="93"/>
      <c r="F1029" s="94"/>
      <c r="G1029" s="94"/>
      <c r="H1029" s="94"/>
      <c r="I1029" s="94"/>
      <c r="J1029" s="94"/>
      <c r="K1029" s="94"/>
      <c r="L1029" s="94"/>
      <c r="M1029" s="94"/>
      <c r="N1029" s="94"/>
      <c r="O1029" s="94"/>
      <c r="P1029" s="94"/>
      <c r="Q1029" s="94"/>
      <c r="R1029" s="94"/>
    </row>
    <row r="1030" spans="2:18">
      <c r="B1030" s="93"/>
      <c r="C1030" s="93"/>
      <c r="D1030" s="93"/>
      <c r="E1030" s="93"/>
      <c r="F1030" s="94"/>
      <c r="G1030" s="94"/>
      <c r="H1030" s="94"/>
      <c r="I1030" s="94"/>
      <c r="J1030" s="94"/>
      <c r="K1030" s="94"/>
      <c r="L1030" s="94"/>
      <c r="M1030" s="94"/>
      <c r="N1030" s="94"/>
      <c r="O1030" s="94"/>
      <c r="P1030" s="94"/>
      <c r="Q1030" s="94"/>
      <c r="R1030" s="94"/>
    </row>
    <row r="1031" spans="2:18">
      <c r="B1031" s="93"/>
      <c r="C1031" s="93"/>
      <c r="D1031" s="93"/>
      <c r="E1031" s="93"/>
      <c r="F1031" s="94"/>
      <c r="G1031" s="94"/>
      <c r="H1031" s="94"/>
      <c r="I1031" s="94"/>
      <c r="J1031" s="94"/>
      <c r="K1031" s="94"/>
      <c r="L1031" s="94"/>
      <c r="M1031" s="94"/>
      <c r="N1031" s="94"/>
      <c r="O1031" s="94"/>
      <c r="P1031" s="94"/>
      <c r="Q1031" s="94"/>
      <c r="R1031" s="94"/>
    </row>
    <row r="1032" spans="2:18">
      <c r="B1032" s="93"/>
      <c r="C1032" s="93"/>
      <c r="D1032" s="93"/>
      <c r="E1032" s="93"/>
      <c r="F1032" s="94"/>
      <c r="G1032" s="94"/>
      <c r="H1032" s="94"/>
      <c r="I1032" s="94"/>
      <c r="J1032" s="94"/>
      <c r="K1032" s="94"/>
      <c r="L1032" s="94"/>
      <c r="M1032" s="94"/>
      <c r="N1032" s="94"/>
      <c r="O1032" s="94"/>
      <c r="P1032" s="94"/>
      <c r="Q1032" s="94"/>
      <c r="R1032" s="94"/>
    </row>
    <row r="1033" spans="2:18">
      <c r="B1033" s="93"/>
      <c r="C1033" s="93"/>
      <c r="D1033" s="93"/>
      <c r="E1033" s="93"/>
      <c r="F1033" s="94"/>
      <c r="G1033" s="94"/>
      <c r="H1033" s="94"/>
      <c r="I1033" s="94"/>
      <c r="J1033" s="94"/>
      <c r="K1033" s="94"/>
      <c r="L1033" s="94"/>
      <c r="M1033" s="94"/>
      <c r="N1033" s="94"/>
      <c r="O1033" s="94"/>
      <c r="P1033" s="94"/>
      <c r="Q1033" s="94"/>
      <c r="R1033" s="94"/>
    </row>
    <row r="1034" spans="2:18">
      <c r="B1034" s="93"/>
      <c r="C1034" s="93"/>
      <c r="D1034" s="93"/>
      <c r="E1034" s="93"/>
      <c r="F1034" s="94"/>
      <c r="G1034" s="94"/>
      <c r="H1034" s="94"/>
      <c r="I1034" s="94"/>
      <c r="J1034" s="94"/>
      <c r="K1034" s="94"/>
      <c r="L1034" s="94"/>
      <c r="M1034" s="94"/>
      <c r="N1034" s="94"/>
      <c r="O1034" s="94"/>
      <c r="P1034" s="94"/>
      <c r="Q1034" s="94"/>
      <c r="R1034" s="94"/>
    </row>
    <row r="1035" spans="2:18">
      <c r="B1035" s="93"/>
      <c r="C1035" s="93"/>
      <c r="D1035" s="93"/>
      <c r="E1035" s="93"/>
      <c r="F1035" s="94"/>
      <c r="G1035" s="94"/>
      <c r="H1035" s="94"/>
      <c r="I1035" s="94"/>
      <c r="J1035" s="94"/>
      <c r="K1035" s="94"/>
      <c r="L1035" s="94"/>
      <c r="M1035" s="94"/>
      <c r="N1035" s="94"/>
      <c r="O1035" s="94"/>
      <c r="P1035" s="94"/>
      <c r="Q1035" s="94"/>
      <c r="R1035" s="94"/>
    </row>
    <row r="1036" spans="2:18">
      <c r="B1036" s="93"/>
      <c r="C1036" s="93"/>
      <c r="D1036" s="93"/>
      <c r="E1036" s="93"/>
      <c r="F1036" s="94"/>
      <c r="G1036" s="94"/>
      <c r="H1036" s="94"/>
      <c r="I1036" s="94"/>
      <c r="J1036" s="94"/>
      <c r="K1036" s="94"/>
      <c r="L1036" s="94"/>
      <c r="M1036" s="94"/>
      <c r="N1036" s="94"/>
      <c r="O1036" s="94"/>
      <c r="P1036" s="94"/>
      <c r="Q1036" s="94"/>
      <c r="R1036" s="94"/>
    </row>
    <row r="1037" spans="2:18">
      <c r="B1037" s="93"/>
      <c r="C1037" s="93"/>
      <c r="D1037" s="93"/>
      <c r="E1037" s="93"/>
      <c r="F1037" s="94"/>
      <c r="G1037" s="94"/>
      <c r="H1037" s="94"/>
      <c r="I1037" s="94"/>
      <c r="J1037" s="94"/>
      <c r="K1037" s="94"/>
      <c r="L1037" s="94"/>
      <c r="M1037" s="94"/>
      <c r="N1037" s="94"/>
      <c r="O1037" s="94"/>
      <c r="P1037" s="94"/>
      <c r="Q1037" s="94"/>
      <c r="R1037" s="94"/>
    </row>
    <row r="1038" spans="2:18">
      <c r="B1038" s="93"/>
      <c r="C1038" s="93"/>
      <c r="D1038" s="93"/>
      <c r="E1038" s="93"/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</row>
    <row r="1039" spans="2:18">
      <c r="B1039" s="93"/>
      <c r="C1039" s="93"/>
      <c r="D1039" s="93"/>
      <c r="E1039" s="93"/>
      <c r="F1039" s="94"/>
      <c r="G1039" s="94"/>
      <c r="H1039" s="94"/>
      <c r="I1039" s="94"/>
      <c r="J1039" s="94"/>
      <c r="K1039" s="94"/>
      <c r="L1039" s="94"/>
      <c r="M1039" s="94"/>
      <c r="N1039" s="94"/>
      <c r="O1039" s="94"/>
      <c r="P1039" s="94"/>
      <c r="Q1039" s="94"/>
      <c r="R1039" s="94"/>
    </row>
    <row r="1040" spans="2:18">
      <c r="B1040" s="93"/>
      <c r="C1040" s="93"/>
      <c r="D1040" s="93"/>
      <c r="E1040" s="93"/>
      <c r="F1040" s="94"/>
      <c r="G1040" s="94"/>
      <c r="H1040" s="94"/>
      <c r="I1040" s="94"/>
      <c r="J1040" s="94"/>
      <c r="K1040" s="94"/>
      <c r="L1040" s="94"/>
      <c r="M1040" s="94"/>
      <c r="N1040" s="94"/>
      <c r="O1040" s="94"/>
      <c r="P1040" s="94"/>
      <c r="Q1040" s="94"/>
      <c r="R1040" s="94"/>
    </row>
    <row r="1041" spans="2:18">
      <c r="B1041" s="93"/>
      <c r="C1041" s="93"/>
      <c r="D1041" s="93"/>
      <c r="E1041" s="93"/>
      <c r="F1041" s="94"/>
      <c r="G1041" s="94"/>
      <c r="H1041" s="94"/>
      <c r="I1041" s="94"/>
      <c r="J1041" s="94"/>
      <c r="K1041" s="94"/>
      <c r="L1041" s="94"/>
      <c r="M1041" s="94"/>
      <c r="N1041" s="94"/>
      <c r="O1041" s="94"/>
      <c r="P1041" s="94"/>
      <c r="Q1041" s="94"/>
      <c r="R1041" s="94"/>
    </row>
    <row r="1042" spans="2:18">
      <c r="B1042" s="93"/>
      <c r="C1042" s="93"/>
      <c r="D1042" s="93"/>
      <c r="E1042" s="93"/>
      <c r="F1042" s="94"/>
      <c r="G1042" s="94"/>
      <c r="H1042" s="94"/>
      <c r="I1042" s="94"/>
      <c r="J1042" s="94"/>
      <c r="K1042" s="94"/>
      <c r="L1042" s="94"/>
      <c r="M1042" s="94"/>
      <c r="N1042" s="94"/>
      <c r="O1042" s="94"/>
      <c r="P1042" s="94"/>
      <c r="Q1042" s="94"/>
      <c r="R1042" s="94"/>
    </row>
    <row r="1043" spans="2:18">
      <c r="B1043" s="93"/>
      <c r="C1043" s="93"/>
      <c r="D1043" s="93"/>
      <c r="E1043" s="93"/>
      <c r="F1043" s="94"/>
      <c r="G1043" s="94"/>
      <c r="H1043" s="94"/>
      <c r="I1043" s="94"/>
      <c r="J1043" s="94"/>
      <c r="K1043" s="94"/>
      <c r="L1043" s="94"/>
      <c r="M1043" s="94"/>
      <c r="N1043" s="94"/>
      <c r="O1043" s="94"/>
      <c r="P1043" s="94"/>
      <c r="Q1043" s="94"/>
      <c r="R1043" s="94"/>
    </row>
    <row r="1044" spans="2:18">
      <c r="B1044" s="93"/>
      <c r="C1044" s="93"/>
      <c r="D1044" s="93"/>
      <c r="E1044" s="93"/>
      <c r="F1044" s="94"/>
      <c r="G1044" s="94"/>
      <c r="H1044" s="94"/>
      <c r="I1044" s="94"/>
      <c r="J1044" s="94"/>
      <c r="K1044" s="94"/>
      <c r="L1044" s="94"/>
      <c r="M1044" s="94"/>
      <c r="N1044" s="94"/>
      <c r="O1044" s="94"/>
      <c r="P1044" s="94"/>
      <c r="Q1044" s="94"/>
      <c r="R1044" s="94"/>
    </row>
    <row r="1045" spans="2:18">
      <c r="B1045" s="93"/>
      <c r="C1045" s="93"/>
      <c r="D1045" s="93"/>
      <c r="E1045" s="93"/>
      <c r="F1045" s="94"/>
      <c r="G1045" s="94"/>
      <c r="H1045" s="94"/>
      <c r="I1045" s="94"/>
      <c r="J1045" s="94"/>
      <c r="K1045" s="94"/>
      <c r="L1045" s="94"/>
      <c r="M1045" s="94"/>
      <c r="N1045" s="94"/>
      <c r="O1045" s="94"/>
      <c r="P1045" s="94"/>
      <c r="Q1045" s="94"/>
      <c r="R1045" s="94"/>
    </row>
    <row r="1046" spans="2:18">
      <c r="B1046" s="93"/>
      <c r="C1046" s="93"/>
      <c r="D1046" s="93"/>
      <c r="E1046" s="93"/>
      <c r="F1046" s="94"/>
      <c r="G1046" s="94"/>
      <c r="H1046" s="94"/>
      <c r="I1046" s="94"/>
      <c r="J1046" s="94"/>
      <c r="K1046" s="94"/>
      <c r="L1046" s="94"/>
      <c r="M1046" s="94"/>
      <c r="N1046" s="94"/>
      <c r="O1046" s="94"/>
      <c r="P1046" s="94"/>
      <c r="Q1046" s="94"/>
      <c r="R1046" s="94"/>
    </row>
    <row r="1047" spans="2:18">
      <c r="B1047" s="93"/>
      <c r="C1047" s="93"/>
      <c r="D1047" s="93"/>
      <c r="E1047" s="93"/>
      <c r="F1047" s="94"/>
      <c r="G1047" s="94"/>
      <c r="H1047" s="94"/>
      <c r="I1047" s="94"/>
      <c r="J1047" s="94"/>
      <c r="K1047" s="94"/>
      <c r="L1047" s="94"/>
      <c r="M1047" s="94"/>
      <c r="N1047" s="94"/>
      <c r="O1047" s="94"/>
      <c r="P1047" s="94"/>
      <c r="Q1047" s="94"/>
      <c r="R1047" s="94"/>
    </row>
    <row r="1048" spans="2:18">
      <c r="B1048" s="93"/>
      <c r="C1048" s="93"/>
      <c r="D1048" s="93"/>
      <c r="E1048" s="93"/>
      <c r="F1048" s="94"/>
      <c r="G1048" s="94"/>
      <c r="H1048" s="94"/>
      <c r="I1048" s="94"/>
      <c r="J1048" s="94"/>
      <c r="K1048" s="94"/>
      <c r="L1048" s="94"/>
      <c r="M1048" s="94"/>
      <c r="N1048" s="94"/>
      <c r="O1048" s="94"/>
      <c r="P1048" s="94"/>
      <c r="Q1048" s="94"/>
      <c r="R1048" s="94"/>
    </row>
    <row r="1049" spans="2:18">
      <c r="B1049" s="93"/>
      <c r="C1049" s="93"/>
      <c r="D1049" s="93"/>
      <c r="E1049" s="93"/>
      <c r="F1049" s="94"/>
      <c r="G1049" s="94"/>
      <c r="H1049" s="94"/>
      <c r="I1049" s="94"/>
      <c r="J1049" s="94"/>
      <c r="K1049" s="94"/>
      <c r="L1049" s="94"/>
      <c r="M1049" s="94"/>
      <c r="N1049" s="94"/>
      <c r="O1049" s="94"/>
      <c r="P1049" s="94"/>
      <c r="Q1049" s="94"/>
      <c r="R1049" s="94"/>
    </row>
    <row r="1050" spans="2:18">
      <c r="B1050" s="93"/>
      <c r="C1050" s="93"/>
      <c r="D1050" s="93"/>
      <c r="E1050" s="93"/>
      <c r="F1050" s="94"/>
      <c r="G1050" s="94"/>
      <c r="H1050" s="94"/>
      <c r="I1050" s="94"/>
      <c r="J1050" s="94"/>
      <c r="K1050" s="94"/>
      <c r="L1050" s="94"/>
      <c r="M1050" s="94"/>
      <c r="N1050" s="94"/>
      <c r="O1050" s="94"/>
      <c r="P1050" s="94"/>
      <c r="Q1050" s="94"/>
      <c r="R1050" s="94"/>
    </row>
    <row r="1051" spans="2:18">
      <c r="B1051" s="93"/>
      <c r="C1051" s="93"/>
      <c r="D1051" s="93"/>
      <c r="E1051" s="93"/>
      <c r="F1051" s="94"/>
      <c r="G1051" s="94"/>
      <c r="H1051" s="94"/>
      <c r="I1051" s="94"/>
      <c r="J1051" s="94"/>
      <c r="K1051" s="94"/>
      <c r="L1051" s="94"/>
      <c r="M1051" s="94"/>
      <c r="N1051" s="94"/>
      <c r="O1051" s="94"/>
      <c r="P1051" s="94"/>
      <c r="Q1051" s="94"/>
      <c r="R1051" s="94"/>
    </row>
    <row r="1052" spans="2:18">
      <c r="B1052" s="93"/>
      <c r="C1052" s="93"/>
      <c r="D1052" s="93"/>
      <c r="E1052" s="93"/>
      <c r="F1052" s="94"/>
      <c r="G1052" s="94"/>
      <c r="H1052" s="94"/>
      <c r="I1052" s="94"/>
      <c r="J1052" s="94"/>
      <c r="K1052" s="94"/>
      <c r="L1052" s="94"/>
      <c r="M1052" s="94"/>
      <c r="N1052" s="94"/>
      <c r="O1052" s="94"/>
      <c r="P1052" s="94"/>
      <c r="Q1052" s="94"/>
      <c r="R1052" s="94"/>
    </row>
    <row r="1053" spans="2:18">
      <c r="B1053" s="93"/>
      <c r="C1053" s="93"/>
      <c r="D1053" s="93"/>
      <c r="E1053" s="93"/>
      <c r="F1053" s="94"/>
      <c r="G1053" s="94"/>
      <c r="H1053" s="94"/>
      <c r="I1053" s="94"/>
      <c r="J1053" s="94"/>
      <c r="K1053" s="94"/>
      <c r="L1053" s="94"/>
      <c r="M1053" s="94"/>
      <c r="N1053" s="94"/>
      <c r="O1053" s="94"/>
      <c r="P1053" s="94"/>
      <c r="Q1053" s="94"/>
      <c r="R1053" s="94"/>
    </row>
    <row r="1054" spans="2:18">
      <c r="B1054" s="93"/>
      <c r="C1054" s="93"/>
      <c r="D1054" s="93"/>
      <c r="E1054" s="93"/>
      <c r="F1054" s="94"/>
      <c r="G1054" s="94"/>
      <c r="H1054" s="94"/>
      <c r="I1054" s="94"/>
      <c r="J1054" s="94"/>
      <c r="K1054" s="94"/>
      <c r="L1054" s="94"/>
      <c r="M1054" s="94"/>
      <c r="N1054" s="94"/>
      <c r="O1054" s="94"/>
      <c r="P1054" s="94"/>
      <c r="Q1054" s="94"/>
      <c r="R1054" s="94"/>
    </row>
    <row r="1055" spans="2:18">
      <c r="B1055" s="93"/>
      <c r="C1055" s="93"/>
      <c r="D1055" s="93"/>
      <c r="E1055" s="93"/>
      <c r="F1055" s="94"/>
      <c r="G1055" s="94"/>
      <c r="H1055" s="94"/>
      <c r="I1055" s="94"/>
      <c r="J1055" s="94"/>
      <c r="K1055" s="94"/>
      <c r="L1055" s="94"/>
      <c r="M1055" s="94"/>
      <c r="N1055" s="94"/>
      <c r="O1055" s="94"/>
      <c r="P1055" s="94"/>
      <c r="Q1055" s="94"/>
      <c r="R1055" s="94"/>
    </row>
    <row r="1056" spans="2:18">
      <c r="B1056" s="93"/>
      <c r="C1056" s="93"/>
      <c r="D1056" s="93"/>
      <c r="E1056" s="93"/>
      <c r="F1056" s="94"/>
      <c r="G1056" s="94"/>
      <c r="H1056" s="94"/>
      <c r="I1056" s="94"/>
      <c r="J1056" s="94"/>
      <c r="K1056" s="94"/>
      <c r="L1056" s="94"/>
      <c r="M1056" s="94"/>
      <c r="N1056" s="94"/>
      <c r="O1056" s="94"/>
      <c r="P1056" s="94"/>
      <c r="Q1056" s="94"/>
      <c r="R1056" s="94"/>
    </row>
    <row r="1057" spans="2:18">
      <c r="B1057" s="93"/>
      <c r="C1057" s="93"/>
      <c r="D1057" s="93"/>
      <c r="E1057" s="93"/>
      <c r="F1057" s="94"/>
      <c r="G1057" s="94"/>
      <c r="H1057" s="94"/>
      <c r="I1057" s="94"/>
      <c r="J1057" s="94"/>
      <c r="K1057" s="94"/>
      <c r="L1057" s="94"/>
      <c r="M1057" s="94"/>
      <c r="N1057" s="94"/>
      <c r="O1057" s="94"/>
      <c r="P1057" s="94"/>
      <c r="Q1057" s="94"/>
      <c r="R1057" s="94"/>
    </row>
    <row r="1058" spans="2:18">
      <c r="B1058" s="93"/>
      <c r="C1058" s="93"/>
      <c r="D1058" s="93"/>
      <c r="E1058" s="93"/>
      <c r="F1058" s="94"/>
      <c r="G1058" s="94"/>
      <c r="H1058" s="94"/>
      <c r="I1058" s="94"/>
      <c r="J1058" s="94"/>
      <c r="K1058" s="94"/>
      <c r="L1058" s="94"/>
      <c r="M1058" s="94"/>
      <c r="N1058" s="94"/>
      <c r="O1058" s="94"/>
      <c r="P1058" s="94"/>
      <c r="Q1058" s="94"/>
      <c r="R1058" s="94"/>
    </row>
    <row r="1059" spans="2:18">
      <c r="B1059" s="93"/>
      <c r="C1059" s="93"/>
      <c r="D1059" s="93"/>
      <c r="E1059" s="93"/>
      <c r="F1059" s="94"/>
      <c r="G1059" s="94"/>
      <c r="H1059" s="94"/>
      <c r="I1059" s="94"/>
      <c r="J1059" s="94"/>
      <c r="K1059" s="94"/>
      <c r="L1059" s="94"/>
      <c r="M1059" s="94"/>
      <c r="N1059" s="94"/>
      <c r="O1059" s="94"/>
      <c r="P1059" s="94"/>
      <c r="Q1059" s="94"/>
      <c r="R1059" s="94"/>
    </row>
    <row r="1060" spans="2:18">
      <c r="B1060" s="93"/>
      <c r="C1060" s="93"/>
      <c r="D1060" s="93"/>
      <c r="E1060" s="93"/>
      <c r="F1060" s="94"/>
      <c r="G1060" s="94"/>
      <c r="H1060" s="94"/>
      <c r="I1060" s="94"/>
      <c r="J1060" s="94"/>
      <c r="K1060" s="94"/>
      <c r="L1060" s="94"/>
      <c r="M1060" s="94"/>
      <c r="N1060" s="94"/>
      <c r="O1060" s="94"/>
      <c r="P1060" s="94"/>
      <c r="Q1060" s="94"/>
      <c r="R1060" s="94"/>
    </row>
    <row r="1061" spans="2:18">
      <c r="B1061" s="93"/>
      <c r="C1061" s="93"/>
      <c r="D1061" s="93"/>
      <c r="E1061" s="93"/>
      <c r="F1061" s="94"/>
      <c r="G1061" s="94"/>
      <c r="H1061" s="94"/>
      <c r="I1061" s="94"/>
      <c r="J1061" s="94"/>
      <c r="K1061" s="94"/>
      <c r="L1061" s="94"/>
      <c r="M1061" s="94"/>
      <c r="N1061" s="94"/>
      <c r="O1061" s="94"/>
      <c r="P1061" s="94"/>
      <c r="Q1061" s="94"/>
      <c r="R1061" s="94"/>
    </row>
    <row r="1062" spans="2:18">
      <c r="B1062" s="93"/>
      <c r="C1062" s="93"/>
      <c r="D1062" s="93"/>
      <c r="E1062" s="93"/>
      <c r="F1062" s="94"/>
      <c r="G1062" s="94"/>
      <c r="H1062" s="94"/>
      <c r="I1062" s="94"/>
      <c r="J1062" s="94"/>
      <c r="K1062" s="94"/>
      <c r="L1062" s="94"/>
      <c r="M1062" s="94"/>
      <c r="N1062" s="94"/>
      <c r="O1062" s="94"/>
      <c r="P1062" s="94"/>
      <c r="Q1062" s="94"/>
      <c r="R1062" s="94"/>
    </row>
    <row r="1063" spans="2:18">
      <c r="B1063" s="93"/>
      <c r="C1063" s="93"/>
      <c r="D1063" s="93"/>
      <c r="E1063" s="93"/>
      <c r="F1063" s="94"/>
      <c r="G1063" s="94"/>
      <c r="H1063" s="94"/>
      <c r="I1063" s="94"/>
      <c r="J1063" s="94"/>
      <c r="K1063" s="94"/>
      <c r="L1063" s="94"/>
      <c r="M1063" s="94"/>
      <c r="N1063" s="94"/>
      <c r="O1063" s="94"/>
      <c r="P1063" s="94"/>
      <c r="Q1063" s="94"/>
      <c r="R1063" s="94"/>
    </row>
    <row r="1064" spans="2:18">
      <c r="B1064" s="93"/>
      <c r="C1064" s="93"/>
      <c r="D1064" s="93"/>
      <c r="E1064" s="93"/>
      <c r="F1064" s="94"/>
      <c r="G1064" s="94"/>
      <c r="H1064" s="94"/>
      <c r="I1064" s="94"/>
      <c r="J1064" s="94"/>
      <c r="K1064" s="94"/>
      <c r="L1064" s="94"/>
      <c r="M1064" s="94"/>
      <c r="N1064" s="94"/>
      <c r="O1064" s="94"/>
      <c r="P1064" s="94"/>
      <c r="Q1064" s="94"/>
      <c r="R1064" s="94"/>
    </row>
    <row r="1065" spans="2:18">
      <c r="B1065" s="93"/>
      <c r="C1065" s="93"/>
      <c r="D1065" s="93"/>
      <c r="E1065" s="93"/>
      <c r="F1065" s="94"/>
      <c r="G1065" s="94"/>
      <c r="H1065" s="94"/>
      <c r="I1065" s="94"/>
      <c r="J1065" s="94"/>
      <c r="K1065" s="94"/>
      <c r="L1065" s="94"/>
      <c r="M1065" s="94"/>
      <c r="N1065" s="94"/>
      <c r="O1065" s="94"/>
      <c r="P1065" s="94"/>
      <c r="Q1065" s="94"/>
      <c r="R1065" s="94"/>
    </row>
    <row r="1066" spans="2:18">
      <c r="B1066" s="93"/>
      <c r="C1066" s="93"/>
      <c r="D1066" s="93"/>
      <c r="E1066" s="93"/>
      <c r="F1066" s="94"/>
      <c r="G1066" s="94"/>
      <c r="H1066" s="94"/>
      <c r="I1066" s="94"/>
      <c r="J1066" s="94"/>
      <c r="K1066" s="94"/>
      <c r="L1066" s="94"/>
      <c r="M1066" s="94"/>
      <c r="N1066" s="94"/>
      <c r="O1066" s="94"/>
      <c r="P1066" s="94"/>
      <c r="Q1066" s="94"/>
      <c r="R1066" s="94"/>
    </row>
  </sheetData>
  <sheetProtection sheet="1" objects="1" scenarios="1"/>
  <mergeCells count="1">
    <mergeCell ref="B6:R6"/>
  </mergeCells>
  <phoneticPr fontId="4" type="noConversion"/>
  <conditionalFormatting sqref="B58:B357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57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58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9.28515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146</v>
      </c>
      <c r="C1" s="46" t="s" vm="1">
        <v>232</v>
      </c>
    </row>
    <row r="2" spans="2:15">
      <c r="B2" s="46" t="s">
        <v>145</v>
      </c>
      <c r="C2" s="46" t="s">
        <v>233</v>
      </c>
    </row>
    <row r="3" spans="2:15">
      <c r="B3" s="46" t="s">
        <v>147</v>
      </c>
      <c r="C3" s="46" t="s">
        <v>234</v>
      </c>
    </row>
    <row r="4" spans="2:15">
      <c r="B4" s="46" t="s">
        <v>148</v>
      </c>
      <c r="C4" s="46">
        <v>9453</v>
      </c>
    </row>
    <row r="6" spans="2:15" ht="26.25" customHeight="1">
      <c r="B6" s="151" t="s">
        <v>177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</row>
    <row r="7" spans="2:15" s="3" customFormat="1" ht="63">
      <c r="B7" s="47" t="s">
        <v>116</v>
      </c>
      <c r="C7" s="48" t="s">
        <v>46</v>
      </c>
      <c r="D7" s="48" t="s">
        <v>117</v>
      </c>
      <c r="E7" s="48" t="s">
        <v>14</v>
      </c>
      <c r="F7" s="48" t="s">
        <v>68</v>
      </c>
      <c r="G7" s="48" t="s">
        <v>17</v>
      </c>
      <c r="H7" s="48" t="s">
        <v>103</v>
      </c>
      <c r="I7" s="48" t="s">
        <v>55</v>
      </c>
      <c r="J7" s="48" t="s">
        <v>18</v>
      </c>
      <c r="K7" s="48" t="s">
        <v>208</v>
      </c>
      <c r="L7" s="48" t="s">
        <v>207</v>
      </c>
      <c r="M7" s="48" t="s">
        <v>111</v>
      </c>
      <c r="N7" s="48" t="s">
        <v>149</v>
      </c>
      <c r="O7" s="50" t="s">
        <v>151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215</v>
      </c>
      <c r="L8" s="31"/>
      <c r="M8" s="31" t="s">
        <v>211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6" t="s">
        <v>3228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17">
        <v>0</v>
      </c>
      <c r="N10" s="118">
        <v>0</v>
      </c>
      <c r="O10" s="118">
        <v>0</v>
      </c>
    </row>
    <row r="11" spans="2:15" ht="20.25" customHeight="1">
      <c r="B11" s="111" t="s">
        <v>223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2:15">
      <c r="B12" s="111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2:15">
      <c r="B13" s="111" t="s">
        <v>206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2:15">
      <c r="B14" s="111" t="s">
        <v>214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2: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93"/>
      <c r="C110" s="93"/>
      <c r="D110" s="9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</row>
    <row r="111" spans="2:15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</row>
    <row r="112" spans="2:15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2:15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</row>
    <row r="114" spans="2:15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</row>
    <row r="115" spans="2:15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</row>
    <row r="116" spans="2:15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</row>
    <row r="117" spans="2:15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2:15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</row>
    <row r="119" spans="2:15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</row>
    <row r="120" spans="2:15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2:15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2:15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2:15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2:15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2:15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3"/>
      <c r="D177" s="93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3"/>
      <c r="D178" s="93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3"/>
      <c r="D179" s="93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3"/>
      <c r="D180" s="93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3"/>
      <c r="D181" s="93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3"/>
      <c r="D182" s="93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3"/>
      <c r="D183" s="9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3"/>
      <c r="D184" s="93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3"/>
      <c r="D185" s="93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3"/>
      <c r="D186" s="93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3"/>
      <c r="D187" s="93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3"/>
      <c r="D188" s="93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3"/>
      <c r="D189" s="93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3"/>
      <c r="D190" s="93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3"/>
      <c r="D191" s="93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3"/>
      <c r="D192" s="93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3"/>
      <c r="D193" s="93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3"/>
      <c r="D194" s="93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3"/>
      <c r="D195" s="93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3"/>
      <c r="D196" s="93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3"/>
      <c r="D197" s="93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3"/>
      <c r="D198" s="93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3"/>
      <c r="D199" s="93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3"/>
      <c r="D200" s="93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3"/>
      <c r="D201" s="93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3"/>
      <c r="D202" s="93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3"/>
      <c r="D203" s="93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3"/>
      <c r="D204" s="93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3"/>
      <c r="D205" s="93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3"/>
      <c r="D206" s="93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3"/>
      <c r="D207" s="93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3"/>
      <c r="D208" s="93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3"/>
      <c r="D209" s="93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3"/>
      <c r="D210" s="93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3"/>
      <c r="D211" s="93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3"/>
      <c r="D212" s="93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3"/>
      <c r="D213" s="93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3"/>
      <c r="D214" s="93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3"/>
      <c r="D215" s="93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3"/>
      <c r="D216" s="93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3"/>
      <c r="D217" s="93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3"/>
      <c r="D218" s="93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3"/>
      <c r="D219" s="93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3"/>
      <c r="D220" s="93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3"/>
      <c r="D221" s="93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3"/>
      <c r="D222" s="93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3"/>
      <c r="D223" s="93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3"/>
      <c r="D224" s="93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3"/>
      <c r="D225" s="93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3"/>
      <c r="D226" s="93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3"/>
      <c r="D227" s="93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3"/>
      <c r="D228" s="93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3"/>
      <c r="D229" s="93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3"/>
      <c r="D230" s="93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3"/>
      <c r="D231" s="93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3"/>
      <c r="D232" s="93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3"/>
      <c r="D233" s="93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3"/>
      <c r="D234" s="93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3"/>
      <c r="D235" s="93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3"/>
      <c r="D236" s="93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3"/>
      <c r="D237" s="93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3"/>
      <c r="D238" s="93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3"/>
      <c r="D239" s="93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3"/>
      <c r="D240" s="93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3"/>
      <c r="D241" s="93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3"/>
      <c r="D242" s="93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3"/>
      <c r="D243" s="93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3"/>
      <c r="D244" s="93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3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3"/>
      <c r="D246" s="93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3"/>
      <c r="D247" s="93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3"/>
      <c r="D248" s="93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3"/>
      <c r="D249" s="93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3"/>
      <c r="D250" s="93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3"/>
      <c r="D251" s="93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3"/>
      <c r="D252" s="93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3"/>
      <c r="D253" s="93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3"/>
      <c r="D254" s="93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3"/>
      <c r="D255" s="93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3"/>
      <c r="D256" s="93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3"/>
      <c r="D257" s="93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3"/>
      <c r="D258" s="93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3"/>
      <c r="D259" s="93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3"/>
      <c r="D260" s="93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3"/>
      <c r="D261" s="93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3"/>
      <c r="D262" s="93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3"/>
      <c r="D263" s="93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3"/>
      <c r="D264" s="93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3"/>
      <c r="D265" s="93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3"/>
      <c r="D266" s="93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3"/>
      <c r="D267" s="93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3"/>
      <c r="D268" s="93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</sheetData>
  <sheetProtection sheet="1" objects="1" scenarios="1"/>
  <mergeCells count="1">
    <mergeCell ref="B6:O6"/>
  </mergeCells>
  <phoneticPr fontId="4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3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" customWidth="1"/>
    <col min="2" max="2" width="33.28515625" style="2" bestFit="1" customWidth="1"/>
    <col min="3" max="3" width="59.285156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9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146</v>
      </c>
      <c r="C1" s="46" t="s" vm="1">
        <v>232</v>
      </c>
    </row>
    <row r="2" spans="2:10">
      <c r="B2" s="46" t="s">
        <v>145</v>
      </c>
      <c r="C2" s="46" t="s">
        <v>233</v>
      </c>
    </row>
    <row r="3" spans="2:10">
      <c r="B3" s="46" t="s">
        <v>147</v>
      </c>
      <c r="C3" s="46" t="s">
        <v>234</v>
      </c>
    </row>
    <row r="4" spans="2:10">
      <c r="B4" s="46" t="s">
        <v>148</v>
      </c>
      <c r="C4" s="46">
        <v>9453</v>
      </c>
    </row>
    <row r="6" spans="2:10" ht="26.25" customHeight="1">
      <c r="B6" s="151" t="s">
        <v>178</v>
      </c>
      <c r="C6" s="152"/>
      <c r="D6" s="152"/>
      <c r="E6" s="152"/>
      <c r="F6" s="152"/>
      <c r="G6" s="152"/>
      <c r="H6" s="152"/>
      <c r="I6" s="152"/>
      <c r="J6" s="153"/>
    </row>
    <row r="7" spans="2:10" s="3" customFormat="1" ht="63">
      <c r="B7" s="47" t="s">
        <v>116</v>
      </c>
      <c r="C7" s="49" t="s">
        <v>57</v>
      </c>
      <c r="D7" s="49" t="s">
        <v>86</v>
      </c>
      <c r="E7" s="49" t="s">
        <v>58</v>
      </c>
      <c r="F7" s="49" t="s">
        <v>103</v>
      </c>
      <c r="G7" s="49" t="s">
        <v>189</v>
      </c>
      <c r="H7" s="49" t="s">
        <v>149</v>
      </c>
      <c r="I7" s="49" t="s">
        <v>150</v>
      </c>
      <c r="J7" s="64" t="s">
        <v>218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212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67" t="s">
        <v>42</v>
      </c>
      <c r="C10" s="135"/>
      <c r="D10" s="67"/>
      <c r="E10" s="130">
        <v>1.2194944036529549E-2</v>
      </c>
      <c r="F10" s="136"/>
      <c r="G10" s="137">
        <f>G11</f>
        <v>6200.8037900000008</v>
      </c>
      <c r="H10" s="91">
        <f>IFERROR(G10/$G$10,0)</f>
        <v>1</v>
      </c>
      <c r="I10" s="91">
        <f>G10/'סכום נכסי הקרן'!$C$42</f>
        <v>8.0314069313351874E-3</v>
      </c>
      <c r="J10" s="87"/>
    </row>
    <row r="11" spans="2:10" ht="22.5" customHeight="1">
      <c r="B11" s="138" t="s">
        <v>205</v>
      </c>
      <c r="C11" s="135"/>
      <c r="D11" s="67"/>
      <c r="E11" s="130">
        <v>1.2194944036529549E-2</v>
      </c>
      <c r="F11" s="136"/>
      <c r="G11" s="137">
        <f>G20+G12</f>
        <v>6200.8037900000008</v>
      </c>
      <c r="H11" s="91">
        <f t="shared" ref="H11:H24" si="0">IFERROR(G11/$G$10,0)</f>
        <v>1</v>
      </c>
      <c r="I11" s="91">
        <f>G11/'סכום נכסי הקרן'!$C$42</f>
        <v>8.0314069313351874E-3</v>
      </c>
      <c r="J11" s="87"/>
    </row>
    <row r="12" spans="2:10">
      <c r="B12" s="139" t="s">
        <v>87</v>
      </c>
      <c r="C12" s="140"/>
      <c r="D12" s="141"/>
      <c r="E12" s="131">
        <v>1.9006952841286156E-2</v>
      </c>
      <c r="F12" s="142"/>
      <c r="G12" s="143">
        <f>SUM(G13:G18)</f>
        <v>3978.4628200000006</v>
      </c>
      <c r="H12" s="84">
        <f t="shared" si="0"/>
        <v>0.64160437174548945</v>
      </c>
      <c r="I12" s="84">
        <f>G12/'סכום נכסי הקרן'!$C$42</f>
        <v>5.1529857984116828E-3</v>
      </c>
      <c r="J12" s="80"/>
    </row>
    <row r="13" spans="2:10">
      <c r="B13" s="144" t="s">
        <v>3207</v>
      </c>
      <c r="C13" s="135">
        <v>45107</v>
      </c>
      <c r="D13" s="67" t="s">
        <v>3208</v>
      </c>
      <c r="E13" s="130">
        <v>5.1900000000000002E-2</v>
      </c>
      <c r="F13" s="136" t="s">
        <v>133</v>
      </c>
      <c r="G13" s="137">
        <v>208.00000000000003</v>
      </c>
      <c r="H13" s="91">
        <f t="shared" si="0"/>
        <v>3.3544038328618041E-2</v>
      </c>
      <c r="I13" s="91">
        <f>G13/'סכום נכסי הקרן'!$C$42</f>
        <v>2.694058219374361E-4</v>
      </c>
      <c r="J13" s="87" t="s">
        <v>3209</v>
      </c>
    </row>
    <row r="14" spans="2:10">
      <c r="B14" s="144" t="s">
        <v>3210</v>
      </c>
      <c r="C14" s="135">
        <v>44926</v>
      </c>
      <c r="D14" s="67" t="s">
        <v>3208</v>
      </c>
      <c r="E14" s="130">
        <v>1.0297859547186003E-2</v>
      </c>
      <c r="F14" s="136" t="s">
        <v>133</v>
      </c>
      <c r="G14" s="137">
        <v>128.98582000000002</v>
      </c>
      <c r="H14" s="91">
        <f t="shared" si="0"/>
        <v>2.0801467740039555E-2</v>
      </c>
      <c r="I14" s="91">
        <f>G14/'סכום נכסי הקרן'!$C$42</f>
        <v>1.6706505218929896E-4</v>
      </c>
      <c r="J14" s="87" t="s">
        <v>3211</v>
      </c>
    </row>
    <row r="15" spans="2:10">
      <c r="B15" s="144" t="s">
        <v>3212</v>
      </c>
      <c r="C15" s="135">
        <v>44926</v>
      </c>
      <c r="D15" s="67" t="s">
        <v>3208</v>
      </c>
      <c r="E15" s="130">
        <v>4.7715854197798266E-2</v>
      </c>
      <c r="F15" s="136" t="s">
        <v>133</v>
      </c>
      <c r="G15" s="137">
        <v>710.94100000000014</v>
      </c>
      <c r="H15" s="91">
        <f t="shared" si="0"/>
        <v>0.11465303919897134</v>
      </c>
      <c r="I15" s="91">
        <f>G15/'סכום נכסי הקרן'!$C$42</f>
        <v>9.2082521372126335E-4</v>
      </c>
      <c r="J15" s="87" t="s">
        <v>3213</v>
      </c>
    </row>
    <row r="16" spans="2:10">
      <c r="B16" s="144" t="s">
        <v>3214</v>
      </c>
      <c r="C16" s="135">
        <v>44834</v>
      </c>
      <c r="D16" s="67" t="s">
        <v>3208</v>
      </c>
      <c r="E16" s="130">
        <v>9.2883575254452705E-4</v>
      </c>
      <c r="F16" s="136" t="s">
        <v>133</v>
      </c>
      <c r="G16" s="137">
        <v>495.79400000000004</v>
      </c>
      <c r="H16" s="91">
        <f t="shared" si="0"/>
        <v>7.9956408361052167E-2</v>
      </c>
      <c r="I16" s="91">
        <f>G16/'סכום נכסי הקרן'!$C$42</f>
        <v>6.421624523156211E-4</v>
      </c>
      <c r="J16" s="87" t="s">
        <v>3215</v>
      </c>
    </row>
    <row r="17" spans="2:10">
      <c r="B17" s="144" t="s">
        <v>3216</v>
      </c>
      <c r="C17" s="135">
        <v>44977</v>
      </c>
      <c r="D17" s="67" t="s">
        <v>3208</v>
      </c>
      <c r="E17" s="130">
        <v>1.5207678865906626E-2</v>
      </c>
      <c r="F17" s="136" t="s">
        <v>133</v>
      </c>
      <c r="G17" s="137">
        <v>1347.5130000000001</v>
      </c>
      <c r="H17" s="91">
        <f t="shared" si="0"/>
        <v>0.21731263327072634</v>
      </c>
      <c r="I17" s="91">
        <f>G17/'סכום נכסי הקרן'!$C$42</f>
        <v>1.7453261891172132E-3</v>
      </c>
      <c r="J17" s="87" t="s">
        <v>3217</v>
      </c>
    </row>
    <row r="18" spans="2:10">
      <c r="B18" s="144" t="s">
        <v>3225</v>
      </c>
      <c r="C18" s="135">
        <v>45077</v>
      </c>
      <c r="D18" s="67" t="s">
        <v>3208</v>
      </c>
      <c r="E18" s="130">
        <v>7.9272757428686461E-3</v>
      </c>
      <c r="F18" s="136" t="s">
        <v>133</v>
      </c>
      <c r="G18" s="137">
        <v>1087.2290000000003</v>
      </c>
      <c r="H18" s="91">
        <f>IFERROR(G18/$G$10,0)</f>
        <v>0.17533678484608203</v>
      </c>
      <c r="I18" s="91">
        <f>G18/'סכום נכסי הקרן'!$C$42</f>
        <v>1.4082010691308497E-3</v>
      </c>
      <c r="J18" s="87" t="s">
        <v>3226</v>
      </c>
    </row>
    <row r="19" spans="2:10">
      <c r="B19" s="138"/>
      <c r="C19" s="135"/>
      <c r="D19" s="67"/>
      <c r="E19" s="130"/>
      <c r="F19" s="67"/>
      <c r="G19" s="67"/>
      <c r="H19" s="91"/>
      <c r="I19" s="87"/>
      <c r="J19" s="87"/>
    </row>
    <row r="20" spans="2:10">
      <c r="B20" s="139" t="s">
        <v>88</v>
      </c>
      <c r="C20" s="140"/>
      <c r="D20" s="141"/>
      <c r="E20" s="131">
        <v>0</v>
      </c>
      <c r="F20" s="142"/>
      <c r="G20" s="143">
        <f>SUM(G21:G24)</f>
        <v>2222.3409700000002</v>
      </c>
      <c r="H20" s="84">
        <f t="shared" si="0"/>
        <v>0.35839562825451049</v>
      </c>
      <c r="I20" s="84">
        <f>G20/'סכום נכסי הקרן'!$C$42</f>
        <v>2.878421132923505E-3</v>
      </c>
      <c r="J20" s="80"/>
    </row>
    <row r="21" spans="2:10">
      <c r="B21" s="144" t="s">
        <v>3218</v>
      </c>
      <c r="C21" s="135">
        <v>44834</v>
      </c>
      <c r="D21" s="67" t="s">
        <v>28</v>
      </c>
      <c r="E21" s="130">
        <v>0</v>
      </c>
      <c r="F21" s="136" t="s">
        <v>133</v>
      </c>
      <c r="G21" s="137">
        <v>1949.1056800000003</v>
      </c>
      <c r="H21" s="91">
        <f t="shared" si="0"/>
        <v>0.31433113286753428</v>
      </c>
      <c r="I21" s="91">
        <f>G21/'סכום נכסי הקרן'!$C$42</f>
        <v>2.5245212392467566E-3</v>
      </c>
      <c r="J21" s="87" t="s">
        <v>3219</v>
      </c>
    </row>
    <row r="22" spans="2:10">
      <c r="B22" s="144" t="s">
        <v>3220</v>
      </c>
      <c r="C22" s="135">
        <v>44377</v>
      </c>
      <c r="D22" s="67" t="s">
        <v>28</v>
      </c>
      <c r="E22" s="130">
        <v>0</v>
      </c>
      <c r="F22" s="136" t="s">
        <v>133</v>
      </c>
      <c r="G22" s="137">
        <v>47.414300000000011</v>
      </c>
      <c r="H22" s="91">
        <f t="shared" si="0"/>
        <v>7.6464764255990119E-3</v>
      </c>
      <c r="I22" s="91">
        <f>G22/'סכום נכסי הקרן'!$C$42</f>
        <v>6.1411963764847007E-5</v>
      </c>
      <c r="J22" s="87" t="s">
        <v>3221</v>
      </c>
    </row>
    <row r="23" spans="2:10">
      <c r="B23" s="144" t="s">
        <v>3222</v>
      </c>
      <c r="C23" s="135">
        <v>44377</v>
      </c>
      <c r="D23" s="67" t="s">
        <v>28</v>
      </c>
      <c r="E23" s="130">
        <v>0</v>
      </c>
      <c r="F23" s="136" t="s">
        <v>133</v>
      </c>
      <c r="G23" s="137">
        <v>64.73199000000001</v>
      </c>
      <c r="H23" s="91">
        <f t="shared" si="0"/>
        <v>1.0439290161767882E-2</v>
      </c>
      <c r="I23" s="91">
        <f>G23/'סכום נכסי הקרן'!$C$42</f>
        <v>8.3842187363441806E-5</v>
      </c>
      <c r="J23" s="87" t="s">
        <v>3221</v>
      </c>
    </row>
    <row r="24" spans="2:10">
      <c r="B24" s="144" t="s">
        <v>3223</v>
      </c>
      <c r="C24" s="135">
        <v>44834</v>
      </c>
      <c r="D24" s="67" t="s">
        <v>28</v>
      </c>
      <c r="E24" s="130">
        <v>0</v>
      </c>
      <c r="F24" s="136" t="s">
        <v>133</v>
      </c>
      <c r="G24" s="137">
        <v>161.08900000000003</v>
      </c>
      <c r="H24" s="91">
        <f t="shared" si="0"/>
        <v>2.5978728799609382E-2</v>
      </c>
      <c r="I24" s="91">
        <f>G24/'סכום נכסי הקרן'!$C$42</f>
        <v>2.0864574254845985E-4</v>
      </c>
      <c r="J24" s="87" t="s">
        <v>3224</v>
      </c>
    </row>
    <row r="25" spans="2:10">
      <c r="C25" s="145"/>
      <c r="E25" s="132"/>
      <c r="H25" s="94"/>
      <c r="I25" s="94"/>
      <c r="J25" s="94"/>
    </row>
    <row r="26" spans="2:10">
      <c r="B26" s="138"/>
      <c r="C26" s="135"/>
      <c r="D26" s="67"/>
      <c r="E26" s="130"/>
      <c r="F26" s="67"/>
      <c r="G26" s="67"/>
      <c r="H26" s="91"/>
      <c r="I26" s="87"/>
      <c r="J26" s="87"/>
    </row>
    <row r="27" spans="2:10">
      <c r="B27" s="67"/>
      <c r="C27" s="135"/>
      <c r="D27" s="67"/>
      <c r="E27" s="130"/>
      <c r="F27" s="67"/>
      <c r="G27" s="67"/>
      <c r="H27" s="87"/>
      <c r="I27" s="87"/>
      <c r="J27" s="87"/>
    </row>
    <row r="28" spans="2:10">
      <c r="B28" s="67"/>
      <c r="C28" s="135"/>
      <c r="D28" s="67"/>
      <c r="E28" s="130"/>
      <c r="F28" s="67"/>
      <c r="G28" s="67"/>
      <c r="H28" s="87"/>
      <c r="I28" s="87"/>
      <c r="J28" s="87"/>
    </row>
    <row r="29" spans="2:10">
      <c r="B29" s="146"/>
      <c r="C29" s="135"/>
      <c r="D29" s="67"/>
      <c r="E29" s="130"/>
      <c r="F29" s="67"/>
      <c r="G29" s="67"/>
      <c r="H29" s="87"/>
      <c r="I29" s="87"/>
      <c r="J29" s="87"/>
    </row>
    <row r="30" spans="2:10">
      <c r="B30" s="146"/>
      <c r="C30" s="135"/>
      <c r="D30" s="67"/>
      <c r="E30" s="130"/>
      <c r="F30" s="67"/>
      <c r="G30" s="67"/>
      <c r="H30" s="87"/>
      <c r="I30" s="87"/>
      <c r="J30" s="87"/>
    </row>
    <row r="31" spans="2:10">
      <c r="B31" s="67"/>
      <c r="C31" s="135"/>
      <c r="D31" s="67"/>
      <c r="E31" s="130"/>
      <c r="F31" s="67"/>
      <c r="G31" s="67"/>
      <c r="H31" s="87"/>
      <c r="I31" s="87"/>
      <c r="J31" s="87"/>
    </row>
    <row r="32" spans="2:10">
      <c r="B32" s="67"/>
      <c r="C32" s="135"/>
      <c r="D32" s="67"/>
      <c r="E32" s="130"/>
      <c r="F32" s="67"/>
      <c r="G32" s="67"/>
      <c r="H32" s="87"/>
      <c r="I32" s="87"/>
      <c r="J32" s="87"/>
    </row>
    <row r="33" spans="2:10">
      <c r="B33" s="67"/>
      <c r="C33" s="135"/>
      <c r="D33" s="67"/>
      <c r="E33" s="130"/>
      <c r="F33" s="67"/>
      <c r="G33" s="67"/>
      <c r="H33" s="87"/>
      <c r="I33" s="87"/>
      <c r="J33" s="87"/>
    </row>
    <row r="34" spans="2:10">
      <c r="B34" s="67"/>
      <c r="C34" s="135"/>
      <c r="D34" s="67"/>
      <c r="E34" s="130"/>
      <c r="F34" s="67"/>
      <c r="G34" s="67"/>
      <c r="H34" s="87"/>
      <c r="I34" s="87"/>
      <c r="J34" s="87"/>
    </row>
    <row r="35" spans="2:10">
      <c r="B35" s="67"/>
      <c r="C35" s="135"/>
      <c r="D35" s="67"/>
      <c r="E35" s="130"/>
      <c r="F35" s="67"/>
      <c r="G35" s="67"/>
      <c r="H35" s="87"/>
      <c r="I35" s="87"/>
      <c r="J35" s="87"/>
    </row>
    <row r="36" spans="2:10">
      <c r="B36" s="67"/>
      <c r="C36" s="135"/>
      <c r="D36" s="67"/>
      <c r="E36" s="130"/>
      <c r="F36" s="67"/>
      <c r="G36" s="67"/>
      <c r="H36" s="87"/>
      <c r="I36" s="87"/>
      <c r="J36" s="87"/>
    </row>
    <row r="37" spans="2:10">
      <c r="B37" s="67"/>
      <c r="C37" s="135"/>
      <c r="D37" s="67"/>
      <c r="E37" s="130"/>
      <c r="F37" s="67"/>
      <c r="G37" s="67"/>
      <c r="H37" s="87"/>
      <c r="I37" s="87"/>
      <c r="J37" s="87"/>
    </row>
    <row r="38" spans="2:10">
      <c r="B38" s="67"/>
      <c r="C38" s="135"/>
      <c r="D38" s="67"/>
      <c r="E38" s="130"/>
      <c r="F38" s="67"/>
      <c r="G38" s="67"/>
      <c r="H38" s="87"/>
      <c r="I38" s="87"/>
      <c r="J38" s="87"/>
    </row>
    <row r="39" spans="2:10">
      <c r="B39" s="67"/>
      <c r="C39" s="135"/>
      <c r="D39" s="67"/>
      <c r="E39" s="130"/>
      <c r="F39" s="67"/>
      <c r="G39" s="67"/>
      <c r="H39" s="87"/>
      <c r="I39" s="87"/>
      <c r="J39" s="87"/>
    </row>
    <row r="40" spans="2:10">
      <c r="B40" s="67"/>
      <c r="C40" s="135"/>
      <c r="D40" s="67"/>
      <c r="E40" s="130"/>
      <c r="F40" s="67"/>
      <c r="G40" s="67"/>
      <c r="H40" s="87"/>
      <c r="I40" s="87"/>
      <c r="J40" s="87"/>
    </row>
    <row r="41" spans="2:10">
      <c r="B41" s="67"/>
      <c r="C41" s="135"/>
      <c r="D41" s="67"/>
      <c r="E41" s="130"/>
      <c r="F41" s="67"/>
      <c r="G41" s="67"/>
      <c r="H41" s="87"/>
      <c r="I41" s="87"/>
      <c r="J41" s="87"/>
    </row>
    <row r="42" spans="2:10">
      <c r="B42" s="67"/>
      <c r="C42" s="135"/>
      <c r="D42" s="67"/>
      <c r="E42" s="130"/>
      <c r="F42" s="67"/>
      <c r="G42" s="67"/>
      <c r="H42" s="87"/>
      <c r="I42" s="87"/>
      <c r="J42" s="87"/>
    </row>
    <row r="43" spans="2:10">
      <c r="B43" s="67"/>
      <c r="C43" s="135"/>
      <c r="D43" s="67"/>
      <c r="E43" s="130"/>
      <c r="F43" s="67"/>
      <c r="G43" s="67"/>
      <c r="H43" s="87"/>
      <c r="I43" s="87"/>
      <c r="J43" s="87"/>
    </row>
    <row r="44" spans="2:10">
      <c r="B44" s="67"/>
      <c r="C44" s="135"/>
      <c r="D44" s="67"/>
      <c r="E44" s="130"/>
      <c r="F44" s="67"/>
      <c r="G44" s="67"/>
      <c r="H44" s="87"/>
      <c r="I44" s="87"/>
      <c r="J44" s="87"/>
    </row>
    <row r="45" spans="2:10">
      <c r="B45" s="67"/>
      <c r="C45" s="135"/>
      <c r="D45" s="67"/>
      <c r="E45" s="130"/>
      <c r="F45" s="67"/>
      <c r="G45" s="67"/>
      <c r="H45" s="87"/>
      <c r="I45" s="87"/>
      <c r="J45" s="87"/>
    </row>
    <row r="46" spans="2:10">
      <c r="B46" s="67"/>
      <c r="C46" s="135"/>
      <c r="D46" s="67"/>
      <c r="E46" s="130"/>
      <c r="F46" s="67"/>
      <c r="G46" s="67"/>
      <c r="H46" s="87"/>
      <c r="I46" s="87"/>
      <c r="J46" s="87"/>
    </row>
    <row r="47" spans="2:10">
      <c r="B47" s="67"/>
      <c r="C47" s="135"/>
      <c r="D47" s="67"/>
      <c r="E47" s="130"/>
      <c r="F47" s="67"/>
      <c r="G47" s="67"/>
      <c r="H47" s="87"/>
      <c r="I47" s="87"/>
      <c r="J47" s="87"/>
    </row>
    <row r="48" spans="2:10">
      <c r="B48" s="67"/>
      <c r="C48" s="135"/>
      <c r="D48" s="67"/>
      <c r="E48" s="130"/>
      <c r="F48" s="67"/>
      <c r="G48" s="67"/>
      <c r="H48" s="87"/>
      <c r="I48" s="87"/>
      <c r="J48" s="87"/>
    </row>
    <row r="49" spans="2:10">
      <c r="B49" s="67"/>
      <c r="C49" s="135"/>
      <c r="D49" s="67"/>
      <c r="E49" s="130"/>
      <c r="F49" s="67"/>
      <c r="G49" s="67"/>
      <c r="H49" s="87"/>
      <c r="I49" s="87"/>
      <c r="J49" s="87"/>
    </row>
    <row r="50" spans="2:10">
      <c r="B50" s="67"/>
      <c r="C50" s="135"/>
      <c r="D50" s="67"/>
      <c r="E50" s="130"/>
      <c r="F50" s="67"/>
      <c r="G50" s="67"/>
      <c r="H50" s="87"/>
      <c r="I50" s="87"/>
      <c r="J50" s="87"/>
    </row>
    <row r="51" spans="2:10">
      <c r="B51" s="67"/>
      <c r="C51" s="135"/>
      <c r="D51" s="67"/>
      <c r="E51" s="130"/>
      <c r="F51" s="67"/>
      <c r="G51" s="67"/>
      <c r="H51" s="87"/>
      <c r="I51" s="87"/>
      <c r="J51" s="87"/>
    </row>
    <row r="52" spans="2:10">
      <c r="B52" s="67"/>
      <c r="C52" s="135"/>
      <c r="D52" s="67"/>
      <c r="E52" s="130"/>
      <c r="F52" s="67"/>
      <c r="G52" s="67"/>
      <c r="H52" s="87"/>
      <c r="I52" s="87"/>
      <c r="J52" s="87"/>
    </row>
    <row r="53" spans="2:10">
      <c r="B53" s="67"/>
      <c r="C53" s="135"/>
      <c r="D53" s="67"/>
      <c r="E53" s="130"/>
      <c r="F53" s="67"/>
      <c r="G53" s="67"/>
      <c r="H53" s="87"/>
      <c r="I53" s="87"/>
      <c r="J53" s="87"/>
    </row>
    <row r="54" spans="2:10">
      <c r="B54" s="67"/>
      <c r="C54" s="135"/>
      <c r="D54" s="67"/>
      <c r="E54" s="130"/>
      <c r="F54" s="67"/>
      <c r="G54" s="67"/>
      <c r="H54" s="87"/>
      <c r="I54" s="87"/>
      <c r="J54" s="87"/>
    </row>
    <row r="55" spans="2:10">
      <c r="B55" s="67"/>
      <c r="C55" s="135"/>
      <c r="D55" s="67"/>
      <c r="E55" s="130"/>
      <c r="F55" s="67"/>
      <c r="G55" s="67"/>
      <c r="H55" s="87"/>
      <c r="I55" s="87"/>
      <c r="J55" s="87"/>
    </row>
    <row r="56" spans="2:10">
      <c r="B56" s="67"/>
      <c r="C56" s="135"/>
      <c r="D56" s="67"/>
      <c r="E56" s="130"/>
      <c r="F56" s="67"/>
      <c r="G56" s="67"/>
      <c r="H56" s="87"/>
      <c r="I56" s="87"/>
      <c r="J56" s="87"/>
    </row>
    <row r="57" spans="2:10">
      <c r="B57" s="67"/>
      <c r="C57" s="135"/>
      <c r="D57" s="67"/>
      <c r="E57" s="130"/>
      <c r="F57" s="67"/>
      <c r="G57" s="67"/>
      <c r="H57" s="87"/>
      <c r="I57" s="87"/>
      <c r="J57" s="87"/>
    </row>
    <row r="58" spans="2:10">
      <c r="B58" s="67"/>
      <c r="C58" s="135"/>
      <c r="D58" s="67"/>
      <c r="E58" s="130"/>
      <c r="F58" s="67"/>
      <c r="G58" s="67"/>
      <c r="H58" s="87"/>
      <c r="I58" s="87"/>
      <c r="J58" s="87"/>
    </row>
    <row r="59" spans="2:10">
      <c r="B59" s="67"/>
      <c r="C59" s="135"/>
      <c r="D59" s="67"/>
      <c r="E59" s="130"/>
      <c r="F59" s="67"/>
      <c r="G59" s="67"/>
      <c r="H59" s="87"/>
      <c r="I59" s="87"/>
      <c r="J59" s="87"/>
    </row>
    <row r="60" spans="2:10">
      <c r="B60" s="67"/>
      <c r="C60" s="135"/>
      <c r="D60" s="67"/>
      <c r="E60" s="130"/>
      <c r="F60" s="67"/>
      <c r="G60" s="67"/>
      <c r="H60" s="87"/>
      <c r="I60" s="87"/>
      <c r="J60" s="87"/>
    </row>
    <row r="61" spans="2:10">
      <c r="B61" s="67"/>
      <c r="C61" s="135"/>
      <c r="D61" s="67"/>
      <c r="E61" s="130"/>
      <c r="F61" s="67"/>
      <c r="G61" s="67"/>
      <c r="H61" s="87"/>
      <c r="I61" s="87"/>
      <c r="J61" s="87"/>
    </row>
    <row r="62" spans="2:10">
      <c r="B62" s="67"/>
      <c r="C62" s="135"/>
      <c r="D62" s="67"/>
      <c r="E62" s="130"/>
      <c r="F62" s="67"/>
      <c r="G62" s="67"/>
      <c r="H62" s="87"/>
      <c r="I62" s="87"/>
      <c r="J62" s="87"/>
    </row>
    <row r="63" spans="2:10">
      <c r="B63" s="67"/>
      <c r="C63" s="135"/>
      <c r="D63" s="67"/>
      <c r="E63" s="130"/>
      <c r="F63" s="67"/>
      <c r="G63" s="67"/>
      <c r="H63" s="87"/>
      <c r="I63" s="87"/>
      <c r="J63" s="87"/>
    </row>
    <row r="64" spans="2:10">
      <c r="B64" s="67"/>
      <c r="C64" s="135"/>
      <c r="D64" s="67"/>
      <c r="E64" s="130"/>
      <c r="F64" s="67"/>
      <c r="G64" s="67"/>
      <c r="H64" s="87"/>
      <c r="I64" s="87"/>
      <c r="J64" s="87"/>
    </row>
    <row r="65" spans="2:10">
      <c r="B65" s="67"/>
      <c r="C65" s="135"/>
      <c r="D65" s="67"/>
      <c r="E65" s="130"/>
      <c r="F65" s="67"/>
      <c r="G65" s="67"/>
      <c r="H65" s="87"/>
      <c r="I65" s="87"/>
      <c r="J65" s="87"/>
    </row>
    <row r="66" spans="2:10">
      <c r="B66" s="67"/>
      <c r="C66" s="135"/>
      <c r="D66" s="67"/>
      <c r="E66" s="130"/>
      <c r="F66" s="67"/>
      <c r="G66" s="67"/>
      <c r="H66" s="87"/>
      <c r="I66" s="87"/>
      <c r="J66" s="87"/>
    </row>
    <row r="67" spans="2:10">
      <c r="B67" s="67"/>
      <c r="C67" s="135"/>
      <c r="D67" s="67"/>
      <c r="E67" s="130"/>
      <c r="F67" s="67"/>
      <c r="G67" s="67"/>
      <c r="H67" s="87"/>
      <c r="I67" s="87"/>
      <c r="J67" s="87"/>
    </row>
    <row r="68" spans="2:10">
      <c r="B68" s="67"/>
      <c r="C68" s="135"/>
      <c r="D68" s="67"/>
      <c r="E68" s="130"/>
      <c r="F68" s="67"/>
      <c r="G68" s="67"/>
      <c r="H68" s="87"/>
      <c r="I68" s="87"/>
      <c r="J68" s="87"/>
    </row>
    <row r="69" spans="2:10">
      <c r="B69" s="67"/>
      <c r="C69" s="135"/>
      <c r="D69" s="67"/>
      <c r="E69" s="130"/>
      <c r="F69" s="67"/>
      <c r="G69" s="67"/>
      <c r="H69" s="87"/>
      <c r="I69" s="87"/>
      <c r="J69" s="87"/>
    </row>
    <row r="70" spans="2:10">
      <c r="B70" s="67"/>
      <c r="C70" s="135"/>
      <c r="D70" s="67"/>
      <c r="E70" s="130"/>
      <c r="F70" s="67"/>
      <c r="G70" s="67"/>
      <c r="H70" s="87"/>
      <c r="I70" s="87"/>
      <c r="J70" s="87"/>
    </row>
    <row r="71" spans="2:10">
      <c r="B71" s="67"/>
      <c r="C71" s="135"/>
      <c r="D71" s="67"/>
      <c r="E71" s="130"/>
      <c r="F71" s="67"/>
      <c r="G71" s="67"/>
      <c r="H71" s="87"/>
      <c r="I71" s="87"/>
      <c r="J71" s="87"/>
    </row>
    <row r="72" spans="2:10">
      <c r="B72" s="67"/>
      <c r="C72" s="135"/>
      <c r="D72" s="67"/>
      <c r="E72" s="130"/>
      <c r="F72" s="67"/>
      <c r="G72" s="67"/>
      <c r="H72" s="87"/>
      <c r="I72" s="87"/>
      <c r="J72" s="87"/>
    </row>
    <row r="73" spans="2:10">
      <c r="B73" s="67"/>
      <c r="C73" s="135"/>
      <c r="D73" s="67"/>
      <c r="E73" s="130"/>
      <c r="F73" s="67"/>
      <c r="G73" s="67"/>
      <c r="H73" s="87"/>
      <c r="I73" s="87"/>
      <c r="J73" s="87"/>
    </row>
    <row r="74" spans="2:10">
      <c r="B74" s="67"/>
      <c r="C74" s="135"/>
      <c r="D74" s="67"/>
      <c r="E74" s="130"/>
      <c r="F74" s="67"/>
      <c r="G74" s="67"/>
      <c r="H74" s="87"/>
      <c r="I74" s="87"/>
      <c r="J74" s="87"/>
    </row>
    <row r="75" spans="2:10">
      <c r="B75" s="67"/>
      <c r="C75" s="135"/>
      <c r="D75" s="67"/>
      <c r="E75" s="130"/>
      <c r="F75" s="67"/>
      <c r="G75" s="67"/>
      <c r="H75" s="87"/>
      <c r="I75" s="87"/>
      <c r="J75" s="87"/>
    </row>
    <row r="76" spans="2:10">
      <c r="B76" s="67"/>
      <c r="C76" s="135"/>
      <c r="D76" s="67"/>
      <c r="E76" s="130"/>
      <c r="F76" s="67"/>
      <c r="G76" s="67"/>
      <c r="H76" s="87"/>
      <c r="I76" s="87"/>
      <c r="J76" s="87"/>
    </row>
    <row r="77" spans="2:10">
      <c r="B77" s="67"/>
      <c r="C77" s="135"/>
      <c r="D77" s="67"/>
      <c r="E77" s="130"/>
      <c r="F77" s="67"/>
      <c r="G77" s="67"/>
      <c r="H77" s="87"/>
      <c r="I77" s="87"/>
      <c r="J77" s="87"/>
    </row>
    <row r="78" spans="2:10">
      <c r="B78" s="67"/>
      <c r="C78" s="135"/>
      <c r="D78" s="67"/>
      <c r="E78" s="130"/>
      <c r="F78" s="67"/>
      <c r="G78" s="67"/>
      <c r="H78" s="87"/>
      <c r="I78" s="87"/>
      <c r="J78" s="87"/>
    </row>
    <row r="79" spans="2:10">
      <c r="B79" s="67"/>
      <c r="C79" s="135"/>
      <c r="D79" s="67"/>
      <c r="E79" s="130"/>
      <c r="F79" s="67"/>
      <c r="G79" s="67"/>
      <c r="H79" s="87"/>
      <c r="I79" s="87"/>
      <c r="J79" s="87"/>
    </row>
    <row r="80" spans="2:10">
      <c r="B80" s="67"/>
      <c r="C80" s="135"/>
      <c r="D80" s="67"/>
      <c r="E80" s="130"/>
      <c r="F80" s="67"/>
      <c r="G80" s="67"/>
      <c r="H80" s="87"/>
      <c r="I80" s="87"/>
      <c r="J80" s="87"/>
    </row>
    <row r="81" spans="2:10">
      <c r="B81" s="67"/>
      <c r="C81" s="135"/>
      <c r="D81" s="67"/>
      <c r="E81" s="130"/>
      <c r="F81" s="67"/>
      <c r="G81" s="67"/>
      <c r="H81" s="87"/>
      <c r="I81" s="87"/>
      <c r="J81" s="87"/>
    </row>
    <row r="82" spans="2:10">
      <c r="B82" s="67"/>
      <c r="C82" s="135"/>
      <c r="D82" s="67"/>
      <c r="E82" s="130"/>
      <c r="F82" s="67"/>
      <c r="G82" s="67"/>
      <c r="H82" s="87"/>
      <c r="I82" s="87"/>
      <c r="J82" s="87"/>
    </row>
    <row r="83" spans="2:10">
      <c r="B83" s="67"/>
      <c r="C83" s="135"/>
      <c r="D83" s="67"/>
      <c r="E83" s="130"/>
      <c r="F83" s="67"/>
      <c r="G83" s="67"/>
      <c r="H83" s="87"/>
      <c r="I83" s="87"/>
      <c r="J83" s="87"/>
    </row>
    <row r="84" spans="2:10">
      <c r="B84" s="67"/>
      <c r="C84" s="135"/>
      <c r="D84" s="67"/>
      <c r="E84" s="130"/>
      <c r="F84" s="67"/>
      <c r="G84" s="67"/>
      <c r="H84" s="87"/>
      <c r="I84" s="87"/>
      <c r="J84" s="87"/>
    </row>
    <row r="85" spans="2:10">
      <c r="B85" s="67"/>
      <c r="C85" s="135"/>
      <c r="D85" s="67"/>
      <c r="E85" s="130"/>
      <c r="F85" s="67"/>
      <c r="G85" s="67"/>
      <c r="H85" s="87"/>
      <c r="I85" s="87"/>
      <c r="J85" s="87"/>
    </row>
    <row r="86" spans="2:10">
      <c r="B86" s="67"/>
      <c r="C86" s="135"/>
      <c r="D86" s="67"/>
      <c r="E86" s="130"/>
      <c r="F86" s="67"/>
      <c r="G86" s="67"/>
      <c r="H86" s="87"/>
      <c r="I86" s="87"/>
      <c r="J86" s="87"/>
    </row>
    <row r="87" spans="2:10">
      <c r="B87" s="67"/>
      <c r="C87" s="135"/>
      <c r="D87" s="67"/>
      <c r="E87" s="130"/>
      <c r="F87" s="67"/>
      <c r="G87" s="67"/>
      <c r="H87" s="87"/>
      <c r="I87" s="87"/>
      <c r="J87" s="87"/>
    </row>
    <row r="88" spans="2:10">
      <c r="B88" s="67"/>
      <c r="C88" s="135"/>
      <c r="D88" s="67"/>
      <c r="E88" s="130"/>
      <c r="F88" s="67"/>
      <c r="G88" s="67"/>
      <c r="H88" s="87"/>
      <c r="I88" s="87"/>
      <c r="J88" s="87"/>
    </row>
    <row r="89" spans="2:10">
      <c r="B89" s="67"/>
      <c r="C89" s="135"/>
      <c r="D89" s="67"/>
      <c r="E89" s="130"/>
      <c r="F89" s="67"/>
      <c r="G89" s="67"/>
      <c r="H89" s="87"/>
      <c r="I89" s="87"/>
      <c r="J89" s="87"/>
    </row>
    <row r="90" spans="2:10">
      <c r="B90" s="67"/>
      <c r="C90" s="135"/>
      <c r="D90" s="67"/>
      <c r="E90" s="130"/>
      <c r="F90" s="67"/>
      <c r="G90" s="67"/>
      <c r="H90" s="87"/>
      <c r="I90" s="87"/>
      <c r="J90" s="87"/>
    </row>
    <row r="91" spans="2:10">
      <c r="B91" s="67"/>
      <c r="C91" s="135"/>
      <c r="D91" s="67"/>
      <c r="E91" s="130"/>
      <c r="F91" s="67"/>
      <c r="G91" s="67"/>
      <c r="H91" s="87"/>
      <c r="I91" s="87"/>
      <c r="J91" s="87"/>
    </row>
    <row r="92" spans="2:10">
      <c r="B92" s="67"/>
      <c r="C92" s="135"/>
      <c r="D92" s="67"/>
      <c r="E92" s="130"/>
      <c r="F92" s="67"/>
      <c r="G92" s="67"/>
      <c r="H92" s="87"/>
      <c r="I92" s="87"/>
      <c r="J92" s="87"/>
    </row>
    <row r="93" spans="2:10">
      <c r="B93" s="67"/>
      <c r="C93" s="135"/>
      <c r="D93" s="67"/>
      <c r="E93" s="130"/>
      <c r="F93" s="67"/>
      <c r="G93" s="67"/>
      <c r="H93" s="87"/>
      <c r="I93" s="87"/>
      <c r="J93" s="87"/>
    </row>
    <row r="94" spans="2:10">
      <c r="B94" s="67"/>
      <c r="C94" s="135"/>
      <c r="D94" s="67"/>
      <c r="E94" s="130"/>
      <c r="F94" s="67"/>
      <c r="G94" s="67"/>
      <c r="H94" s="87"/>
      <c r="I94" s="87"/>
      <c r="J94" s="87"/>
    </row>
    <row r="95" spans="2:10">
      <c r="B95" s="67"/>
      <c r="C95" s="135"/>
      <c r="D95" s="67"/>
      <c r="E95" s="130"/>
      <c r="F95" s="67"/>
      <c r="G95" s="67"/>
      <c r="H95" s="87"/>
      <c r="I95" s="87"/>
      <c r="J95" s="87"/>
    </row>
    <row r="96" spans="2:10">
      <c r="B96" s="67"/>
      <c r="C96" s="135"/>
      <c r="D96" s="67"/>
      <c r="E96" s="130"/>
      <c r="F96" s="67"/>
      <c r="G96" s="67"/>
      <c r="H96" s="87"/>
      <c r="I96" s="87"/>
      <c r="J96" s="87"/>
    </row>
    <row r="97" spans="2:10">
      <c r="B97" s="67"/>
      <c r="C97" s="135"/>
      <c r="D97" s="67"/>
      <c r="E97" s="130"/>
      <c r="F97" s="67"/>
      <c r="G97" s="67"/>
      <c r="H97" s="87"/>
      <c r="I97" s="87"/>
      <c r="J97" s="87"/>
    </row>
    <row r="98" spans="2:10">
      <c r="B98" s="67"/>
      <c r="C98" s="135"/>
      <c r="D98" s="67"/>
      <c r="E98" s="130"/>
      <c r="F98" s="67"/>
      <c r="G98" s="67"/>
      <c r="H98" s="87"/>
      <c r="I98" s="87"/>
      <c r="J98" s="87"/>
    </row>
    <row r="99" spans="2:10">
      <c r="B99" s="67"/>
      <c r="C99" s="135"/>
      <c r="D99" s="67"/>
      <c r="E99" s="130"/>
      <c r="F99" s="67"/>
      <c r="G99" s="67"/>
      <c r="H99" s="87"/>
      <c r="I99" s="87"/>
      <c r="J99" s="87"/>
    </row>
    <row r="100" spans="2:10">
      <c r="B100" s="67"/>
      <c r="C100" s="135"/>
      <c r="D100" s="67"/>
      <c r="E100" s="130"/>
      <c r="F100" s="67"/>
      <c r="G100" s="67"/>
      <c r="H100" s="87"/>
      <c r="I100" s="87"/>
      <c r="J100" s="87"/>
    </row>
    <row r="101" spans="2:10">
      <c r="B101" s="87"/>
      <c r="C101" s="87"/>
      <c r="D101" s="87"/>
      <c r="E101" s="87"/>
      <c r="F101" s="87"/>
      <c r="G101" s="87"/>
      <c r="H101" s="87"/>
      <c r="I101" s="87"/>
      <c r="J101" s="87"/>
    </row>
    <row r="102" spans="2:10">
      <c r="B102" s="87"/>
      <c r="C102" s="87"/>
      <c r="D102" s="87"/>
      <c r="E102" s="87"/>
      <c r="F102" s="87"/>
      <c r="G102" s="87"/>
      <c r="H102" s="87"/>
      <c r="I102" s="87"/>
      <c r="J102" s="87"/>
    </row>
    <row r="103" spans="2:10">
      <c r="B103" s="87"/>
      <c r="C103" s="87"/>
      <c r="D103" s="87"/>
      <c r="E103" s="87"/>
      <c r="F103" s="87"/>
      <c r="G103" s="87"/>
      <c r="H103" s="87"/>
      <c r="I103" s="87"/>
      <c r="J103" s="87"/>
    </row>
    <row r="104" spans="2:10">
      <c r="B104" s="87"/>
      <c r="C104" s="87"/>
      <c r="D104" s="87"/>
      <c r="E104" s="87"/>
      <c r="F104" s="87"/>
      <c r="G104" s="87"/>
      <c r="H104" s="87"/>
      <c r="I104" s="87"/>
      <c r="J104" s="87"/>
    </row>
    <row r="105" spans="2:10">
      <c r="B105" s="87"/>
      <c r="C105" s="87"/>
      <c r="D105" s="87"/>
      <c r="E105" s="87"/>
      <c r="F105" s="87"/>
      <c r="G105" s="87"/>
      <c r="H105" s="87"/>
      <c r="I105" s="87"/>
      <c r="J105" s="87"/>
    </row>
    <row r="106" spans="2:10">
      <c r="B106" s="87"/>
      <c r="C106" s="87"/>
      <c r="D106" s="87"/>
      <c r="E106" s="87"/>
      <c r="F106" s="87"/>
      <c r="G106" s="87"/>
      <c r="H106" s="87"/>
      <c r="I106" s="87"/>
      <c r="J106" s="87"/>
    </row>
    <row r="107" spans="2:10">
      <c r="B107" s="87"/>
      <c r="C107" s="87"/>
      <c r="D107" s="87"/>
      <c r="E107" s="87"/>
      <c r="F107" s="87"/>
      <c r="G107" s="87"/>
      <c r="H107" s="87"/>
      <c r="I107" s="87"/>
      <c r="J107" s="87"/>
    </row>
    <row r="108" spans="2:10">
      <c r="B108" s="87"/>
      <c r="C108" s="87"/>
      <c r="D108" s="87"/>
      <c r="E108" s="87"/>
      <c r="F108" s="87"/>
      <c r="G108" s="87"/>
      <c r="H108" s="87"/>
      <c r="I108" s="87"/>
      <c r="J108" s="87"/>
    </row>
    <row r="109" spans="2:10">
      <c r="B109" s="87"/>
      <c r="C109" s="87"/>
      <c r="D109" s="87"/>
      <c r="E109" s="87"/>
      <c r="F109" s="87"/>
      <c r="G109" s="87"/>
      <c r="H109" s="87"/>
      <c r="I109" s="87"/>
      <c r="J109" s="87"/>
    </row>
    <row r="110" spans="2:10">
      <c r="B110" s="87"/>
      <c r="C110" s="87"/>
      <c r="D110" s="87"/>
      <c r="E110" s="87"/>
      <c r="F110" s="87"/>
      <c r="G110" s="87"/>
      <c r="H110" s="87"/>
      <c r="I110" s="87"/>
      <c r="J110" s="87"/>
    </row>
    <row r="111" spans="2:10">
      <c r="B111" s="87"/>
      <c r="C111" s="87"/>
      <c r="D111" s="87"/>
      <c r="E111" s="87"/>
      <c r="F111" s="87"/>
      <c r="G111" s="87"/>
      <c r="H111" s="87"/>
      <c r="I111" s="87"/>
      <c r="J111" s="87"/>
    </row>
    <row r="112" spans="2:10">
      <c r="B112" s="87"/>
      <c r="C112" s="87"/>
      <c r="D112" s="87"/>
      <c r="E112" s="87"/>
      <c r="F112" s="87"/>
      <c r="G112" s="87"/>
      <c r="H112" s="87"/>
      <c r="I112" s="87"/>
      <c r="J112" s="87"/>
    </row>
    <row r="113" spans="2:10">
      <c r="B113" s="87"/>
      <c r="C113" s="87"/>
      <c r="D113" s="87"/>
      <c r="E113" s="87"/>
      <c r="F113" s="87"/>
      <c r="G113" s="87"/>
      <c r="H113" s="87"/>
      <c r="I113" s="87"/>
      <c r="J113" s="87"/>
    </row>
    <row r="114" spans="2:10">
      <c r="B114" s="87"/>
      <c r="C114" s="87"/>
      <c r="D114" s="87"/>
      <c r="E114" s="87"/>
      <c r="F114" s="87"/>
      <c r="G114" s="87"/>
      <c r="H114" s="87"/>
      <c r="I114" s="87"/>
      <c r="J114" s="87"/>
    </row>
    <row r="115" spans="2:10"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2:10">
      <c r="B116" s="87"/>
      <c r="C116" s="87"/>
      <c r="D116" s="87"/>
      <c r="E116" s="87"/>
      <c r="F116" s="87"/>
      <c r="G116" s="87"/>
      <c r="H116" s="87"/>
      <c r="I116" s="87"/>
      <c r="J116" s="87"/>
    </row>
    <row r="117" spans="2:10">
      <c r="B117" s="87"/>
      <c r="C117" s="87"/>
      <c r="D117" s="87"/>
      <c r="E117" s="87"/>
      <c r="F117" s="87"/>
      <c r="G117" s="87"/>
      <c r="H117" s="87"/>
      <c r="I117" s="87"/>
      <c r="J117" s="87"/>
    </row>
    <row r="118" spans="2:10">
      <c r="B118" s="87"/>
      <c r="C118" s="87"/>
      <c r="D118" s="87"/>
      <c r="E118" s="87"/>
      <c r="F118" s="87"/>
      <c r="G118" s="87"/>
      <c r="H118" s="87"/>
      <c r="I118" s="87"/>
      <c r="J118" s="87"/>
    </row>
    <row r="119" spans="2:10">
      <c r="B119" s="87"/>
      <c r="C119" s="87"/>
      <c r="D119" s="87"/>
      <c r="E119" s="87"/>
      <c r="F119" s="87"/>
      <c r="G119" s="87"/>
      <c r="H119" s="87"/>
      <c r="I119" s="87"/>
      <c r="J119" s="87"/>
    </row>
    <row r="120" spans="2:10">
      <c r="B120" s="87"/>
      <c r="C120" s="87"/>
      <c r="D120" s="87"/>
      <c r="E120" s="87"/>
      <c r="F120" s="87"/>
      <c r="G120" s="87"/>
      <c r="H120" s="87"/>
      <c r="I120" s="87"/>
      <c r="J120" s="87"/>
    </row>
    <row r="121" spans="2:10">
      <c r="B121" s="87"/>
      <c r="C121" s="87"/>
      <c r="D121" s="87"/>
      <c r="E121" s="87"/>
      <c r="F121" s="87"/>
      <c r="G121" s="87"/>
      <c r="H121" s="87"/>
      <c r="I121" s="87"/>
      <c r="J121" s="87"/>
    </row>
    <row r="122" spans="2:10">
      <c r="B122" s="87"/>
      <c r="C122" s="87"/>
      <c r="D122" s="87"/>
      <c r="E122" s="87"/>
      <c r="F122" s="87"/>
      <c r="G122" s="87"/>
      <c r="H122" s="87"/>
      <c r="I122" s="87"/>
      <c r="J122" s="87"/>
    </row>
    <row r="123" spans="2:10">
      <c r="B123" s="87"/>
      <c r="C123" s="87"/>
      <c r="D123" s="87"/>
      <c r="E123" s="87"/>
      <c r="F123" s="87"/>
      <c r="G123" s="87"/>
      <c r="H123" s="87"/>
      <c r="I123" s="87"/>
      <c r="J123" s="87"/>
    </row>
    <row r="124" spans="2:10">
      <c r="B124" s="87"/>
      <c r="C124" s="87"/>
      <c r="D124" s="87"/>
      <c r="E124" s="87"/>
      <c r="F124" s="87"/>
      <c r="G124" s="87"/>
      <c r="H124" s="87"/>
      <c r="I124" s="87"/>
      <c r="J124" s="87"/>
    </row>
    <row r="125" spans="2:10">
      <c r="B125" s="87"/>
      <c r="C125" s="87"/>
      <c r="D125" s="87"/>
      <c r="E125" s="87"/>
      <c r="F125" s="87"/>
      <c r="G125" s="87"/>
      <c r="H125" s="87"/>
      <c r="I125" s="87"/>
      <c r="J125" s="87"/>
    </row>
    <row r="126" spans="2:10">
      <c r="B126" s="93"/>
      <c r="C126" s="93"/>
      <c r="D126" s="94"/>
      <c r="E126" s="94"/>
      <c r="F126" s="115"/>
      <c r="G126" s="115"/>
      <c r="H126" s="115"/>
      <c r="I126" s="115"/>
      <c r="J126" s="94"/>
    </row>
    <row r="127" spans="2:10">
      <c r="B127" s="93"/>
      <c r="C127" s="93"/>
      <c r="D127" s="94"/>
      <c r="E127" s="94"/>
      <c r="F127" s="115"/>
      <c r="G127" s="115"/>
      <c r="H127" s="115"/>
      <c r="I127" s="115"/>
      <c r="J127" s="94"/>
    </row>
    <row r="128" spans="2:10">
      <c r="B128" s="93"/>
      <c r="C128" s="93"/>
      <c r="D128" s="94"/>
      <c r="E128" s="94"/>
      <c r="F128" s="115"/>
      <c r="G128" s="115"/>
      <c r="H128" s="115"/>
      <c r="I128" s="115"/>
      <c r="J128" s="94"/>
    </row>
    <row r="129" spans="2:10">
      <c r="B129" s="93"/>
      <c r="C129" s="93"/>
      <c r="D129" s="94"/>
      <c r="E129" s="94"/>
      <c r="F129" s="115"/>
      <c r="G129" s="115"/>
      <c r="H129" s="115"/>
      <c r="I129" s="115"/>
      <c r="J129" s="94"/>
    </row>
    <row r="130" spans="2:10">
      <c r="B130" s="93"/>
      <c r="C130" s="93"/>
      <c r="D130" s="94"/>
      <c r="E130" s="94"/>
      <c r="F130" s="115"/>
      <c r="G130" s="115"/>
      <c r="H130" s="115"/>
      <c r="I130" s="115"/>
      <c r="J130" s="94"/>
    </row>
    <row r="131" spans="2:10">
      <c r="B131" s="93"/>
      <c r="C131" s="93"/>
      <c r="D131" s="94"/>
      <c r="E131" s="94"/>
      <c r="F131" s="115"/>
      <c r="G131" s="115"/>
      <c r="H131" s="115"/>
      <c r="I131" s="115"/>
      <c r="J131" s="94"/>
    </row>
    <row r="132" spans="2:10">
      <c r="B132" s="93"/>
      <c r="C132" s="93"/>
      <c r="D132" s="94"/>
      <c r="E132" s="94"/>
      <c r="F132" s="115"/>
      <c r="G132" s="115"/>
      <c r="H132" s="115"/>
      <c r="I132" s="115"/>
      <c r="J132" s="94"/>
    </row>
    <row r="133" spans="2:10">
      <c r="B133" s="93"/>
      <c r="C133" s="93"/>
      <c r="D133" s="94"/>
      <c r="E133" s="94"/>
      <c r="F133" s="115"/>
      <c r="G133" s="115"/>
      <c r="H133" s="115"/>
      <c r="I133" s="115"/>
      <c r="J133" s="94"/>
    </row>
    <row r="134" spans="2:10">
      <c r="B134" s="93"/>
      <c r="C134" s="93"/>
      <c r="D134" s="94"/>
      <c r="E134" s="94"/>
      <c r="F134" s="115"/>
      <c r="G134" s="115"/>
      <c r="H134" s="115"/>
      <c r="I134" s="115"/>
      <c r="J134" s="94"/>
    </row>
    <row r="135" spans="2:10">
      <c r="B135" s="93"/>
      <c r="C135" s="93"/>
      <c r="D135" s="94"/>
      <c r="E135" s="94"/>
      <c r="F135" s="115"/>
      <c r="G135" s="115"/>
      <c r="H135" s="115"/>
      <c r="I135" s="115"/>
      <c r="J135" s="94"/>
    </row>
    <row r="136" spans="2:10">
      <c r="B136" s="93"/>
      <c r="C136" s="93"/>
      <c r="D136" s="94"/>
      <c r="E136" s="94"/>
      <c r="F136" s="115"/>
      <c r="G136" s="115"/>
      <c r="H136" s="115"/>
      <c r="I136" s="115"/>
      <c r="J136" s="94"/>
    </row>
    <row r="137" spans="2:10">
      <c r="B137" s="93"/>
      <c r="C137" s="93"/>
      <c r="D137" s="94"/>
      <c r="E137" s="94"/>
      <c r="F137" s="115"/>
      <c r="G137" s="115"/>
      <c r="H137" s="115"/>
      <c r="I137" s="115"/>
      <c r="J137" s="94"/>
    </row>
    <row r="138" spans="2:10">
      <c r="B138" s="93"/>
      <c r="C138" s="93"/>
      <c r="D138" s="94"/>
      <c r="E138" s="94"/>
      <c r="F138" s="115"/>
      <c r="G138" s="115"/>
      <c r="H138" s="115"/>
      <c r="I138" s="115"/>
      <c r="J138" s="94"/>
    </row>
    <row r="139" spans="2:10">
      <c r="B139" s="93"/>
      <c r="C139" s="93"/>
      <c r="D139" s="94"/>
      <c r="E139" s="94"/>
      <c r="F139" s="115"/>
      <c r="G139" s="115"/>
      <c r="H139" s="115"/>
      <c r="I139" s="115"/>
      <c r="J139" s="94"/>
    </row>
    <row r="140" spans="2:10">
      <c r="B140" s="93"/>
      <c r="C140" s="93"/>
      <c r="D140" s="94"/>
      <c r="E140" s="94"/>
      <c r="F140" s="115"/>
      <c r="G140" s="115"/>
      <c r="H140" s="115"/>
      <c r="I140" s="115"/>
      <c r="J140" s="94"/>
    </row>
    <row r="141" spans="2:10">
      <c r="B141" s="93"/>
      <c r="C141" s="93"/>
      <c r="D141" s="94"/>
      <c r="E141" s="94"/>
      <c r="F141" s="115"/>
      <c r="G141" s="115"/>
      <c r="H141" s="115"/>
      <c r="I141" s="115"/>
      <c r="J141" s="94"/>
    </row>
    <row r="142" spans="2:10">
      <c r="B142" s="93"/>
      <c r="C142" s="93"/>
      <c r="D142" s="94"/>
      <c r="E142" s="94"/>
      <c r="F142" s="115"/>
      <c r="G142" s="115"/>
      <c r="H142" s="115"/>
      <c r="I142" s="115"/>
      <c r="J142" s="94"/>
    </row>
    <row r="143" spans="2:10">
      <c r="B143" s="93"/>
      <c r="C143" s="93"/>
      <c r="D143" s="94"/>
      <c r="E143" s="94"/>
      <c r="F143" s="115"/>
      <c r="G143" s="115"/>
      <c r="H143" s="115"/>
      <c r="I143" s="115"/>
      <c r="J143" s="94"/>
    </row>
    <row r="144" spans="2:10">
      <c r="B144" s="93"/>
      <c r="C144" s="93"/>
      <c r="D144" s="94"/>
      <c r="E144" s="94"/>
      <c r="F144" s="115"/>
      <c r="G144" s="115"/>
      <c r="H144" s="115"/>
      <c r="I144" s="115"/>
      <c r="J144" s="94"/>
    </row>
    <row r="145" spans="2:10">
      <c r="B145" s="93"/>
      <c r="C145" s="93"/>
      <c r="D145" s="94"/>
      <c r="E145" s="94"/>
      <c r="F145" s="115"/>
      <c r="G145" s="115"/>
      <c r="H145" s="115"/>
      <c r="I145" s="115"/>
      <c r="J145" s="94"/>
    </row>
    <row r="146" spans="2:10">
      <c r="B146" s="93"/>
      <c r="C146" s="93"/>
      <c r="D146" s="94"/>
      <c r="E146" s="94"/>
      <c r="F146" s="115"/>
      <c r="G146" s="115"/>
      <c r="H146" s="115"/>
      <c r="I146" s="115"/>
      <c r="J146" s="94"/>
    </row>
    <row r="147" spans="2:10">
      <c r="B147" s="93"/>
      <c r="C147" s="93"/>
      <c r="D147" s="94"/>
      <c r="E147" s="94"/>
      <c r="F147" s="115"/>
      <c r="G147" s="115"/>
      <c r="H147" s="115"/>
      <c r="I147" s="115"/>
      <c r="J147" s="94"/>
    </row>
    <row r="148" spans="2:10">
      <c r="B148" s="93"/>
      <c r="C148" s="93"/>
      <c r="D148" s="94"/>
      <c r="E148" s="94"/>
      <c r="F148" s="115"/>
      <c r="G148" s="115"/>
      <c r="H148" s="115"/>
      <c r="I148" s="115"/>
      <c r="J148" s="94"/>
    </row>
    <row r="149" spans="2:10">
      <c r="B149" s="93"/>
      <c r="C149" s="93"/>
      <c r="D149" s="94"/>
      <c r="E149" s="94"/>
      <c r="F149" s="115"/>
      <c r="G149" s="115"/>
      <c r="H149" s="115"/>
      <c r="I149" s="115"/>
      <c r="J149" s="94"/>
    </row>
    <row r="150" spans="2:10">
      <c r="B150" s="93"/>
      <c r="C150" s="93"/>
      <c r="D150" s="94"/>
      <c r="E150" s="94"/>
      <c r="F150" s="115"/>
      <c r="G150" s="115"/>
      <c r="H150" s="115"/>
      <c r="I150" s="115"/>
      <c r="J150" s="94"/>
    </row>
    <row r="151" spans="2:10">
      <c r="B151" s="93"/>
      <c r="C151" s="93"/>
      <c r="D151" s="94"/>
      <c r="E151" s="94"/>
      <c r="F151" s="115"/>
      <c r="G151" s="115"/>
      <c r="H151" s="115"/>
      <c r="I151" s="115"/>
      <c r="J151" s="94"/>
    </row>
    <row r="152" spans="2:10">
      <c r="B152" s="93"/>
      <c r="C152" s="93"/>
      <c r="D152" s="94"/>
      <c r="E152" s="94"/>
      <c r="F152" s="115"/>
      <c r="G152" s="115"/>
      <c r="H152" s="115"/>
      <c r="I152" s="115"/>
      <c r="J152" s="94"/>
    </row>
    <row r="153" spans="2:10">
      <c r="B153" s="93"/>
      <c r="C153" s="93"/>
      <c r="D153" s="94"/>
      <c r="E153" s="94"/>
      <c r="F153" s="115"/>
      <c r="G153" s="115"/>
      <c r="H153" s="115"/>
      <c r="I153" s="115"/>
      <c r="J153" s="94"/>
    </row>
    <row r="154" spans="2:10">
      <c r="B154" s="93"/>
      <c r="C154" s="93"/>
      <c r="D154" s="94"/>
      <c r="E154" s="94"/>
      <c r="F154" s="115"/>
      <c r="G154" s="115"/>
      <c r="H154" s="115"/>
      <c r="I154" s="115"/>
      <c r="J154" s="94"/>
    </row>
    <row r="155" spans="2:10">
      <c r="B155" s="93"/>
      <c r="C155" s="93"/>
      <c r="D155" s="94"/>
      <c r="E155" s="94"/>
      <c r="F155" s="115"/>
      <c r="G155" s="115"/>
      <c r="H155" s="115"/>
      <c r="I155" s="115"/>
      <c r="J155" s="94"/>
    </row>
    <row r="156" spans="2:10">
      <c r="B156" s="93"/>
      <c r="C156" s="93"/>
      <c r="D156" s="94"/>
      <c r="E156" s="94"/>
      <c r="F156" s="115"/>
      <c r="G156" s="115"/>
      <c r="H156" s="115"/>
      <c r="I156" s="115"/>
      <c r="J156" s="94"/>
    </row>
    <row r="157" spans="2:10">
      <c r="B157" s="93"/>
      <c r="C157" s="93"/>
      <c r="D157" s="94"/>
      <c r="E157" s="94"/>
      <c r="F157" s="115"/>
      <c r="G157" s="115"/>
      <c r="H157" s="115"/>
      <c r="I157" s="115"/>
      <c r="J157" s="94"/>
    </row>
    <row r="158" spans="2:10">
      <c r="B158" s="93"/>
      <c r="C158" s="93"/>
      <c r="D158" s="94"/>
      <c r="E158" s="94"/>
      <c r="F158" s="115"/>
      <c r="G158" s="115"/>
      <c r="H158" s="115"/>
      <c r="I158" s="115"/>
      <c r="J158" s="94"/>
    </row>
    <row r="159" spans="2:10">
      <c r="B159" s="93"/>
      <c r="C159" s="93"/>
      <c r="D159" s="94"/>
      <c r="E159" s="94"/>
      <c r="F159" s="115"/>
      <c r="G159" s="115"/>
      <c r="H159" s="115"/>
      <c r="I159" s="115"/>
      <c r="J159" s="94"/>
    </row>
    <row r="160" spans="2:10">
      <c r="B160" s="93"/>
      <c r="C160" s="93"/>
      <c r="D160" s="94"/>
      <c r="E160" s="94"/>
      <c r="F160" s="115"/>
      <c r="G160" s="115"/>
      <c r="H160" s="115"/>
      <c r="I160" s="115"/>
      <c r="J160" s="94"/>
    </row>
    <row r="161" spans="2:10">
      <c r="B161" s="93"/>
      <c r="C161" s="93"/>
      <c r="D161" s="94"/>
      <c r="E161" s="94"/>
      <c r="F161" s="115"/>
      <c r="G161" s="115"/>
      <c r="H161" s="115"/>
      <c r="I161" s="115"/>
      <c r="J161" s="94"/>
    </row>
    <row r="162" spans="2:10">
      <c r="B162" s="93"/>
      <c r="C162" s="93"/>
      <c r="D162" s="94"/>
      <c r="E162" s="94"/>
      <c r="F162" s="115"/>
      <c r="G162" s="115"/>
      <c r="H162" s="115"/>
      <c r="I162" s="115"/>
      <c r="J162" s="94"/>
    </row>
    <row r="163" spans="2:10">
      <c r="B163" s="93"/>
      <c r="C163" s="93"/>
      <c r="D163" s="94"/>
      <c r="E163" s="94"/>
      <c r="F163" s="115"/>
      <c r="G163" s="115"/>
      <c r="H163" s="115"/>
      <c r="I163" s="115"/>
      <c r="J163" s="94"/>
    </row>
    <row r="164" spans="2:10">
      <c r="B164" s="93"/>
      <c r="C164" s="93"/>
      <c r="D164" s="94"/>
      <c r="E164" s="94"/>
      <c r="F164" s="115"/>
      <c r="G164" s="115"/>
      <c r="H164" s="115"/>
      <c r="I164" s="115"/>
      <c r="J164" s="94"/>
    </row>
    <row r="165" spans="2:10">
      <c r="B165" s="93"/>
      <c r="C165" s="93"/>
      <c r="D165" s="94"/>
      <c r="E165" s="94"/>
      <c r="F165" s="115"/>
      <c r="G165" s="115"/>
      <c r="H165" s="115"/>
      <c r="I165" s="115"/>
      <c r="J165" s="94"/>
    </row>
    <row r="166" spans="2:10">
      <c r="B166" s="93"/>
      <c r="C166" s="93"/>
      <c r="D166" s="94"/>
      <c r="E166" s="94"/>
      <c r="F166" s="115"/>
      <c r="G166" s="115"/>
      <c r="H166" s="115"/>
      <c r="I166" s="115"/>
      <c r="J166" s="94"/>
    </row>
    <row r="167" spans="2:10">
      <c r="B167" s="93"/>
      <c r="C167" s="93"/>
      <c r="D167" s="94"/>
      <c r="E167" s="94"/>
      <c r="F167" s="115"/>
      <c r="G167" s="115"/>
      <c r="H167" s="115"/>
      <c r="I167" s="115"/>
      <c r="J167" s="94"/>
    </row>
    <row r="168" spans="2:10">
      <c r="B168" s="93"/>
      <c r="C168" s="93"/>
      <c r="D168" s="94"/>
      <c r="E168" s="94"/>
      <c r="F168" s="115"/>
      <c r="G168" s="115"/>
      <c r="H168" s="115"/>
      <c r="I168" s="115"/>
      <c r="J168" s="94"/>
    </row>
    <row r="169" spans="2:10">
      <c r="B169" s="93"/>
      <c r="C169" s="93"/>
      <c r="D169" s="94"/>
      <c r="E169" s="94"/>
      <c r="F169" s="115"/>
      <c r="G169" s="115"/>
      <c r="H169" s="115"/>
      <c r="I169" s="115"/>
      <c r="J169" s="94"/>
    </row>
    <row r="170" spans="2:10">
      <c r="B170" s="93"/>
      <c r="C170" s="93"/>
      <c r="D170" s="94"/>
      <c r="E170" s="94"/>
      <c r="F170" s="115"/>
      <c r="G170" s="115"/>
      <c r="H170" s="115"/>
      <c r="I170" s="115"/>
      <c r="J170" s="94"/>
    </row>
    <row r="171" spans="2:10">
      <c r="B171" s="93"/>
      <c r="C171" s="93"/>
      <c r="D171" s="94"/>
      <c r="E171" s="94"/>
      <c r="F171" s="115"/>
      <c r="G171" s="115"/>
      <c r="H171" s="115"/>
      <c r="I171" s="115"/>
      <c r="J171" s="94"/>
    </row>
    <row r="172" spans="2:10">
      <c r="B172" s="93"/>
      <c r="C172" s="93"/>
      <c r="D172" s="94"/>
      <c r="E172" s="94"/>
      <c r="F172" s="115"/>
      <c r="G172" s="115"/>
      <c r="H172" s="115"/>
      <c r="I172" s="115"/>
      <c r="J172" s="94"/>
    </row>
    <row r="173" spans="2:10">
      <c r="B173" s="93"/>
      <c r="C173" s="93"/>
      <c r="D173" s="94"/>
      <c r="E173" s="94"/>
      <c r="F173" s="115"/>
      <c r="G173" s="115"/>
      <c r="H173" s="115"/>
      <c r="I173" s="115"/>
      <c r="J173" s="94"/>
    </row>
    <row r="174" spans="2:10">
      <c r="B174" s="93"/>
      <c r="C174" s="93"/>
      <c r="D174" s="94"/>
      <c r="E174" s="94"/>
      <c r="F174" s="115"/>
      <c r="G174" s="115"/>
      <c r="H174" s="115"/>
      <c r="I174" s="115"/>
      <c r="J174" s="94"/>
    </row>
    <row r="175" spans="2:10">
      <c r="B175" s="93"/>
      <c r="C175" s="93"/>
      <c r="D175" s="94"/>
      <c r="E175" s="94"/>
      <c r="F175" s="115"/>
      <c r="G175" s="115"/>
      <c r="H175" s="115"/>
      <c r="I175" s="115"/>
      <c r="J175" s="94"/>
    </row>
    <row r="176" spans="2:10">
      <c r="B176" s="93"/>
      <c r="C176" s="93"/>
      <c r="D176" s="94"/>
      <c r="E176" s="94"/>
      <c r="F176" s="115"/>
      <c r="G176" s="115"/>
      <c r="H176" s="115"/>
      <c r="I176" s="115"/>
      <c r="J176" s="94"/>
    </row>
    <row r="177" spans="2:10">
      <c r="B177" s="93"/>
      <c r="C177" s="93"/>
      <c r="D177" s="94"/>
      <c r="E177" s="94"/>
      <c r="F177" s="115"/>
      <c r="G177" s="115"/>
      <c r="H177" s="115"/>
      <c r="I177" s="115"/>
      <c r="J177" s="94"/>
    </row>
    <row r="178" spans="2:10">
      <c r="B178" s="93"/>
      <c r="C178" s="93"/>
      <c r="D178" s="94"/>
      <c r="E178" s="94"/>
      <c r="F178" s="115"/>
      <c r="G178" s="115"/>
      <c r="H178" s="115"/>
      <c r="I178" s="115"/>
      <c r="J178" s="94"/>
    </row>
    <row r="179" spans="2:10">
      <c r="B179" s="93"/>
      <c r="C179" s="93"/>
      <c r="D179" s="94"/>
      <c r="E179" s="94"/>
      <c r="F179" s="115"/>
      <c r="G179" s="115"/>
      <c r="H179" s="115"/>
      <c r="I179" s="115"/>
      <c r="J179" s="94"/>
    </row>
    <row r="180" spans="2:10">
      <c r="B180" s="93"/>
      <c r="C180" s="93"/>
      <c r="D180" s="94"/>
      <c r="E180" s="94"/>
      <c r="F180" s="115"/>
      <c r="G180" s="115"/>
      <c r="H180" s="115"/>
      <c r="I180" s="115"/>
      <c r="J180" s="94"/>
    </row>
    <row r="181" spans="2:10">
      <c r="B181" s="93"/>
      <c r="C181" s="93"/>
      <c r="D181" s="94"/>
      <c r="E181" s="94"/>
      <c r="F181" s="115"/>
      <c r="G181" s="115"/>
      <c r="H181" s="115"/>
      <c r="I181" s="115"/>
      <c r="J181" s="94"/>
    </row>
    <row r="182" spans="2:10">
      <c r="B182" s="93"/>
      <c r="C182" s="93"/>
      <c r="D182" s="94"/>
      <c r="E182" s="94"/>
      <c r="F182" s="115"/>
      <c r="G182" s="115"/>
      <c r="H182" s="115"/>
      <c r="I182" s="115"/>
      <c r="J182" s="94"/>
    </row>
    <row r="183" spans="2:10">
      <c r="B183" s="93"/>
      <c r="C183" s="93"/>
      <c r="D183" s="94"/>
      <c r="E183" s="94"/>
      <c r="F183" s="115"/>
      <c r="G183" s="115"/>
      <c r="H183" s="115"/>
      <c r="I183" s="115"/>
      <c r="J183" s="94"/>
    </row>
    <row r="184" spans="2:10">
      <c r="B184" s="93"/>
      <c r="C184" s="93"/>
      <c r="D184" s="94"/>
      <c r="E184" s="94"/>
      <c r="F184" s="115"/>
      <c r="G184" s="115"/>
      <c r="H184" s="115"/>
      <c r="I184" s="115"/>
      <c r="J184" s="94"/>
    </row>
    <row r="185" spans="2:10">
      <c r="B185" s="93"/>
      <c r="C185" s="93"/>
      <c r="D185" s="94"/>
      <c r="E185" s="94"/>
      <c r="F185" s="115"/>
      <c r="G185" s="115"/>
      <c r="H185" s="115"/>
      <c r="I185" s="115"/>
      <c r="J185" s="94"/>
    </row>
    <row r="186" spans="2:10">
      <c r="B186" s="93"/>
      <c r="C186" s="93"/>
      <c r="D186" s="94"/>
      <c r="E186" s="94"/>
      <c r="F186" s="115"/>
      <c r="G186" s="115"/>
      <c r="H186" s="115"/>
      <c r="I186" s="115"/>
      <c r="J186" s="94"/>
    </row>
    <row r="187" spans="2:10">
      <c r="B187" s="93"/>
      <c r="C187" s="93"/>
      <c r="D187" s="94"/>
      <c r="E187" s="94"/>
      <c r="F187" s="115"/>
      <c r="G187" s="115"/>
      <c r="H187" s="115"/>
      <c r="I187" s="115"/>
      <c r="J187" s="94"/>
    </row>
    <row r="188" spans="2:10">
      <c r="B188" s="93"/>
      <c r="C188" s="93"/>
      <c r="D188" s="94"/>
      <c r="E188" s="94"/>
      <c r="F188" s="115"/>
      <c r="G188" s="115"/>
      <c r="H188" s="115"/>
      <c r="I188" s="115"/>
      <c r="J188" s="94"/>
    </row>
    <row r="189" spans="2:10">
      <c r="B189" s="93"/>
      <c r="C189" s="93"/>
      <c r="D189" s="94"/>
      <c r="E189" s="94"/>
      <c r="F189" s="115"/>
      <c r="G189" s="115"/>
      <c r="H189" s="115"/>
      <c r="I189" s="115"/>
      <c r="J189" s="94"/>
    </row>
    <row r="190" spans="2:10">
      <c r="B190" s="93"/>
      <c r="C190" s="93"/>
      <c r="D190" s="94"/>
      <c r="E190" s="94"/>
      <c r="F190" s="115"/>
      <c r="G190" s="115"/>
      <c r="H190" s="115"/>
      <c r="I190" s="115"/>
      <c r="J190" s="94"/>
    </row>
    <row r="191" spans="2:10">
      <c r="B191" s="93"/>
      <c r="C191" s="93"/>
      <c r="D191" s="94"/>
      <c r="E191" s="94"/>
      <c r="F191" s="115"/>
      <c r="G191" s="115"/>
      <c r="H191" s="115"/>
      <c r="I191" s="115"/>
      <c r="J191" s="94"/>
    </row>
    <row r="192" spans="2:10">
      <c r="B192" s="93"/>
      <c r="C192" s="93"/>
      <c r="D192" s="94"/>
      <c r="E192" s="94"/>
      <c r="F192" s="115"/>
      <c r="G192" s="115"/>
      <c r="H192" s="115"/>
      <c r="I192" s="115"/>
      <c r="J192" s="94"/>
    </row>
    <row r="193" spans="2:10">
      <c r="B193" s="93"/>
      <c r="C193" s="93"/>
      <c r="D193" s="94"/>
      <c r="E193" s="94"/>
      <c r="F193" s="115"/>
      <c r="G193" s="115"/>
      <c r="H193" s="115"/>
      <c r="I193" s="115"/>
      <c r="J193" s="94"/>
    </row>
    <row r="194" spans="2:10">
      <c r="B194" s="93"/>
      <c r="C194" s="93"/>
      <c r="D194" s="94"/>
      <c r="E194" s="94"/>
      <c r="F194" s="115"/>
      <c r="G194" s="115"/>
      <c r="H194" s="115"/>
      <c r="I194" s="115"/>
      <c r="J194" s="94"/>
    </row>
    <row r="195" spans="2:10">
      <c r="B195" s="93"/>
      <c r="C195" s="93"/>
      <c r="D195" s="94"/>
      <c r="E195" s="94"/>
      <c r="F195" s="115"/>
      <c r="G195" s="115"/>
      <c r="H195" s="115"/>
      <c r="I195" s="115"/>
      <c r="J195" s="94"/>
    </row>
    <row r="196" spans="2:10">
      <c r="B196" s="93"/>
      <c r="C196" s="93"/>
      <c r="D196" s="94"/>
      <c r="E196" s="94"/>
      <c r="F196" s="115"/>
      <c r="G196" s="115"/>
      <c r="H196" s="115"/>
      <c r="I196" s="115"/>
      <c r="J196" s="94"/>
    </row>
    <row r="197" spans="2:10">
      <c r="B197" s="93"/>
      <c r="C197" s="93"/>
      <c r="D197" s="94"/>
      <c r="E197" s="94"/>
      <c r="F197" s="115"/>
      <c r="G197" s="115"/>
      <c r="H197" s="115"/>
      <c r="I197" s="115"/>
      <c r="J197" s="94"/>
    </row>
    <row r="198" spans="2:10">
      <c r="B198" s="93"/>
      <c r="C198" s="93"/>
      <c r="D198" s="94"/>
      <c r="E198" s="94"/>
      <c r="F198" s="115"/>
      <c r="G198" s="115"/>
      <c r="H198" s="115"/>
      <c r="I198" s="115"/>
      <c r="J198" s="94"/>
    </row>
    <row r="199" spans="2:10">
      <c r="B199" s="93"/>
      <c r="C199" s="93"/>
      <c r="D199" s="94"/>
      <c r="E199" s="94"/>
      <c r="F199" s="115"/>
      <c r="G199" s="115"/>
      <c r="H199" s="115"/>
      <c r="I199" s="115"/>
      <c r="J199" s="94"/>
    </row>
    <row r="200" spans="2:10">
      <c r="B200" s="93"/>
      <c r="C200" s="93"/>
      <c r="D200" s="94"/>
      <c r="E200" s="94"/>
      <c r="F200" s="115"/>
      <c r="G200" s="115"/>
      <c r="H200" s="115"/>
      <c r="I200" s="115"/>
      <c r="J200" s="94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  <row r="863" spans="6:9">
      <c r="F863" s="3"/>
      <c r="G863" s="3"/>
      <c r="H863" s="3"/>
      <c r="I863" s="3"/>
    </row>
  </sheetData>
  <sheetProtection sheet="1" objects="1" scenarios="1"/>
  <mergeCells count="1">
    <mergeCell ref="B6:J6"/>
  </mergeCells>
  <phoneticPr fontId="4" type="noConversion"/>
  <dataValidations count="1">
    <dataValidation allowBlank="1" showInputMessage="1" showErrorMessage="1" sqref="D1:J9 C5:C9 B1:B9 B126:J1048576 A1:A24 A26:A1048576 K26:XFD1048576 K1:XFD24 B29:B30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9.28515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146</v>
      </c>
      <c r="C1" s="46" t="s" vm="1">
        <v>232</v>
      </c>
    </row>
    <row r="2" spans="2:11">
      <c r="B2" s="46" t="s">
        <v>145</v>
      </c>
      <c r="C2" s="46" t="s">
        <v>233</v>
      </c>
    </row>
    <row r="3" spans="2:11">
      <c r="B3" s="46" t="s">
        <v>147</v>
      </c>
      <c r="C3" s="46" t="s">
        <v>234</v>
      </c>
    </row>
    <row r="4" spans="2:11">
      <c r="B4" s="46" t="s">
        <v>148</v>
      </c>
      <c r="C4" s="46">
        <v>9453</v>
      </c>
    </row>
    <row r="6" spans="2:11" ht="26.25" customHeight="1">
      <c r="B6" s="151" t="s">
        <v>179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2:11" s="3" customFormat="1" ht="63">
      <c r="B7" s="47" t="s">
        <v>116</v>
      </c>
      <c r="C7" s="49" t="s">
        <v>117</v>
      </c>
      <c r="D7" s="49" t="s">
        <v>14</v>
      </c>
      <c r="E7" s="49" t="s">
        <v>15</v>
      </c>
      <c r="F7" s="49" t="s">
        <v>59</v>
      </c>
      <c r="G7" s="49" t="s">
        <v>103</v>
      </c>
      <c r="H7" s="49" t="s">
        <v>56</v>
      </c>
      <c r="I7" s="49" t="s">
        <v>111</v>
      </c>
      <c r="J7" s="49" t="s">
        <v>149</v>
      </c>
      <c r="K7" s="64" t="s">
        <v>150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211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6" t="s">
        <v>3229</v>
      </c>
      <c r="C10" s="87"/>
      <c r="D10" s="87"/>
      <c r="E10" s="87"/>
      <c r="F10" s="87"/>
      <c r="G10" s="87"/>
      <c r="H10" s="87"/>
      <c r="I10" s="117">
        <v>0</v>
      </c>
      <c r="J10" s="118">
        <v>0</v>
      </c>
      <c r="K10" s="118">
        <v>0</v>
      </c>
    </row>
    <row r="11" spans="2:11" ht="21" customHeight="1">
      <c r="B11" s="129"/>
      <c r="C11" s="87"/>
      <c r="D11" s="87"/>
      <c r="E11" s="87"/>
      <c r="F11" s="87"/>
      <c r="G11" s="87"/>
      <c r="H11" s="87"/>
      <c r="I11" s="87"/>
      <c r="J11" s="87"/>
      <c r="K11" s="87"/>
    </row>
    <row r="12" spans="2:11">
      <c r="B12" s="129"/>
      <c r="C12" s="87"/>
      <c r="D12" s="87"/>
      <c r="E12" s="87"/>
      <c r="F12" s="87"/>
      <c r="G12" s="87"/>
      <c r="H12" s="87"/>
      <c r="I12" s="87"/>
      <c r="J12" s="87"/>
      <c r="K12" s="87"/>
    </row>
    <row r="13" spans="2:11"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2:11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1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1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93"/>
      <c r="C110" s="93"/>
      <c r="D110" s="115"/>
      <c r="E110" s="115"/>
      <c r="F110" s="115"/>
      <c r="G110" s="115"/>
      <c r="H110" s="115"/>
      <c r="I110" s="94"/>
      <c r="J110" s="94"/>
      <c r="K110" s="94"/>
    </row>
    <row r="111" spans="2:11">
      <c r="B111" s="93"/>
      <c r="C111" s="93"/>
      <c r="D111" s="115"/>
      <c r="E111" s="115"/>
      <c r="F111" s="115"/>
      <c r="G111" s="115"/>
      <c r="H111" s="115"/>
      <c r="I111" s="94"/>
      <c r="J111" s="94"/>
      <c r="K111" s="94"/>
    </row>
    <row r="112" spans="2:11">
      <c r="B112" s="93"/>
      <c r="C112" s="93"/>
      <c r="D112" s="115"/>
      <c r="E112" s="115"/>
      <c r="F112" s="115"/>
      <c r="G112" s="115"/>
      <c r="H112" s="115"/>
      <c r="I112" s="94"/>
      <c r="J112" s="94"/>
      <c r="K112" s="94"/>
    </row>
    <row r="113" spans="2:11">
      <c r="B113" s="93"/>
      <c r="C113" s="93"/>
      <c r="D113" s="115"/>
      <c r="E113" s="115"/>
      <c r="F113" s="115"/>
      <c r="G113" s="115"/>
      <c r="H113" s="115"/>
      <c r="I113" s="94"/>
      <c r="J113" s="94"/>
      <c r="K113" s="94"/>
    </row>
    <row r="114" spans="2:11">
      <c r="B114" s="93"/>
      <c r="C114" s="93"/>
      <c r="D114" s="115"/>
      <c r="E114" s="115"/>
      <c r="F114" s="115"/>
      <c r="G114" s="115"/>
      <c r="H114" s="115"/>
      <c r="I114" s="94"/>
      <c r="J114" s="94"/>
      <c r="K114" s="94"/>
    </row>
    <row r="115" spans="2:11">
      <c r="B115" s="93"/>
      <c r="C115" s="93"/>
      <c r="D115" s="115"/>
      <c r="E115" s="115"/>
      <c r="F115" s="115"/>
      <c r="G115" s="115"/>
      <c r="H115" s="115"/>
      <c r="I115" s="94"/>
      <c r="J115" s="94"/>
      <c r="K115" s="94"/>
    </row>
    <row r="116" spans="2:11">
      <c r="B116" s="93"/>
      <c r="C116" s="93"/>
      <c r="D116" s="115"/>
      <c r="E116" s="115"/>
      <c r="F116" s="115"/>
      <c r="G116" s="115"/>
      <c r="H116" s="115"/>
      <c r="I116" s="94"/>
      <c r="J116" s="94"/>
      <c r="K116" s="94"/>
    </row>
    <row r="117" spans="2:11">
      <c r="B117" s="93"/>
      <c r="C117" s="93"/>
      <c r="D117" s="115"/>
      <c r="E117" s="115"/>
      <c r="F117" s="115"/>
      <c r="G117" s="115"/>
      <c r="H117" s="115"/>
      <c r="I117" s="94"/>
      <c r="J117" s="94"/>
      <c r="K117" s="94"/>
    </row>
    <row r="118" spans="2:11">
      <c r="B118" s="93"/>
      <c r="C118" s="93"/>
      <c r="D118" s="115"/>
      <c r="E118" s="115"/>
      <c r="F118" s="115"/>
      <c r="G118" s="115"/>
      <c r="H118" s="115"/>
      <c r="I118" s="94"/>
      <c r="J118" s="94"/>
      <c r="K118" s="94"/>
    </row>
    <row r="119" spans="2:11">
      <c r="B119" s="93"/>
      <c r="C119" s="93"/>
      <c r="D119" s="115"/>
      <c r="E119" s="115"/>
      <c r="F119" s="115"/>
      <c r="G119" s="115"/>
      <c r="H119" s="115"/>
      <c r="I119" s="94"/>
      <c r="J119" s="94"/>
      <c r="K119" s="94"/>
    </row>
    <row r="120" spans="2:11">
      <c r="B120" s="93"/>
      <c r="C120" s="93"/>
      <c r="D120" s="115"/>
      <c r="E120" s="115"/>
      <c r="F120" s="115"/>
      <c r="G120" s="115"/>
      <c r="H120" s="115"/>
      <c r="I120" s="94"/>
      <c r="J120" s="94"/>
      <c r="K120" s="94"/>
    </row>
    <row r="121" spans="2:11">
      <c r="B121" s="93"/>
      <c r="C121" s="93"/>
      <c r="D121" s="115"/>
      <c r="E121" s="115"/>
      <c r="F121" s="115"/>
      <c r="G121" s="115"/>
      <c r="H121" s="115"/>
      <c r="I121" s="94"/>
      <c r="J121" s="94"/>
      <c r="K121" s="94"/>
    </row>
    <row r="122" spans="2:11">
      <c r="B122" s="93"/>
      <c r="C122" s="93"/>
      <c r="D122" s="115"/>
      <c r="E122" s="115"/>
      <c r="F122" s="115"/>
      <c r="G122" s="115"/>
      <c r="H122" s="115"/>
      <c r="I122" s="94"/>
      <c r="J122" s="94"/>
      <c r="K122" s="94"/>
    </row>
    <row r="123" spans="2:11">
      <c r="B123" s="93"/>
      <c r="C123" s="93"/>
      <c r="D123" s="115"/>
      <c r="E123" s="115"/>
      <c r="F123" s="115"/>
      <c r="G123" s="115"/>
      <c r="H123" s="115"/>
      <c r="I123" s="94"/>
      <c r="J123" s="94"/>
      <c r="K123" s="94"/>
    </row>
    <row r="124" spans="2:11">
      <c r="B124" s="93"/>
      <c r="C124" s="93"/>
      <c r="D124" s="115"/>
      <c r="E124" s="115"/>
      <c r="F124" s="115"/>
      <c r="G124" s="115"/>
      <c r="H124" s="115"/>
      <c r="I124" s="94"/>
      <c r="J124" s="94"/>
      <c r="K124" s="94"/>
    </row>
    <row r="125" spans="2:11">
      <c r="B125" s="93"/>
      <c r="C125" s="93"/>
      <c r="D125" s="115"/>
      <c r="E125" s="115"/>
      <c r="F125" s="115"/>
      <c r="G125" s="115"/>
      <c r="H125" s="115"/>
      <c r="I125" s="94"/>
      <c r="J125" s="94"/>
      <c r="K125" s="94"/>
    </row>
    <row r="126" spans="2:11">
      <c r="B126" s="93"/>
      <c r="C126" s="93"/>
      <c r="D126" s="115"/>
      <c r="E126" s="115"/>
      <c r="F126" s="115"/>
      <c r="G126" s="115"/>
      <c r="H126" s="115"/>
      <c r="I126" s="94"/>
      <c r="J126" s="94"/>
      <c r="K126" s="94"/>
    </row>
    <row r="127" spans="2:11">
      <c r="B127" s="93"/>
      <c r="C127" s="93"/>
      <c r="D127" s="115"/>
      <c r="E127" s="115"/>
      <c r="F127" s="115"/>
      <c r="G127" s="115"/>
      <c r="H127" s="115"/>
      <c r="I127" s="94"/>
      <c r="J127" s="94"/>
      <c r="K127" s="94"/>
    </row>
    <row r="128" spans="2:11">
      <c r="B128" s="93"/>
      <c r="C128" s="93"/>
      <c r="D128" s="115"/>
      <c r="E128" s="115"/>
      <c r="F128" s="115"/>
      <c r="G128" s="115"/>
      <c r="H128" s="115"/>
      <c r="I128" s="94"/>
      <c r="J128" s="94"/>
      <c r="K128" s="94"/>
    </row>
    <row r="129" spans="2:11">
      <c r="B129" s="93"/>
      <c r="C129" s="93"/>
      <c r="D129" s="115"/>
      <c r="E129" s="115"/>
      <c r="F129" s="115"/>
      <c r="G129" s="115"/>
      <c r="H129" s="115"/>
      <c r="I129" s="94"/>
      <c r="J129" s="94"/>
      <c r="K129" s="94"/>
    </row>
    <row r="130" spans="2:11">
      <c r="B130" s="93"/>
      <c r="C130" s="93"/>
      <c r="D130" s="115"/>
      <c r="E130" s="115"/>
      <c r="F130" s="115"/>
      <c r="G130" s="115"/>
      <c r="H130" s="115"/>
      <c r="I130" s="94"/>
      <c r="J130" s="94"/>
      <c r="K130" s="94"/>
    </row>
    <row r="131" spans="2:11">
      <c r="B131" s="93"/>
      <c r="C131" s="93"/>
      <c r="D131" s="115"/>
      <c r="E131" s="115"/>
      <c r="F131" s="115"/>
      <c r="G131" s="115"/>
      <c r="H131" s="115"/>
      <c r="I131" s="94"/>
      <c r="J131" s="94"/>
      <c r="K131" s="94"/>
    </row>
    <row r="132" spans="2:11">
      <c r="B132" s="93"/>
      <c r="C132" s="93"/>
      <c r="D132" s="115"/>
      <c r="E132" s="115"/>
      <c r="F132" s="115"/>
      <c r="G132" s="115"/>
      <c r="H132" s="115"/>
      <c r="I132" s="94"/>
      <c r="J132" s="94"/>
      <c r="K132" s="94"/>
    </row>
    <row r="133" spans="2:11">
      <c r="B133" s="93"/>
      <c r="C133" s="93"/>
      <c r="D133" s="115"/>
      <c r="E133" s="115"/>
      <c r="F133" s="115"/>
      <c r="G133" s="115"/>
      <c r="H133" s="115"/>
      <c r="I133" s="94"/>
      <c r="J133" s="94"/>
      <c r="K133" s="94"/>
    </row>
    <row r="134" spans="2:11">
      <c r="B134" s="93"/>
      <c r="C134" s="93"/>
      <c r="D134" s="115"/>
      <c r="E134" s="115"/>
      <c r="F134" s="115"/>
      <c r="G134" s="115"/>
      <c r="H134" s="115"/>
      <c r="I134" s="94"/>
      <c r="J134" s="94"/>
      <c r="K134" s="94"/>
    </row>
    <row r="135" spans="2:11">
      <c r="B135" s="93"/>
      <c r="C135" s="93"/>
      <c r="D135" s="115"/>
      <c r="E135" s="115"/>
      <c r="F135" s="115"/>
      <c r="G135" s="115"/>
      <c r="H135" s="115"/>
      <c r="I135" s="94"/>
      <c r="J135" s="94"/>
      <c r="K135" s="94"/>
    </row>
    <row r="136" spans="2:11">
      <c r="B136" s="93"/>
      <c r="C136" s="93"/>
      <c r="D136" s="115"/>
      <c r="E136" s="115"/>
      <c r="F136" s="115"/>
      <c r="G136" s="115"/>
      <c r="H136" s="115"/>
      <c r="I136" s="94"/>
      <c r="J136" s="94"/>
      <c r="K136" s="94"/>
    </row>
    <row r="137" spans="2:11">
      <c r="B137" s="93"/>
      <c r="C137" s="93"/>
      <c r="D137" s="115"/>
      <c r="E137" s="115"/>
      <c r="F137" s="115"/>
      <c r="G137" s="115"/>
      <c r="H137" s="115"/>
      <c r="I137" s="94"/>
      <c r="J137" s="94"/>
      <c r="K137" s="94"/>
    </row>
    <row r="138" spans="2:11">
      <c r="B138" s="93"/>
      <c r="C138" s="93"/>
      <c r="D138" s="115"/>
      <c r="E138" s="115"/>
      <c r="F138" s="115"/>
      <c r="G138" s="115"/>
      <c r="H138" s="115"/>
      <c r="I138" s="94"/>
      <c r="J138" s="94"/>
      <c r="K138" s="94"/>
    </row>
    <row r="139" spans="2:11">
      <c r="B139" s="93"/>
      <c r="C139" s="93"/>
      <c r="D139" s="115"/>
      <c r="E139" s="115"/>
      <c r="F139" s="115"/>
      <c r="G139" s="115"/>
      <c r="H139" s="115"/>
      <c r="I139" s="94"/>
      <c r="J139" s="94"/>
      <c r="K139" s="94"/>
    </row>
    <row r="140" spans="2:11">
      <c r="B140" s="93"/>
      <c r="C140" s="93"/>
      <c r="D140" s="115"/>
      <c r="E140" s="115"/>
      <c r="F140" s="115"/>
      <c r="G140" s="115"/>
      <c r="H140" s="115"/>
      <c r="I140" s="94"/>
      <c r="J140" s="94"/>
      <c r="K140" s="94"/>
    </row>
    <row r="141" spans="2:11">
      <c r="B141" s="93"/>
      <c r="C141" s="93"/>
      <c r="D141" s="115"/>
      <c r="E141" s="115"/>
      <c r="F141" s="115"/>
      <c r="G141" s="115"/>
      <c r="H141" s="115"/>
      <c r="I141" s="94"/>
      <c r="J141" s="94"/>
      <c r="K141" s="94"/>
    </row>
    <row r="142" spans="2:11">
      <c r="B142" s="93"/>
      <c r="C142" s="93"/>
      <c r="D142" s="115"/>
      <c r="E142" s="115"/>
      <c r="F142" s="115"/>
      <c r="G142" s="115"/>
      <c r="H142" s="115"/>
      <c r="I142" s="94"/>
      <c r="J142" s="94"/>
      <c r="K142" s="94"/>
    </row>
    <row r="143" spans="2:11">
      <c r="B143" s="93"/>
      <c r="C143" s="93"/>
      <c r="D143" s="115"/>
      <c r="E143" s="115"/>
      <c r="F143" s="115"/>
      <c r="G143" s="115"/>
      <c r="H143" s="115"/>
      <c r="I143" s="94"/>
      <c r="J143" s="94"/>
      <c r="K143" s="94"/>
    </row>
    <row r="144" spans="2:11">
      <c r="B144" s="93"/>
      <c r="C144" s="93"/>
      <c r="D144" s="115"/>
      <c r="E144" s="115"/>
      <c r="F144" s="115"/>
      <c r="G144" s="115"/>
      <c r="H144" s="115"/>
      <c r="I144" s="94"/>
      <c r="J144" s="94"/>
      <c r="K144" s="94"/>
    </row>
    <row r="145" spans="2:11">
      <c r="B145" s="93"/>
      <c r="C145" s="93"/>
      <c r="D145" s="115"/>
      <c r="E145" s="115"/>
      <c r="F145" s="115"/>
      <c r="G145" s="115"/>
      <c r="H145" s="115"/>
      <c r="I145" s="94"/>
      <c r="J145" s="94"/>
      <c r="K145" s="94"/>
    </row>
    <row r="146" spans="2:11">
      <c r="B146" s="93"/>
      <c r="C146" s="93"/>
      <c r="D146" s="115"/>
      <c r="E146" s="115"/>
      <c r="F146" s="115"/>
      <c r="G146" s="115"/>
      <c r="H146" s="115"/>
      <c r="I146" s="94"/>
      <c r="J146" s="94"/>
      <c r="K146" s="94"/>
    </row>
    <row r="147" spans="2:11">
      <c r="B147" s="93"/>
      <c r="C147" s="93"/>
      <c r="D147" s="115"/>
      <c r="E147" s="115"/>
      <c r="F147" s="115"/>
      <c r="G147" s="115"/>
      <c r="H147" s="115"/>
      <c r="I147" s="94"/>
      <c r="J147" s="94"/>
      <c r="K147" s="94"/>
    </row>
    <row r="148" spans="2:11">
      <c r="B148" s="93"/>
      <c r="C148" s="93"/>
      <c r="D148" s="115"/>
      <c r="E148" s="115"/>
      <c r="F148" s="115"/>
      <c r="G148" s="115"/>
      <c r="H148" s="115"/>
      <c r="I148" s="94"/>
      <c r="J148" s="94"/>
      <c r="K148" s="94"/>
    </row>
    <row r="149" spans="2:11">
      <c r="B149" s="93"/>
      <c r="C149" s="93"/>
      <c r="D149" s="115"/>
      <c r="E149" s="115"/>
      <c r="F149" s="115"/>
      <c r="G149" s="115"/>
      <c r="H149" s="115"/>
      <c r="I149" s="94"/>
      <c r="J149" s="94"/>
      <c r="K149" s="94"/>
    </row>
    <row r="150" spans="2:11">
      <c r="B150" s="93"/>
      <c r="C150" s="93"/>
      <c r="D150" s="115"/>
      <c r="E150" s="115"/>
      <c r="F150" s="115"/>
      <c r="G150" s="115"/>
      <c r="H150" s="115"/>
      <c r="I150" s="94"/>
      <c r="J150" s="94"/>
      <c r="K150" s="94"/>
    </row>
    <row r="151" spans="2:11">
      <c r="B151" s="93"/>
      <c r="C151" s="93"/>
      <c r="D151" s="115"/>
      <c r="E151" s="115"/>
      <c r="F151" s="115"/>
      <c r="G151" s="115"/>
      <c r="H151" s="115"/>
      <c r="I151" s="94"/>
      <c r="J151" s="94"/>
      <c r="K151" s="94"/>
    </row>
    <row r="152" spans="2:11">
      <c r="B152" s="93"/>
      <c r="C152" s="93"/>
      <c r="D152" s="115"/>
      <c r="E152" s="115"/>
      <c r="F152" s="115"/>
      <c r="G152" s="115"/>
      <c r="H152" s="115"/>
      <c r="I152" s="94"/>
      <c r="J152" s="94"/>
      <c r="K152" s="94"/>
    </row>
    <row r="153" spans="2:11">
      <c r="B153" s="93"/>
      <c r="C153" s="93"/>
      <c r="D153" s="115"/>
      <c r="E153" s="115"/>
      <c r="F153" s="115"/>
      <c r="G153" s="115"/>
      <c r="H153" s="115"/>
      <c r="I153" s="94"/>
      <c r="J153" s="94"/>
      <c r="K153" s="94"/>
    </row>
    <row r="154" spans="2:11">
      <c r="B154" s="93"/>
      <c r="C154" s="93"/>
      <c r="D154" s="115"/>
      <c r="E154" s="115"/>
      <c r="F154" s="115"/>
      <c r="G154" s="115"/>
      <c r="H154" s="115"/>
      <c r="I154" s="94"/>
      <c r="J154" s="94"/>
      <c r="K154" s="94"/>
    </row>
    <row r="155" spans="2:11">
      <c r="B155" s="93"/>
      <c r="C155" s="93"/>
      <c r="D155" s="115"/>
      <c r="E155" s="115"/>
      <c r="F155" s="115"/>
      <c r="G155" s="115"/>
      <c r="H155" s="115"/>
      <c r="I155" s="94"/>
      <c r="J155" s="94"/>
      <c r="K155" s="94"/>
    </row>
    <row r="156" spans="2:11">
      <c r="B156" s="93"/>
      <c r="C156" s="93"/>
      <c r="D156" s="115"/>
      <c r="E156" s="115"/>
      <c r="F156" s="115"/>
      <c r="G156" s="115"/>
      <c r="H156" s="115"/>
      <c r="I156" s="94"/>
      <c r="J156" s="94"/>
      <c r="K156" s="94"/>
    </row>
    <row r="157" spans="2:11">
      <c r="B157" s="93"/>
      <c r="C157" s="93"/>
      <c r="D157" s="115"/>
      <c r="E157" s="115"/>
      <c r="F157" s="115"/>
      <c r="G157" s="115"/>
      <c r="H157" s="115"/>
      <c r="I157" s="94"/>
      <c r="J157" s="94"/>
      <c r="K157" s="94"/>
    </row>
    <row r="158" spans="2:11">
      <c r="B158" s="93"/>
      <c r="C158" s="93"/>
      <c r="D158" s="115"/>
      <c r="E158" s="115"/>
      <c r="F158" s="115"/>
      <c r="G158" s="115"/>
      <c r="H158" s="115"/>
      <c r="I158" s="94"/>
      <c r="J158" s="94"/>
      <c r="K158" s="94"/>
    </row>
    <row r="159" spans="2:11">
      <c r="B159" s="93"/>
      <c r="C159" s="93"/>
      <c r="D159" s="115"/>
      <c r="E159" s="115"/>
      <c r="F159" s="115"/>
      <c r="G159" s="115"/>
      <c r="H159" s="115"/>
      <c r="I159" s="94"/>
      <c r="J159" s="94"/>
      <c r="K159" s="94"/>
    </row>
    <row r="160" spans="2:11">
      <c r="B160" s="93"/>
      <c r="C160" s="93"/>
      <c r="D160" s="115"/>
      <c r="E160" s="115"/>
      <c r="F160" s="115"/>
      <c r="G160" s="115"/>
      <c r="H160" s="115"/>
      <c r="I160" s="94"/>
      <c r="J160" s="94"/>
      <c r="K160" s="94"/>
    </row>
    <row r="161" spans="2:11">
      <c r="B161" s="93"/>
      <c r="C161" s="93"/>
      <c r="D161" s="115"/>
      <c r="E161" s="115"/>
      <c r="F161" s="115"/>
      <c r="G161" s="115"/>
      <c r="H161" s="115"/>
      <c r="I161" s="94"/>
      <c r="J161" s="94"/>
      <c r="K161" s="94"/>
    </row>
    <row r="162" spans="2:11">
      <c r="B162" s="93"/>
      <c r="C162" s="93"/>
      <c r="D162" s="115"/>
      <c r="E162" s="115"/>
      <c r="F162" s="115"/>
      <c r="G162" s="115"/>
      <c r="H162" s="115"/>
      <c r="I162" s="94"/>
      <c r="J162" s="94"/>
      <c r="K162" s="94"/>
    </row>
    <row r="163" spans="2:11">
      <c r="B163" s="93"/>
      <c r="C163" s="93"/>
      <c r="D163" s="115"/>
      <c r="E163" s="115"/>
      <c r="F163" s="115"/>
      <c r="G163" s="115"/>
      <c r="H163" s="115"/>
      <c r="I163" s="94"/>
      <c r="J163" s="94"/>
      <c r="K163" s="94"/>
    </row>
    <row r="164" spans="2:11">
      <c r="B164" s="93"/>
      <c r="C164" s="93"/>
      <c r="D164" s="115"/>
      <c r="E164" s="115"/>
      <c r="F164" s="115"/>
      <c r="G164" s="115"/>
      <c r="H164" s="115"/>
      <c r="I164" s="94"/>
      <c r="J164" s="94"/>
      <c r="K164" s="94"/>
    </row>
    <row r="165" spans="2:11">
      <c r="B165" s="93"/>
      <c r="C165" s="93"/>
      <c r="D165" s="115"/>
      <c r="E165" s="115"/>
      <c r="F165" s="115"/>
      <c r="G165" s="115"/>
      <c r="H165" s="115"/>
      <c r="I165" s="94"/>
      <c r="J165" s="94"/>
      <c r="K165" s="94"/>
    </row>
    <row r="166" spans="2:11">
      <c r="B166" s="93"/>
      <c r="C166" s="93"/>
      <c r="D166" s="115"/>
      <c r="E166" s="115"/>
      <c r="F166" s="115"/>
      <c r="G166" s="115"/>
      <c r="H166" s="115"/>
      <c r="I166" s="94"/>
      <c r="J166" s="94"/>
      <c r="K166" s="94"/>
    </row>
    <row r="167" spans="2:11">
      <c r="B167" s="93"/>
      <c r="C167" s="93"/>
      <c r="D167" s="115"/>
      <c r="E167" s="115"/>
      <c r="F167" s="115"/>
      <c r="G167" s="115"/>
      <c r="H167" s="115"/>
      <c r="I167" s="94"/>
      <c r="J167" s="94"/>
      <c r="K167" s="94"/>
    </row>
    <row r="168" spans="2:11">
      <c r="B168" s="93"/>
      <c r="C168" s="93"/>
      <c r="D168" s="115"/>
      <c r="E168" s="115"/>
      <c r="F168" s="115"/>
      <c r="G168" s="115"/>
      <c r="H168" s="115"/>
      <c r="I168" s="94"/>
      <c r="J168" s="94"/>
      <c r="K168" s="94"/>
    </row>
    <row r="169" spans="2:11">
      <c r="B169" s="93"/>
      <c r="C169" s="93"/>
      <c r="D169" s="115"/>
      <c r="E169" s="115"/>
      <c r="F169" s="115"/>
      <c r="G169" s="115"/>
      <c r="H169" s="115"/>
      <c r="I169" s="94"/>
      <c r="J169" s="94"/>
      <c r="K169" s="94"/>
    </row>
    <row r="170" spans="2:11">
      <c r="B170" s="93"/>
      <c r="C170" s="93"/>
      <c r="D170" s="115"/>
      <c r="E170" s="115"/>
      <c r="F170" s="115"/>
      <c r="G170" s="115"/>
      <c r="H170" s="115"/>
      <c r="I170" s="94"/>
      <c r="J170" s="94"/>
      <c r="K170" s="94"/>
    </row>
    <row r="171" spans="2:11">
      <c r="B171" s="93"/>
      <c r="C171" s="93"/>
      <c r="D171" s="115"/>
      <c r="E171" s="115"/>
      <c r="F171" s="115"/>
      <c r="G171" s="115"/>
      <c r="H171" s="115"/>
      <c r="I171" s="94"/>
      <c r="J171" s="94"/>
      <c r="K171" s="94"/>
    </row>
    <row r="172" spans="2:11">
      <c r="B172" s="93"/>
      <c r="C172" s="93"/>
      <c r="D172" s="115"/>
      <c r="E172" s="115"/>
      <c r="F172" s="115"/>
      <c r="G172" s="115"/>
      <c r="H172" s="115"/>
      <c r="I172" s="94"/>
      <c r="J172" s="94"/>
      <c r="K172" s="94"/>
    </row>
    <row r="173" spans="2:11">
      <c r="B173" s="93"/>
      <c r="C173" s="93"/>
      <c r="D173" s="115"/>
      <c r="E173" s="115"/>
      <c r="F173" s="115"/>
      <c r="G173" s="115"/>
      <c r="H173" s="115"/>
      <c r="I173" s="94"/>
      <c r="J173" s="94"/>
      <c r="K173" s="94"/>
    </row>
    <row r="174" spans="2:11">
      <c r="B174" s="93"/>
      <c r="C174" s="93"/>
      <c r="D174" s="115"/>
      <c r="E174" s="115"/>
      <c r="F174" s="115"/>
      <c r="G174" s="115"/>
      <c r="H174" s="115"/>
      <c r="I174" s="94"/>
      <c r="J174" s="94"/>
      <c r="K174" s="94"/>
    </row>
    <row r="175" spans="2:11">
      <c r="B175" s="93"/>
      <c r="C175" s="93"/>
      <c r="D175" s="115"/>
      <c r="E175" s="115"/>
      <c r="F175" s="115"/>
      <c r="G175" s="115"/>
      <c r="H175" s="115"/>
      <c r="I175" s="94"/>
      <c r="J175" s="94"/>
      <c r="K175" s="94"/>
    </row>
    <row r="176" spans="2:11">
      <c r="B176" s="93"/>
      <c r="C176" s="93"/>
      <c r="D176" s="115"/>
      <c r="E176" s="115"/>
      <c r="F176" s="115"/>
      <c r="G176" s="115"/>
      <c r="H176" s="115"/>
      <c r="I176" s="94"/>
      <c r="J176" s="94"/>
      <c r="K176" s="94"/>
    </row>
    <row r="177" spans="2:11">
      <c r="B177" s="93"/>
      <c r="C177" s="93"/>
      <c r="D177" s="115"/>
      <c r="E177" s="115"/>
      <c r="F177" s="115"/>
      <c r="G177" s="115"/>
      <c r="H177" s="115"/>
      <c r="I177" s="94"/>
      <c r="J177" s="94"/>
      <c r="K177" s="94"/>
    </row>
    <row r="178" spans="2:11">
      <c r="B178" s="93"/>
      <c r="C178" s="93"/>
      <c r="D178" s="115"/>
      <c r="E178" s="115"/>
      <c r="F178" s="115"/>
      <c r="G178" s="115"/>
      <c r="H178" s="115"/>
      <c r="I178" s="94"/>
      <c r="J178" s="94"/>
      <c r="K178" s="94"/>
    </row>
    <row r="179" spans="2:11">
      <c r="B179" s="93"/>
      <c r="C179" s="93"/>
      <c r="D179" s="115"/>
      <c r="E179" s="115"/>
      <c r="F179" s="115"/>
      <c r="G179" s="115"/>
      <c r="H179" s="115"/>
      <c r="I179" s="94"/>
      <c r="J179" s="94"/>
      <c r="K179" s="94"/>
    </row>
    <row r="180" spans="2:11">
      <c r="B180" s="93"/>
      <c r="C180" s="93"/>
      <c r="D180" s="115"/>
      <c r="E180" s="115"/>
      <c r="F180" s="115"/>
      <c r="G180" s="115"/>
      <c r="H180" s="115"/>
      <c r="I180" s="94"/>
      <c r="J180" s="94"/>
      <c r="K180" s="94"/>
    </row>
    <row r="181" spans="2:11">
      <c r="B181" s="93"/>
      <c r="C181" s="93"/>
      <c r="D181" s="115"/>
      <c r="E181" s="115"/>
      <c r="F181" s="115"/>
      <c r="G181" s="115"/>
      <c r="H181" s="115"/>
      <c r="I181" s="94"/>
      <c r="J181" s="94"/>
      <c r="K181" s="94"/>
    </row>
    <row r="182" spans="2:11">
      <c r="B182" s="93"/>
      <c r="C182" s="93"/>
      <c r="D182" s="115"/>
      <c r="E182" s="115"/>
      <c r="F182" s="115"/>
      <c r="G182" s="115"/>
      <c r="H182" s="115"/>
      <c r="I182" s="94"/>
      <c r="J182" s="94"/>
      <c r="K182" s="94"/>
    </row>
    <row r="183" spans="2:11">
      <c r="B183" s="93"/>
      <c r="C183" s="93"/>
      <c r="D183" s="115"/>
      <c r="E183" s="115"/>
      <c r="F183" s="115"/>
      <c r="G183" s="115"/>
      <c r="H183" s="115"/>
      <c r="I183" s="94"/>
      <c r="J183" s="94"/>
      <c r="K183" s="94"/>
    </row>
    <row r="184" spans="2:11">
      <c r="B184" s="93"/>
      <c r="C184" s="93"/>
      <c r="D184" s="115"/>
      <c r="E184" s="115"/>
      <c r="F184" s="115"/>
      <c r="G184" s="115"/>
      <c r="H184" s="115"/>
      <c r="I184" s="94"/>
      <c r="J184" s="94"/>
      <c r="K184" s="94"/>
    </row>
    <row r="185" spans="2:11">
      <c r="B185" s="93"/>
      <c r="C185" s="93"/>
      <c r="D185" s="115"/>
      <c r="E185" s="115"/>
      <c r="F185" s="115"/>
      <c r="G185" s="115"/>
      <c r="H185" s="115"/>
      <c r="I185" s="94"/>
      <c r="J185" s="94"/>
      <c r="K185" s="94"/>
    </row>
    <row r="186" spans="2:11">
      <c r="B186" s="93"/>
      <c r="C186" s="93"/>
      <c r="D186" s="115"/>
      <c r="E186" s="115"/>
      <c r="F186" s="115"/>
      <c r="G186" s="115"/>
      <c r="H186" s="115"/>
      <c r="I186" s="94"/>
      <c r="J186" s="94"/>
      <c r="K186" s="94"/>
    </row>
    <row r="187" spans="2:11">
      <c r="B187" s="93"/>
      <c r="C187" s="93"/>
      <c r="D187" s="115"/>
      <c r="E187" s="115"/>
      <c r="F187" s="115"/>
      <c r="G187" s="115"/>
      <c r="H187" s="115"/>
      <c r="I187" s="94"/>
      <c r="J187" s="94"/>
      <c r="K187" s="94"/>
    </row>
    <row r="188" spans="2:11">
      <c r="B188" s="93"/>
      <c r="C188" s="93"/>
      <c r="D188" s="115"/>
      <c r="E188" s="115"/>
      <c r="F188" s="115"/>
      <c r="G188" s="115"/>
      <c r="H188" s="115"/>
      <c r="I188" s="94"/>
      <c r="J188" s="94"/>
      <c r="K188" s="94"/>
    </row>
    <row r="189" spans="2:11">
      <c r="B189" s="93"/>
      <c r="C189" s="93"/>
      <c r="D189" s="115"/>
      <c r="E189" s="115"/>
      <c r="F189" s="115"/>
      <c r="G189" s="115"/>
      <c r="H189" s="115"/>
      <c r="I189" s="94"/>
      <c r="J189" s="94"/>
      <c r="K189" s="94"/>
    </row>
    <row r="190" spans="2:11">
      <c r="B190" s="93"/>
      <c r="C190" s="93"/>
      <c r="D190" s="115"/>
      <c r="E190" s="115"/>
      <c r="F190" s="115"/>
      <c r="G190" s="115"/>
      <c r="H190" s="115"/>
      <c r="I190" s="94"/>
      <c r="J190" s="94"/>
      <c r="K190" s="94"/>
    </row>
    <row r="191" spans="2:11">
      <c r="B191" s="93"/>
      <c r="C191" s="93"/>
      <c r="D191" s="115"/>
      <c r="E191" s="115"/>
      <c r="F191" s="115"/>
      <c r="G191" s="115"/>
      <c r="H191" s="115"/>
      <c r="I191" s="94"/>
      <c r="J191" s="94"/>
      <c r="K191" s="94"/>
    </row>
    <row r="192" spans="2:11">
      <c r="B192" s="93"/>
      <c r="C192" s="93"/>
      <c r="D192" s="115"/>
      <c r="E192" s="115"/>
      <c r="F192" s="115"/>
      <c r="G192" s="115"/>
      <c r="H192" s="115"/>
      <c r="I192" s="94"/>
      <c r="J192" s="94"/>
      <c r="K192" s="94"/>
    </row>
    <row r="193" spans="2:11">
      <c r="B193" s="93"/>
      <c r="C193" s="93"/>
      <c r="D193" s="115"/>
      <c r="E193" s="115"/>
      <c r="F193" s="115"/>
      <c r="G193" s="115"/>
      <c r="H193" s="115"/>
      <c r="I193" s="94"/>
      <c r="J193" s="94"/>
      <c r="K193" s="94"/>
    </row>
    <row r="194" spans="2:11">
      <c r="B194" s="93"/>
      <c r="C194" s="93"/>
      <c r="D194" s="115"/>
      <c r="E194" s="115"/>
      <c r="F194" s="115"/>
      <c r="G194" s="115"/>
      <c r="H194" s="115"/>
      <c r="I194" s="94"/>
      <c r="J194" s="94"/>
      <c r="K194" s="94"/>
    </row>
    <row r="195" spans="2:11">
      <c r="B195" s="93"/>
      <c r="C195" s="93"/>
      <c r="D195" s="115"/>
      <c r="E195" s="115"/>
      <c r="F195" s="115"/>
      <c r="G195" s="115"/>
      <c r="H195" s="115"/>
      <c r="I195" s="94"/>
      <c r="J195" s="94"/>
      <c r="K195" s="94"/>
    </row>
    <row r="196" spans="2:11">
      <c r="B196" s="93"/>
      <c r="C196" s="93"/>
      <c r="D196" s="115"/>
      <c r="E196" s="115"/>
      <c r="F196" s="115"/>
      <c r="G196" s="115"/>
      <c r="H196" s="115"/>
      <c r="I196" s="94"/>
      <c r="J196" s="94"/>
      <c r="K196" s="94"/>
    </row>
    <row r="197" spans="2:11">
      <c r="B197" s="93"/>
      <c r="C197" s="93"/>
      <c r="D197" s="115"/>
      <c r="E197" s="115"/>
      <c r="F197" s="115"/>
      <c r="G197" s="115"/>
      <c r="H197" s="115"/>
      <c r="I197" s="94"/>
      <c r="J197" s="94"/>
      <c r="K197" s="94"/>
    </row>
    <row r="198" spans="2:11">
      <c r="B198" s="93"/>
      <c r="C198" s="93"/>
      <c r="D198" s="115"/>
      <c r="E198" s="115"/>
      <c r="F198" s="115"/>
      <c r="G198" s="115"/>
      <c r="H198" s="115"/>
      <c r="I198" s="94"/>
      <c r="J198" s="94"/>
      <c r="K198" s="94"/>
    </row>
    <row r="199" spans="2:11">
      <c r="B199" s="93"/>
      <c r="C199" s="93"/>
      <c r="D199" s="115"/>
      <c r="E199" s="115"/>
      <c r="F199" s="115"/>
      <c r="G199" s="115"/>
      <c r="H199" s="115"/>
      <c r="I199" s="94"/>
      <c r="J199" s="94"/>
      <c r="K199" s="94"/>
    </row>
    <row r="200" spans="2:11">
      <c r="B200" s="93"/>
      <c r="C200" s="93"/>
      <c r="D200" s="115"/>
      <c r="E200" s="115"/>
      <c r="F200" s="115"/>
      <c r="G200" s="115"/>
      <c r="H200" s="115"/>
      <c r="I200" s="94"/>
      <c r="J200" s="94"/>
      <c r="K200" s="94"/>
    </row>
    <row r="201" spans="2:11">
      <c r="B201" s="93"/>
      <c r="C201" s="93"/>
      <c r="D201" s="115"/>
      <c r="E201" s="115"/>
      <c r="F201" s="115"/>
      <c r="G201" s="115"/>
      <c r="H201" s="115"/>
      <c r="I201" s="94"/>
      <c r="J201" s="94"/>
      <c r="K201" s="94"/>
    </row>
    <row r="202" spans="2:11">
      <c r="B202" s="93"/>
      <c r="C202" s="93"/>
      <c r="D202" s="115"/>
      <c r="E202" s="115"/>
      <c r="F202" s="115"/>
      <c r="G202" s="115"/>
      <c r="H202" s="115"/>
      <c r="I202" s="94"/>
      <c r="J202" s="94"/>
      <c r="K202" s="94"/>
    </row>
    <row r="203" spans="2:11">
      <c r="B203" s="93"/>
      <c r="C203" s="93"/>
      <c r="D203" s="115"/>
      <c r="E203" s="115"/>
      <c r="F203" s="115"/>
      <c r="G203" s="115"/>
      <c r="H203" s="115"/>
      <c r="I203" s="94"/>
      <c r="J203" s="94"/>
      <c r="K203" s="94"/>
    </row>
    <row r="204" spans="2:11">
      <c r="B204" s="93"/>
      <c r="C204" s="93"/>
      <c r="D204" s="115"/>
      <c r="E204" s="115"/>
      <c r="F204" s="115"/>
      <c r="G204" s="115"/>
      <c r="H204" s="115"/>
      <c r="I204" s="94"/>
      <c r="J204" s="94"/>
      <c r="K204" s="94"/>
    </row>
    <row r="205" spans="2:11">
      <c r="B205" s="93"/>
      <c r="C205" s="93"/>
      <c r="D205" s="115"/>
      <c r="E205" s="115"/>
      <c r="F205" s="115"/>
      <c r="G205" s="115"/>
      <c r="H205" s="115"/>
      <c r="I205" s="94"/>
      <c r="J205" s="94"/>
      <c r="K205" s="94"/>
    </row>
    <row r="206" spans="2:11">
      <c r="B206" s="93"/>
      <c r="C206" s="93"/>
      <c r="D206" s="115"/>
      <c r="E206" s="115"/>
      <c r="F206" s="115"/>
      <c r="G206" s="115"/>
      <c r="H206" s="115"/>
      <c r="I206" s="94"/>
      <c r="J206" s="94"/>
      <c r="K206" s="94"/>
    </row>
    <row r="207" spans="2:11">
      <c r="B207" s="93"/>
      <c r="C207" s="93"/>
      <c r="D207" s="115"/>
      <c r="E207" s="115"/>
      <c r="F207" s="115"/>
      <c r="G207" s="115"/>
      <c r="H207" s="115"/>
      <c r="I207" s="94"/>
      <c r="J207" s="94"/>
      <c r="K207" s="94"/>
    </row>
    <row r="208" spans="2:11">
      <c r="B208" s="93"/>
      <c r="C208" s="93"/>
      <c r="D208" s="115"/>
      <c r="E208" s="115"/>
      <c r="F208" s="115"/>
      <c r="G208" s="115"/>
      <c r="H208" s="115"/>
      <c r="I208" s="94"/>
      <c r="J208" s="94"/>
      <c r="K208" s="94"/>
    </row>
    <row r="209" spans="2:11">
      <c r="B209" s="93"/>
      <c r="C209" s="93"/>
      <c r="D209" s="115"/>
      <c r="E209" s="115"/>
      <c r="F209" s="115"/>
      <c r="G209" s="115"/>
      <c r="H209" s="115"/>
      <c r="I209" s="94"/>
      <c r="J209" s="94"/>
      <c r="K209" s="94"/>
    </row>
    <row r="210" spans="2:11">
      <c r="B210" s="93"/>
      <c r="C210" s="93"/>
      <c r="D210" s="115"/>
      <c r="E210" s="115"/>
      <c r="F210" s="115"/>
      <c r="G210" s="115"/>
      <c r="H210" s="115"/>
      <c r="I210" s="94"/>
      <c r="J210" s="94"/>
      <c r="K210" s="94"/>
    </row>
    <row r="211" spans="2:11">
      <c r="B211" s="93"/>
      <c r="C211" s="93"/>
      <c r="D211" s="115"/>
      <c r="E211" s="115"/>
      <c r="F211" s="115"/>
      <c r="G211" s="115"/>
      <c r="H211" s="115"/>
      <c r="I211" s="94"/>
      <c r="J211" s="94"/>
      <c r="K211" s="94"/>
    </row>
    <row r="212" spans="2:11">
      <c r="B212" s="93"/>
      <c r="C212" s="93"/>
      <c r="D212" s="115"/>
      <c r="E212" s="115"/>
      <c r="F212" s="115"/>
      <c r="G212" s="115"/>
      <c r="H212" s="115"/>
      <c r="I212" s="94"/>
      <c r="J212" s="94"/>
      <c r="K212" s="94"/>
    </row>
    <row r="213" spans="2:11">
      <c r="B213" s="93"/>
      <c r="C213" s="93"/>
      <c r="D213" s="115"/>
      <c r="E213" s="115"/>
      <c r="F213" s="115"/>
      <c r="G213" s="115"/>
      <c r="H213" s="115"/>
      <c r="I213" s="94"/>
      <c r="J213" s="94"/>
      <c r="K213" s="94"/>
    </row>
    <row r="214" spans="2:11">
      <c r="B214" s="93"/>
      <c r="C214" s="93"/>
      <c r="D214" s="115"/>
      <c r="E214" s="115"/>
      <c r="F214" s="115"/>
      <c r="G214" s="115"/>
      <c r="H214" s="115"/>
      <c r="I214" s="94"/>
      <c r="J214" s="94"/>
      <c r="K214" s="94"/>
    </row>
    <row r="215" spans="2:11">
      <c r="B215" s="93"/>
      <c r="C215" s="93"/>
      <c r="D215" s="115"/>
      <c r="E215" s="115"/>
      <c r="F215" s="115"/>
      <c r="G215" s="115"/>
      <c r="H215" s="115"/>
      <c r="I215" s="94"/>
      <c r="J215" s="94"/>
      <c r="K215" s="94"/>
    </row>
    <row r="216" spans="2:11">
      <c r="B216" s="93"/>
      <c r="C216" s="93"/>
      <c r="D216" s="115"/>
      <c r="E216" s="115"/>
      <c r="F216" s="115"/>
      <c r="G216" s="115"/>
      <c r="H216" s="115"/>
      <c r="I216" s="94"/>
      <c r="J216" s="94"/>
      <c r="K216" s="94"/>
    </row>
    <row r="217" spans="2:11">
      <c r="B217" s="93"/>
      <c r="C217" s="93"/>
      <c r="D217" s="115"/>
      <c r="E217" s="115"/>
      <c r="F217" s="115"/>
      <c r="G217" s="115"/>
      <c r="H217" s="115"/>
      <c r="I217" s="94"/>
      <c r="J217" s="94"/>
      <c r="K217" s="94"/>
    </row>
    <row r="218" spans="2:11">
      <c r="B218" s="93"/>
      <c r="C218" s="93"/>
      <c r="D218" s="115"/>
      <c r="E218" s="115"/>
      <c r="F218" s="115"/>
      <c r="G218" s="115"/>
      <c r="H218" s="115"/>
      <c r="I218" s="94"/>
      <c r="J218" s="94"/>
      <c r="K218" s="94"/>
    </row>
    <row r="219" spans="2:11">
      <c r="B219" s="93"/>
      <c r="C219" s="93"/>
      <c r="D219" s="115"/>
      <c r="E219" s="115"/>
      <c r="F219" s="115"/>
      <c r="G219" s="115"/>
      <c r="H219" s="115"/>
      <c r="I219" s="94"/>
      <c r="J219" s="94"/>
      <c r="K219" s="94"/>
    </row>
    <row r="220" spans="2:11">
      <c r="B220" s="93"/>
      <c r="C220" s="93"/>
      <c r="D220" s="115"/>
      <c r="E220" s="115"/>
      <c r="F220" s="115"/>
      <c r="G220" s="115"/>
      <c r="H220" s="115"/>
      <c r="I220" s="94"/>
      <c r="J220" s="94"/>
      <c r="K220" s="94"/>
    </row>
    <row r="221" spans="2:11">
      <c r="B221" s="93"/>
      <c r="C221" s="93"/>
      <c r="D221" s="115"/>
      <c r="E221" s="115"/>
      <c r="F221" s="115"/>
      <c r="G221" s="115"/>
      <c r="H221" s="115"/>
      <c r="I221" s="94"/>
      <c r="J221" s="94"/>
      <c r="K221" s="94"/>
    </row>
    <row r="222" spans="2:11">
      <c r="B222" s="93"/>
      <c r="C222" s="93"/>
      <c r="D222" s="115"/>
      <c r="E222" s="115"/>
      <c r="F222" s="115"/>
      <c r="G222" s="115"/>
      <c r="H222" s="115"/>
      <c r="I222" s="94"/>
      <c r="J222" s="94"/>
      <c r="K222" s="94"/>
    </row>
    <row r="223" spans="2:11">
      <c r="B223" s="93"/>
      <c r="C223" s="93"/>
      <c r="D223" s="115"/>
      <c r="E223" s="115"/>
      <c r="F223" s="115"/>
      <c r="G223" s="115"/>
      <c r="H223" s="115"/>
      <c r="I223" s="94"/>
      <c r="J223" s="94"/>
      <c r="K223" s="94"/>
    </row>
    <row r="224" spans="2:11">
      <c r="B224" s="93"/>
      <c r="C224" s="93"/>
      <c r="D224" s="115"/>
      <c r="E224" s="115"/>
      <c r="F224" s="115"/>
      <c r="G224" s="115"/>
      <c r="H224" s="115"/>
      <c r="I224" s="94"/>
      <c r="J224" s="94"/>
      <c r="K224" s="94"/>
    </row>
    <row r="225" spans="2:11">
      <c r="B225" s="93"/>
      <c r="C225" s="93"/>
      <c r="D225" s="115"/>
      <c r="E225" s="115"/>
      <c r="F225" s="115"/>
      <c r="G225" s="115"/>
      <c r="H225" s="115"/>
      <c r="I225" s="94"/>
      <c r="J225" s="94"/>
      <c r="K225" s="94"/>
    </row>
    <row r="226" spans="2:11">
      <c r="B226" s="93"/>
      <c r="C226" s="93"/>
      <c r="D226" s="115"/>
      <c r="E226" s="115"/>
      <c r="F226" s="115"/>
      <c r="G226" s="115"/>
      <c r="H226" s="115"/>
      <c r="I226" s="94"/>
      <c r="J226" s="94"/>
      <c r="K226" s="94"/>
    </row>
    <row r="227" spans="2:11">
      <c r="B227" s="93"/>
      <c r="C227" s="93"/>
      <c r="D227" s="115"/>
      <c r="E227" s="115"/>
      <c r="F227" s="115"/>
      <c r="G227" s="115"/>
      <c r="H227" s="115"/>
      <c r="I227" s="94"/>
      <c r="J227" s="94"/>
      <c r="K227" s="94"/>
    </row>
    <row r="228" spans="2:11">
      <c r="B228" s="93"/>
      <c r="C228" s="93"/>
      <c r="D228" s="115"/>
      <c r="E228" s="115"/>
      <c r="F228" s="115"/>
      <c r="G228" s="115"/>
      <c r="H228" s="115"/>
      <c r="I228" s="94"/>
      <c r="J228" s="94"/>
      <c r="K228" s="94"/>
    </row>
    <row r="229" spans="2:11">
      <c r="B229" s="93"/>
      <c r="C229" s="93"/>
      <c r="D229" s="115"/>
      <c r="E229" s="115"/>
      <c r="F229" s="115"/>
      <c r="G229" s="115"/>
      <c r="H229" s="115"/>
      <c r="I229" s="94"/>
      <c r="J229" s="94"/>
      <c r="K229" s="94"/>
    </row>
    <row r="230" spans="2:11">
      <c r="B230" s="93"/>
      <c r="C230" s="93"/>
      <c r="D230" s="115"/>
      <c r="E230" s="115"/>
      <c r="F230" s="115"/>
      <c r="G230" s="115"/>
      <c r="H230" s="115"/>
      <c r="I230" s="94"/>
      <c r="J230" s="94"/>
      <c r="K230" s="94"/>
    </row>
    <row r="231" spans="2:11">
      <c r="B231" s="93"/>
      <c r="C231" s="93"/>
      <c r="D231" s="115"/>
      <c r="E231" s="115"/>
      <c r="F231" s="115"/>
      <c r="G231" s="115"/>
      <c r="H231" s="115"/>
      <c r="I231" s="94"/>
      <c r="J231" s="94"/>
      <c r="K231" s="94"/>
    </row>
    <row r="232" spans="2:11">
      <c r="B232" s="93"/>
      <c r="C232" s="93"/>
      <c r="D232" s="115"/>
      <c r="E232" s="115"/>
      <c r="F232" s="115"/>
      <c r="G232" s="115"/>
      <c r="H232" s="115"/>
      <c r="I232" s="94"/>
      <c r="J232" s="94"/>
      <c r="K232" s="94"/>
    </row>
    <row r="233" spans="2:11">
      <c r="B233" s="93"/>
      <c r="C233" s="93"/>
      <c r="D233" s="115"/>
      <c r="E233" s="115"/>
      <c r="F233" s="115"/>
      <c r="G233" s="115"/>
      <c r="H233" s="115"/>
      <c r="I233" s="94"/>
      <c r="J233" s="94"/>
      <c r="K233" s="94"/>
    </row>
    <row r="234" spans="2:11">
      <c r="B234" s="93"/>
      <c r="C234" s="93"/>
      <c r="D234" s="115"/>
      <c r="E234" s="115"/>
      <c r="F234" s="115"/>
      <c r="G234" s="115"/>
      <c r="H234" s="115"/>
      <c r="I234" s="94"/>
      <c r="J234" s="94"/>
      <c r="K234" s="94"/>
    </row>
    <row r="235" spans="2:11">
      <c r="B235" s="93"/>
      <c r="C235" s="93"/>
      <c r="D235" s="115"/>
      <c r="E235" s="115"/>
      <c r="F235" s="115"/>
      <c r="G235" s="115"/>
      <c r="H235" s="115"/>
      <c r="I235" s="94"/>
      <c r="J235" s="94"/>
      <c r="K235" s="94"/>
    </row>
    <row r="236" spans="2:11">
      <c r="B236" s="93"/>
      <c r="C236" s="93"/>
      <c r="D236" s="115"/>
      <c r="E236" s="115"/>
      <c r="F236" s="115"/>
      <c r="G236" s="115"/>
      <c r="H236" s="115"/>
      <c r="I236" s="94"/>
      <c r="J236" s="94"/>
      <c r="K236" s="94"/>
    </row>
    <row r="237" spans="2:11">
      <c r="B237" s="93"/>
      <c r="C237" s="93"/>
      <c r="D237" s="115"/>
      <c r="E237" s="115"/>
      <c r="F237" s="115"/>
      <c r="G237" s="115"/>
      <c r="H237" s="115"/>
      <c r="I237" s="94"/>
      <c r="J237" s="94"/>
      <c r="K237" s="94"/>
    </row>
    <row r="238" spans="2:11">
      <c r="B238" s="93"/>
      <c r="C238" s="93"/>
      <c r="D238" s="115"/>
      <c r="E238" s="115"/>
      <c r="F238" s="115"/>
      <c r="G238" s="115"/>
      <c r="H238" s="115"/>
      <c r="I238" s="94"/>
      <c r="J238" s="94"/>
      <c r="K238" s="94"/>
    </row>
    <row r="239" spans="2:11">
      <c r="B239" s="93"/>
      <c r="C239" s="93"/>
      <c r="D239" s="115"/>
      <c r="E239" s="115"/>
      <c r="F239" s="115"/>
      <c r="G239" s="115"/>
      <c r="H239" s="115"/>
      <c r="I239" s="94"/>
      <c r="J239" s="94"/>
      <c r="K239" s="94"/>
    </row>
    <row r="240" spans="2:11">
      <c r="B240" s="93"/>
      <c r="C240" s="93"/>
      <c r="D240" s="115"/>
      <c r="E240" s="115"/>
      <c r="F240" s="115"/>
      <c r="G240" s="115"/>
      <c r="H240" s="115"/>
      <c r="I240" s="94"/>
      <c r="J240" s="94"/>
      <c r="K240" s="94"/>
    </row>
    <row r="241" spans="2:11">
      <c r="B241" s="93"/>
      <c r="C241" s="93"/>
      <c r="D241" s="115"/>
      <c r="E241" s="115"/>
      <c r="F241" s="115"/>
      <c r="G241" s="115"/>
      <c r="H241" s="115"/>
      <c r="I241" s="94"/>
      <c r="J241" s="94"/>
      <c r="K241" s="94"/>
    </row>
    <row r="242" spans="2:11">
      <c r="B242" s="93"/>
      <c r="C242" s="93"/>
      <c r="D242" s="115"/>
      <c r="E242" s="115"/>
      <c r="F242" s="115"/>
      <c r="G242" s="115"/>
      <c r="H242" s="115"/>
      <c r="I242" s="94"/>
      <c r="J242" s="94"/>
      <c r="K242" s="94"/>
    </row>
    <row r="243" spans="2:11">
      <c r="B243" s="93"/>
      <c r="C243" s="93"/>
      <c r="D243" s="115"/>
      <c r="E243" s="115"/>
      <c r="F243" s="115"/>
      <c r="G243" s="115"/>
      <c r="H243" s="115"/>
      <c r="I243" s="94"/>
      <c r="J243" s="94"/>
      <c r="K243" s="94"/>
    </row>
    <row r="244" spans="2:11">
      <c r="B244" s="93"/>
      <c r="C244" s="93"/>
      <c r="D244" s="115"/>
      <c r="E244" s="115"/>
      <c r="F244" s="115"/>
      <c r="G244" s="115"/>
      <c r="H244" s="115"/>
      <c r="I244" s="94"/>
      <c r="J244" s="94"/>
      <c r="K244" s="94"/>
    </row>
    <row r="245" spans="2:11">
      <c r="B245" s="93"/>
      <c r="C245" s="93"/>
      <c r="D245" s="115"/>
      <c r="E245" s="115"/>
      <c r="F245" s="115"/>
      <c r="G245" s="115"/>
      <c r="H245" s="115"/>
      <c r="I245" s="94"/>
      <c r="J245" s="94"/>
      <c r="K245" s="94"/>
    </row>
    <row r="246" spans="2:11">
      <c r="B246" s="93"/>
      <c r="C246" s="93"/>
      <c r="D246" s="115"/>
      <c r="E246" s="115"/>
      <c r="F246" s="115"/>
      <c r="G246" s="115"/>
      <c r="H246" s="115"/>
      <c r="I246" s="94"/>
      <c r="J246" s="94"/>
      <c r="K246" s="94"/>
    </row>
    <row r="247" spans="2:11">
      <c r="B247" s="93"/>
      <c r="C247" s="93"/>
      <c r="D247" s="115"/>
      <c r="E247" s="115"/>
      <c r="F247" s="115"/>
      <c r="G247" s="115"/>
      <c r="H247" s="115"/>
      <c r="I247" s="94"/>
      <c r="J247" s="94"/>
      <c r="K247" s="94"/>
    </row>
    <row r="248" spans="2:11">
      <c r="B248" s="93"/>
      <c r="C248" s="93"/>
      <c r="D248" s="115"/>
      <c r="E248" s="115"/>
      <c r="F248" s="115"/>
      <c r="G248" s="115"/>
      <c r="H248" s="115"/>
      <c r="I248" s="94"/>
      <c r="J248" s="94"/>
      <c r="K248" s="94"/>
    </row>
    <row r="249" spans="2:11">
      <c r="B249" s="93"/>
      <c r="C249" s="93"/>
      <c r="D249" s="115"/>
      <c r="E249" s="115"/>
      <c r="F249" s="115"/>
      <c r="G249" s="115"/>
      <c r="H249" s="115"/>
      <c r="I249" s="94"/>
      <c r="J249" s="94"/>
      <c r="K249" s="94"/>
    </row>
    <row r="250" spans="2:11">
      <c r="B250" s="93"/>
      <c r="C250" s="93"/>
      <c r="D250" s="115"/>
      <c r="E250" s="115"/>
      <c r="F250" s="115"/>
      <c r="G250" s="115"/>
      <c r="H250" s="115"/>
      <c r="I250" s="94"/>
      <c r="J250" s="94"/>
      <c r="K250" s="94"/>
    </row>
    <row r="251" spans="2:11">
      <c r="B251" s="93"/>
      <c r="C251" s="93"/>
      <c r="D251" s="115"/>
      <c r="E251" s="115"/>
      <c r="F251" s="115"/>
      <c r="G251" s="115"/>
      <c r="H251" s="115"/>
      <c r="I251" s="94"/>
      <c r="J251" s="94"/>
      <c r="K251" s="94"/>
    </row>
    <row r="252" spans="2:11">
      <c r="B252" s="93"/>
      <c r="C252" s="93"/>
      <c r="D252" s="115"/>
      <c r="E252" s="115"/>
      <c r="F252" s="115"/>
      <c r="G252" s="115"/>
      <c r="H252" s="115"/>
      <c r="I252" s="94"/>
      <c r="J252" s="94"/>
      <c r="K252" s="94"/>
    </row>
    <row r="253" spans="2:11">
      <c r="B253" s="93"/>
      <c r="C253" s="93"/>
      <c r="D253" s="115"/>
      <c r="E253" s="115"/>
      <c r="F253" s="115"/>
      <c r="G253" s="115"/>
      <c r="H253" s="115"/>
      <c r="I253" s="94"/>
      <c r="J253" s="94"/>
      <c r="K253" s="94"/>
    </row>
    <row r="254" spans="2:11">
      <c r="B254" s="93"/>
      <c r="C254" s="93"/>
      <c r="D254" s="115"/>
      <c r="E254" s="115"/>
      <c r="F254" s="115"/>
      <c r="G254" s="115"/>
      <c r="H254" s="115"/>
      <c r="I254" s="94"/>
      <c r="J254" s="94"/>
      <c r="K254" s="94"/>
    </row>
    <row r="255" spans="2:11">
      <c r="B255" s="93"/>
      <c r="C255" s="93"/>
      <c r="D255" s="115"/>
      <c r="E255" s="115"/>
      <c r="F255" s="115"/>
      <c r="G255" s="115"/>
      <c r="H255" s="115"/>
      <c r="I255" s="94"/>
      <c r="J255" s="94"/>
      <c r="K255" s="94"/>
    </row>
    <row r="256" spans="2:11">
      <c r="B256" s="93"/>
      <c r="C256" s="93"/>
      <c r="D256" s="115"/>
      <c r="E256" s="115"/>
      <c r="F256" s="115"/>
      <c r="G256" s="115"/>
      <c r="H256" s="115"/>
      <c r="I256" s="94"/>
      <c r="J256" s="94"/>
      <c r="K256" s="94"/>
    </row>
    <row r="257" spans="2:11">
      <c r="B257" s="93"/>
      <c r="C257" s="93"/>
      <c r="D257" s="115"/>
      <c r="E257" s="115"/>
      <c r="F257" s="115"/>
      <c r="G257" s="115"/>
      <c r="H257" s="115"/>
      <c r="I257" s="94"/>
      <c r="J257" s="94"/>
      <c r="K257" s="94"/>
    </row>
    <row r="258" spans="2:11">
      <c r="B258" s="93"/>
      <c r="C258" s="93"/>
      <c r="D258" s="115"/>
      <c r="E258" s="115"/>
      <c r="F258" s="115"/>
      <c r="G258" s="115"/>
      <c r="H258" s="115"/>
      <c r="I258" s="94"/>
      <c r="J258" s="94"/>
      <c r="K258" s="94"/>
    </row>
    <row r="259" spans="2:11">
      <c r="B259" s="93"/>
      <c r="C259" s="93"/>
      <c r="D259" s="115"/>
      <c r="E259" s="115"/>
      <c r="F259" s="115"/>
      <c r="G259" s="115"/>
      <c r="H259" s="115"/>
      <c r="I259" s="94"/>
      <c r="J259" s="94"/>
      <c r="K259" s="94"/>
    </row>
    <row r="260" spans="2:11">
      <c r="B260" s="93"/>
      <c r="C260" s="93"/>
      <c r="D260" s="115"/>
      <c r="E260" s="115"/>
      <c r="F260" s="115"/>
      <c r="G260" s="115"/>
      <c r="H260" s="115"/>
      <c r="I260" s="94"/>
      <c r="J260" s="94"/>
      <c r="K260" s="94"/>
    </row>
    <row r="261" spans="2:11">
      <c r="B261" s="93"/>
      <c r="C261" s="93"/>
      <c r="D261" s="115"/>
      <c r="E261" s="115"/>
      <c r="F261" s="115"/>
      <c r="G261" s="115"/>
      <c r="H261" s="115"/>
      <c r="I261" s="94"/>
      <c r="J261" s="94"/>
      <c r="K261" s="94"/>
    </row>
    <row r="262" spans="2:11">
      <c r="B262" s="93"/>
      <c r="C262" s="93"/>
      <c r="D262" s="115"/>
      <c r="E262" s="115"/>
      <c r="F262" s="115"/>
      <c r="G262" s="115"/>
      <c r="H262" s="115"/>
      <c r="I262" s="94"/>
      <c r="J262" s="94"/>
      <c r="K262" s="94"/>
    </row>
    <row r="263" spans="2:11">
      <c r="B263" s="93"/>
      <c r="C263" s="93"/>
      <c r="D263" s="115"/>
      <c r="E263" s="115"/>
      <c r="F263" s="115"/>
      <c r="G263" s="115"/>
      <c r="H263" s="115"/>
      <c r="I263" s="94"/>
      <c r="J263" s="94"/>
      <c r="K263" s="94"/>
    </row>
    <row r="264" spans="2:11">
      <c r="B264" s="93"/>
      <c r="C264" s="93"/>
      <c r="D264" s="115"/>
      <c r="E264" s="115"/>
      <c r="F264" s="115"/>
      <c r="G264" s="115"/>
      <c r="H264" s="115"/>
      <c r="I264" s="94"/>
      <c r="J264" s="94"/>
      <c r="K264" s="94"/>
    </row>
    <row r="265" spans="2:11">
      <c r="B265" s="93"/>
      <c r="C265" s="93"/>
      <c r="D265" s="115"/>
      <c r="E265" s="115"/>
      <c r="F265" s="115"/>
      <c r="G265" s="115"/>
      <c r="H265" s="115"/>
      <c r="I265" s="94"/>
      <c r="J265" s="94"/>
      <c r="K265" s="94"/>
    </row>
    <row r="266" spans="2:11">
      <c r="B266" s="93"/>
      <c r="C266" s="93"/>
      <c r="D266" s="115"/>
      <c r="E266" s="115"/>
      <c r="F266" s="115"/>
      <c r="G266" s="115"/>
      <c r="H266" s="115"/>
      <c r="I266" s="94"/>
      <c r="J266" s="94"/>
      <c r="K266" s="94"/>
    </row>
    <row r="267" spans="2:11">
      <c r="B267" s="93"/>
      <c r="C267" s="93"/>
      <c r="D267" s="115"/>
      <c r="E267" s="115"/>
      <c r="F267" s="115"/>
      <c r="G267" s="115"/>
      <c r="H267" s="115"/>
      <c r="I267" s="94"/>
      <c r="J267" s="94"/>
      <c r="K267" s="94"/>
    </row>
    <row r="268" spans="2:11">
      <c r="B268" s="93"/>
      <c r="C268" s="93"/>
      <c r="D268" s="115"/>
      <c r="E268" s="115"/>
      <c r="F268" s="115"/>
      <c r="G268" s="115"/>
      <c r="H268" s="115"/>
      <c r="I268" s="94"/>
      <c r="J268" s="94"/>
      <c r="K268" s="94"/>
    </row>
    <row r="269" spans="2:11">
      <c r="B269" s="93"/>
      <c r="C269" s="93"/>
      <c r="D269" s="115"/>
      <c r="E269" s="115"/>
      <c r="F269" s="115"/>
      <c r="G269" s="115"/>
      <c r="H269" s="115"/>
      <c r="I269" s="94"/>
      <c r="J269" s="94"/>
      <c r="K269" s="94"/>
    </row>
    <row r="270" spans="2:11">
      <c r="B270" s="93"/>
      <c r="C270" s="93"/>
      <c r="D270" s="115"/>
      <c r="E270" s="115"/>
      <c r="F270" s="115"/>
      <c r="G270" s="115"/>
      <c r="H270" s="115"/>
      <c r="I270" s="94"/>
      <c r="J270" s="94"/>
      <c r="K270" s="94"/>
    </row>
    <row r="271" spans="2:11">
      <c r="B271" s="93"/>
      <c r="C271" s="93"/>
      <c r="D271" s="115"/>
      <c r="E271" s="115"/>
      <c r="F271" s="115"/>
      <c r="G271" s="115"/>
      <c r="H271" s="115"/>
      <c r="I271" s="94"/>
      <c r="J271" s="94"/>
      <c r="K271" s="94"/>
    </row>
    <row r="272" spans="2:11">
      <c r="B272" s="93"/>
      <c r="C272" s="93"/>
      <c r="D272" s="115"/>
      <c r="E272" s="115"/>
      <c r="F272" s="115"/>
      <c r="G272" s="115"/>
      <c r="H272" s="115"/>
      <c r="I272" s="94"/>
      <c r="J272" s="94"/>
      <c r="K272" s="94"/>
    </row>
    <row r="273" spans="2:11">
      <c r="B273" s="93"/>
      <c r="C273" s="93"/>
      <c r="D273" s="115"/>
      <c r="E273" s="115"/>
      <c r="F273" s="115"/>
      <c r="G273" s="115"/>
      <c r="H273" s="115"/>
      <c r="I273" s="94"/>
      <c r="J273" s="94"/>
      <c r="K273" s="94"/>
    </row>
    <row r="274" spans="2:11">
      <c r="B274" s="93"/>
      <c r="C274" s="93"/>
      <c r="D274" s="115"/>
      <c r="E274" s="115"/>
      <c r="F274" s="115"/>
      <c r="G274" s="115"/>
      <c r="H274" s="115"/>
      <c r="I274" s="94"/>
      <c r="J274" s="94"/>
      <c r="K274" s="94"/>
    </row>
    <row r="275" spans="2:11">
      <c r="B275" s="93"/>
      <c r="C275" s="93"/>
      <c r="D275" s="115"/>
      <c r="E275" s="115"/>
      <c r="F275" s="115"/>
      <c r="G275" s="115"/>
      <c r="H275" s="115"/>
      <c r="I275" s="94"/>
      <c r="J275" s="94"/>
      <c r="K275" s="94"/>
    </row>
    <row r="276" spans="2:11">
      <c r="B276" s="93"/>
      <c r="C276" s="93"/>
      <c r="D276" s="115"/>
      <c r="E276" s="115"/>
      <c r="F276" s="115"/>
      <c r="G276" s="115"/>
      <c r="H276" s="115"/>
      <c r="I276" s="94"/>
      <c r="J276" s="94"/>
      <c r="K276" s="94"/>
    </row>
    <row r="277" spans="2:11">
      <c r="B277" s="93"/>
      <c r="C277" s="93"/>
      <c r="D277" s="115"/>
      <c r="E277" s="115"/>
      <c r="F277" s="115"/>
      <c r="G277" s="115"/>
      <c r="H277" s="115"/>
      <c r="I277" s="94"/>
      <c r="J277" s="94"/>
      <c r="K277" s="94"/>
    </row>
    <row r="278" spans="2:11">
      <c r="B278" s="93"/>
      <c r="C278" s="93"/>
      <c r="D278" s="115"/>
      <c r="E278" s="115"/>
      <c r="F278" s="115"/>
      <c r="G278" s="115"/>
      <c r="H278" s="115"/>
      <c r="I278" s="94"/>
      <c r="J278" s="94"/>
      <c r="K278" s="94"/>
    </row>
    <row r="279" spans="2:11">
      <c r="B279" s="93"/>
      <c r="C279" s="93"/>
      <c r="D279" s="115"/>
      <c r="E279" s="115"/>
      <c r="F279" s="115"/>
      <c r="G279" s="115"/>
      <c r="H279" s="115"/>
      <c r="I279" s="94"/>
      <c r="J279" s="94"/>
      <c r="K279" s="94"/>
    </row>
    <row r="280" spans="2:11">
      <c r="B280" s="93"/>
      <c r="C280" s="93"/>
      <c r="D280" s="115"/>
      <c r="E280" s="115"/>
      <c r="F280" s="115"/>
      <c r="G280" s="115"/>
      <c r="H280" s="115"/>
      <c r="I280" s="94"/>
      <c r="J280" s="94"/>
      <c r="K280" s="94"/>
    </row>
    <row r="281" spans="2:11">
      <c r="B281" s="93"/>
      <c r="C281" s="93"/>
      <c r="D281" s="115"/>
      <c r="E281" s="115"/>
      <c r="F281" s="115"/>
      <c r="G281" s="115"/>
      <c r="H281" s="115"/>
      <c r="I281" s="94"/>
      <c r="J281" s="94"/>
      <c r="K281" s="94"/>
    </row>
    <row r="282" spans="2:11">
      <c r="B282" s="93"/>
      <c r="C282" s="93"/>
      <c r="D282" s="115"/>
      <c r="E282" s="115"/>
      <c r="F282" s="115"/>
      <c r="G282" s="115"/>
      <c r="H282" s="115"/>
      <c r="I282" s="94"/>
      <c r="J282" s="94"/>
      <c r="K282" s="94"/>
    </row>
    <row r="283" spans="2:11">
      <c r="B283" s="93"/>
      <c r="C283" s="93"/>
      <c r="D283" s="115"/>
      <c r="E283" s="115"/>
      <c r="F283" s="115"/>
      <c r="G283" s="115"/>
      <c r="H283" s="115"/>
      <c r="I283" s="94"/>
      <c r="J283" s="94"/>
      <c r="K283" s="94"/>
    </row>
    <row r="284" spans="2:11">
      <c r="B284" s="93"/>
      <c r="C284" s="93"/>
      <c r="D284" s="115"/>
      <c r="E284" s="115"/>
      <c r="F284" s="115"/>
      <c r="G284" s="115"/>
      <c r="H284" s="115"/>
      <c r="I284" s="94"/>
      <c r="J284" s="94"/>
      <c r="K284" s="94"/>
    </row>
    <row r="285" spans="2:11">
      <c r="B285" s="93"/>
      <c r="C285" s="93"/>
      <c r="D285" s="115"/>
      <c r="E285" s="115"/>
      <c r="F285" s="115"/>
      <c r="G285" s="115"/>
      <c r="H285" s="115"/>
      <c r="I285" s="94"/>
      <c r="J285" s="94"/>
      <c r="K285" s="94"/>
    </row>
    <row r="286" spans="2:11">
      <c r="B286" s="93"/>
      <c r="C286" s="93"/>
      <c r="D286" s="115"/>
      <c r="E286" s="115"/>
      <c r="F286" s="115"/>
      <c r="G286" s="115"/>
      <c r="H286" s="115"/>
      <c r="I286" s="94"/>
      <c r="J286" s="94"/>
      <c r="K286" s="94"/>
    </row>
    <row r="287" spans="2:11">
      <c r="B287" s="93"/>
      <c r="C287" s="93"/>
      <c r="D287" s="115"/>
      <c r="E287" s="115"/>
      <c r="F287" s="115"/>
      <c r="G287" s="115"/>
      <c r="H287" s="115"/>
      <c r="I287" s="94"/>
      <c r="J287" s="94"/>
      <c r="K287" s="94"/>
    </row>
    <row r="288" spans="2:11">
      <c r="B288" s="93"/>
      <c r="C288" s="93"/>
      <c r="D288" s="115"/>
      <c r="E288" s="115"/>
      <c r="F288" s="115"/>
      <c r="G288" s="115"/>
      <c r="H288" s="115"/>
      <c r="I288" s="94"/>
      <c r="J288" s="94"/>
      <c r="K288" s="94"/>
    </row>
    <row r="289" spans="2:11">
      <c r="B289" s="93"/>
      <c r="C289" s="93"/>
      <c r="D289" s="115"/>
      <c r="E289" s="115"/>
      <c r="F289" s="115"/>
      <c r="G289" s="115"/>
      <c r="H289" s="115"/>
      <c r="I289" s="94"/>
      <c r="J289" s="94"/>
      <c r="K289" s="94"/>
    </row>
    <row r="290" spans="2:11">
      <c r="B290" s="93"/>
      <c r="C290" s="93"/>
      <c r="D290" s="115"/>
      <c r="E290" s="115"/>
      <c r="F290" s="115"/>
      <c r="G290" s="115"/>
      <c r="H290" s="115"/>
      <c r="I290" s="94"/>
      <c r="J290" s="94"/>
      <c r="K290" s="94"/>
    </row>
    <row r="291" spans="2:11">
      <c r="B291" s="93"/>
      <c r="C291" s="93"/>
      <c r="D291" s="115"/>
      <c r="E291" s="115"/>
      <c r="F291" s="115"/>
      <c r="G291" s="115"/>
      <c r="H291" s="115"/>
      <c r="I291" s="94"/>
      <c r="J291" s="94"/>
      <c r="K291" s="94"/>
    </row>
    <row r="292" spans="2:11">
      <c r="B292" s="93"/>
      <c r="C292" s="93"/>
      <c r="D292" s="115"/>
      <c r="E292" s="115"/>
      <c r="F292" s="115"/>
      <c r="G292" s="115"/>
      <c r="H292" s="115"/>
      <c r="I292" s="94"/>
      <c r="J292" s="94"/>
      <c r="K292" s="94"/>
    </row>
    <row r="293" spans="2:11">
      <c r="B293" s="93"/>
      <c r="C293" s="93"/>
      <c r="D293" s="115"/>
      <c r="E293" s="115"/>
      <c r="F293" s="115"/>
      <c r="G293" s="115"/>
      <c r="H293" s="115"/>
      <c r="I293" s="94"/>
      <c r="J293" s="94"/>
      <c r="K293" s="94"/>
    </row>
    <row r="294" spans="2:11">
      <c r="B294" s="93"/>
      <c r="C294" s="93"/>
      <c r="D294" s="115"/>
      <c r="E294" s="115"/>
      <c r="F294" s="115"/>
      <c r="G294" s="115"/>
      <c r="H294" s="115"/>
      <c r="I294" s="94"/>
      <c r="J294" s="94"/>
      <c r="K294" s="94"/>
    </row>
    <row r="295" spans="2:11">
      <c r="B295" s="93"/>
      <c r="C295" s="93"/>
      <c r="D295" s="115"/>
      <c r="E295" s="115"/>
      <c r="F295" s="115"/>
      <c r="G295" s="115"/>
      <c r="H295" s="115"/>
      <c r="I295" s="94"/>
      <c r="J295" s="94"/>
      <c r="K295" s="94"/>
    </row>
    <row r="296" spans="2:11">
      <c r="B296" s="93"/>
      <c r="C296" s="93"/>
      <c r="D296" s="115"/>
      <c r="E296" s="115"/>
      <c r="F296" s="115"/>
      <c r="G296" s="115"/>
      <c r="H296" s="115"/>
      <c r="I296" s="94"/>
      <c r="J296" s="94"/>
      <c r="K296" s="94"/>
    </row>
    <row r="297" spans="2:11">
      <c r="B297" s="93"/>
      <c r="C297" s="93"/>
      <c r="D297" s="115"/>
      <c r="E297" s="115"/>
      <c r="F297" s="115"/>
      <c r="G297" s="115"/>
      <c r="H297" s="115"/>
      <c r="I297" s="94"/>
      <c r="J297" s="94"/>
      <c r="K297" s="94"/>
    </row>
    <row r="298" spans="2:11">
      <c r="B298" s="93"/>
      <c r="C298" s="93"/>
      <c r="D298" s="115"/>
      <c r="E298" s="115"/>
      <c r="F298" s="115"/>
      <c r="G298" s="115"/>
      <c r="H298" s="115"/>
      <c r="I298" s="94"/>
      <c r="J298" s="94"/>
      <c r="K298" s="94"/>
    </row>
    <row r="299" spans="2:11">
      <c r="B299" s="93"/>
      <c r="C299" s="93"/>
      <c r="D299" s="115"/>
      <c r="E299" s="115"/>
      <c r="F299" s="115"/>
      <c r="G299" s="115"/>
      <c r="H299" s="115"/>
      <c r="I299" s="94"/>
      <c r="J299" s="94"/>
      <c r="K299" s="94"/>
    </row>
    <row r="300" spans="2:11">
      <c r="B300" s="93"/>
      <c r="C300" s="93"/>
      <c r="D300" s="115"/>
      <c r="E300" s="115"/>
      <c r="F300" s="115"/>
      <c r="G300" s="115"/>
      <c r="H300" s="115"/>
      <c r="I300" s="94"/>
      <c r="J300" s="94"/>
      <c r="K300" s="94"/>
    </row>
    <row r="301" spans="2:11">
      <c r="B301" s="93"/>
      <c r="C301" s="93"/>
      <c r="D301" s="115"/>
      <c r="E301" s="115"/>
      <c r="F301" s="115"/>
      <c r="G301" s="115"/>
      <c r="H301" s="115"/>
      <c r="I301" s="94"/>
      <c r="J301" s="94"/>
      <c r="K301" s="94"/>
    </row>
    <row r="302" spans="2:11">
      <c r="B302" s="93"/>
      <c r="C302" s="93"/>
      <c r="D302" s="115"/>
      <c r="E302" s="115"/>
      <c r="F302" s="115"/>
      <c r="G302" s="115"/>
      <c r="H302" s="115"/>
      <c r="I302" s="94"/>
      <c r="J302" s="94"/>
      <c r="K302" s="94"/>
    </row>
    <row r="303" spans="2:11">
      <c r="B303" s="93"/>
      <c r="C303" s="93"/>
      <c r="D303" s="115"/>
      <c r="E303" s="115"/>
      <c r="F303" s="115"/>
      <c r="G303" s="115"/>
      <c r="H303" s="115"/>
      <c r="I303" s="94"/>
      <c r="J303" s="94"/>
      <c r="K303" s="94"/>
    </row>
    <row r="304" spans="2:11">
      <c r="B304" s="93"/>
      <c r="C304" s="93"/>
      <c r="D304" s="115"/>
      <c r="E304" s="115"/>
      <c r="F304" s="115"/>
      <c r="G304" s="115"/>
      <c r="H304" s="115"/>
      <c r="I304" s="94"/>
      <c r="J304" s="94"/>
      <c r="K304" s="94"/>
    </row>
    <row r="305" spans="2:11">
      <c r="B305" s="93"/>
      <c r="C305" s="93"/>
      <c r="D305" s="115"/>
      <c r="E305" s="115"/>
      <c r="F305" s="115"/>
      <c r="G305" s="115"/>
      <c r="H305" s="115"/>
      <c r="I305" s="94"/>
      <c r="J305" s="94"/>
      <c r="K305" s="94"/>
    </row>
    <row r="306" spans="2:11">
      <c r="B306" s="93"/>
      <c r="C306" s="93"/>
      <c r="D306" s="115"/>
      <c r="E306" s="115"/>
      <c r="F306" s="115"/>
      <c r="G306" s="115"/>
      <c r="H306" s="115"/>
      <c r="I306" s="94"/>
      <c r="J306" s="94"/>
      <c r="K306" s="94"/>
    </row>
    <row r="307" spans="2:11">
      <c r="B307" s="93"/>
      <c r="C307" s="93"/>
      <c r="D307" s="115"/>
      <c r="E307" s="115"/>
      <c r="F307" s="115"/>
      <c r="G307" s="115"/>
      <c r="H307" s="115"/>
      <c r="I307" s="94"/>
      <c r="J307" s="94"/>
      <c r="K307" s="94"/>
    </row>
    <row r="308" spans="2:11">
      <c r="B308" s="93"/>
      <c r="C308" s="93"/>
      <c r="D308" s="115"/>
      <c r="E308" s="115"/>
      <c r="F308" s="115"/>
      <c r="G308" s="115"/>
      <c r="H308" s="115"/>
      <c r="I308" s="94"/>
      <c r="J308" s="94"/>
      <c r="K308" s="94"/>
    </row>
    <row r="309" spans="2:11">
      <c r="B309" s="93"/>
      <c r="C309" s="93"/>
      <c r="D309" s="115"/>
      <c r="E309" s="115"/>
      <c r="F309" s="115"/>
      <c r="G309" s="115"/>
      <c r="H309" s="115"/>
      <c r="I309" s="94"/>
      <c r="J309" s="94"/>
      <c r="K309" s="94"/>
    </row>
    <row r="310" spans="2:11">
      <c r="B310" s="93"/>
      <c r="C310" s="93"/>
      <c r="D310" s="115"/>
      <c r="E310" s="115"/>
      <c r="F310" s="115"/>
      <c r="G310" s="115"/>
      <c r="H310" s="115"/>
      <c r="I310" s="94"/>
      <c r="J310" s="94"/>
      <c r="K310" s="94"/>
    </row>
    <row r="311" spans="2:11">
      <c r="B311" s="93"/>
      <c r="C311" s="93"/>
      <c r="D311" s="115"/>
      <c r="E311" s="115"/>
      <c r="F311" s="115"/>
      <c r="G311" s="115"/>
      <c r="H311" s="115"/>
      <c r="I311" s="94"/>
      <c r="J311" s="94"/>
      <c r="K311" s="94"/>
    </row>
    <row r="312" spans="2:11">
      <c r="B312" s="93"/>
      <c r="C312" s="93"/>
      <c r="D312" s="115"/>
      <c r="E312" s="115"/>
      <c r="F312" s="115"/>
      <c r="G312" s="115"/>
      <c r="H312" s="115"/>
      <c r="I312" s="94"/>
      <c r="J312" s="94"/>
      <c r="K312" s="94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00"/>
  <sheetViews>
    <sheetView rightToLeft="1" workbookViewId="0"/>
  </sheetViews>
  <sheetFormatPr defaultColWidth="9.140625" defaultRowHeight="18"/>
  <cols>
    <col min="1" max="1" width="6.28515625" style="1" customWidth="1"/>
    <col min="2" max="2" width="28" style="2" bestFit="1" customWidth="1"/>
    <col min="3" max="3" width="42.7109375" style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146</v>
      </c>
      <c r="C1" s="46" t="s" vm="1">
        <v>232</v>
      </c>
    </row>
    <row r="2" spans="2:15">
      <c r="B2" s="46" t="s">
        <v>145</v>
      </c>
      <c r="C2" s="46" t="s">
        <v>233</v>
      </c>
    </row>
    <row r="3" spans="2:15">
      <c r="B3" s="46" t="s">
        <v>147</v>
      </c>
      <c r="C3" s="46" t="s">
        <v>234</v>
      </c>
    </row>
    <row r="4" spans="2:15">
      <c r="B4" s="46" t="s">
        <v>148</v>
      </c>
      <c r="C4" s="46">
        <v>9453</v>
      </c>
    </row>
    <row r="6" spans="2:15" ht="26.25" customHeight="1">
      <c r="B6" s="151" t="s">
        <v>180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2:15" s="3" customFormat="1" ht="63">
      <c r="B7" s="47" t="s">
        <v>116</v>
      </c>
      <c r="C7" s="49" t="s">
        <v>46</v>
      </c>
      <c r="D7" s="49" t="s">
        <v>14</v>
      </c>
      <c r="E7" s="49" t="s">
        <v>15</v>
      </c>
      <c r="F7" s="49" t="s">
        <v>59</v>
      </c>
      <c r="G7" s="49" t="s">
        <v>103</v>
      </c>
      <c r="H7" s="49" t="s">
        <v>56</v>
      </c>
      <c r="I7" s="49" t="s">
        <v>111</v>
      </c>
      <c r="J7" s="49" t="s">
        <v>149</v>
      </c>
      <c r="K7" s="51" t="s">
        <v>150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211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16" t="s">
        <v>3230</v>
      </c>
      <c r="C10" s="87"/>
      <c r="D10" s="87"/>
      <c r="E10" s="87"/>
      <c r="F10" s="87"/>
      <c r="G10" s="87"/>
      <c r="H10" s="87"/>
      <c r="I10" s="117">
        <f>I11</f>
        <v>-104.02152865700003</v>
      </c>
      <c r="J10" s="118">
        <f>IFERROR(I10/$I$10,0)</f>
        <v>1</v>
      </c>
      <c r="K10" s="118">
        <f>I10/'סכום נכסי הקרן'!$C$42</f>
        <v>-1.3473079532224833E-4</v>
      </c>
      <c r="O10" s="1"/>
    </row>
    <row r="11" spans="2:15" ht="21" customHeight="1">
      <c r="B11" s="121" t="s">
        <v>200</v>
      </c>
      <c r="C11" s="121"/>
      <c r="D11" s="121"/>
      <c r="E11" s="121"/>
      <c r="F11" s="121"/>
      <c r="G11" s="121"/>
      <c r="H11" s="119"/>
      <c r="I11" s="90">
        <f>SUM(I12:I13)</f>
        <v>-104.02152865700003</v>
      </c>
      <c r="J11" s="118">
        <f t="shared" ref="J11:J13" si="0">IFERROR(I11/$I$10,0)</f>
        <v>1</v>
      </c>
      <c r="K11" s="118">
        <f>I11/'סכום נכסי הקרן'!$C$42</f>
        <v>-1.3473079532224833E-4</v>
      </c>
    </row>
    <row r="12" spans="2:15">
      <c r="B12" s="133" t="s">
        <v>673</v>
      </c>
      <c r="C12" s="133" t="s">
        <v>674</v>
      </c>
      <c r="D12" s="133" t="s">
        <v>676</v>
      </c>
      <c r="E12" s="133"/>
      <c r="F12" s="134">
        <v>0</v>
      </c>
      <c r="G12" s="133" t="s">
        <v>133</v>
      </c>
      <c r="H12" s="134">
        <v>0</v>
      </c>
      <c r="I12" s="90">
        <v>-72.470033845000017</v>
      </c>
      <c r="J12" s="118">
        <f t="shared" si="0"/>
        <v>0.69668303072109494</v>
      </c>
      <c r="K12" s="118">
        <f>I12/'סכום נכסי הקרן'!$C$42</f>
        <v>-9.3864658816567498E-5</v>
      </c>
    </row>
    <row r="13" spans="2:15">
      <c r="B13" s="133" t="s">
        <v>1525</v>
      </c>
      <c r="C13" s="133" t="s">
        <v>1526</v>
      </c>
      <c r="D13" s="133" t="s">
        <v>676</v>
      </c>
      <c r="E13" s="133"/>
      <c r="F13" s="134">
        <v>0</v>
      </c>
      <c r="G13" s="133" t="s">
        <v>133</v>
      </c>
      <c r="H13" s="134">
        <v>0</v>
      </c>
      <c r="I13" s="90">
        <v>-31.551494812000008</v>
      </c>
      <c r="J13" s="118">
        <f t="shared" si="0"/>
        <v>0.30331696927890495</v>
      </c>
      <c r="K13" s="118">
        <f>I13/'סכום נכסי הקרן'!$C$42</f>
        <v>-4.0866136505680828E-5</v>
      </c>
    </row>
    <row r="14" spans="2:15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93"/>
      <c r="C97" s="94"/>
      <c r="D97" s="115"/>
      <c r="E97" s="115"/>
      <c r="F97" s="115"/>
      <c r="G97" s="115"/>
      <c r="H97" s="115"/>
      <c r="I97" s="94"/>
      <c r="J97" s="94"/>
      <c r="K97" s="94"/>
    </row>
    <row r="98" spans="2:11">
      <c r="B98" s="93"/>
      <c r="C98" s="94"/>
      <c r="D98" s="115"/>
      <c r="E98" s="115"/>
      <c r="F98" s="115"/>
      <c r="G98" s="115"/>
      <c r="H98" s="115"/>
      <c r="I98" s="94"/>
      <c r="J98" s="94"/>
      <c r="K98" s="94"/>
    </row>
    <row r="99" spans="2:11">
      <c r="B99" s="93"/>
      <c r="C99" s="94"/>
      <c r="D99" s="115"/>
      <c r="E99" s="115"/>
      <c r="F99" s="115"/>
      <c r="G99" s="115"/>
      <c r="H99" s="115"/>
      <c r="I99" s="94"/>
      <c r="J99" s="94"/>
      <c r="K99" s="94"/>
    </row>
    <row r="100" spans="2:11">
      <c r="B100" s="93"/>
      <c r="C100" s="94"/>
      <c r="D100" s="115"/>
      <c r="E100" s="115"/>
      <c r="F100" s="115"/>
      <c r="G100" s="115"/>
      <c r="H100" s="115"/>
      <c r="I100" s="94"/>
      <c r="J100" s="94"/>
      <c r="K100" s="94"/>
    </row>
    <row r="101" spans="2:11">
      <c r="B101" s="93"/>
      <c r="C101" s="94"/>
      <c r="D101" s="115"/>
      <c r="E101" s="115"/>
      <c r="F101" s="115"/>
      <c r="G101" s="115"/>
      <c r="H101" s="115"/>
      <c r="I101" s="94"/>
      <c r="J101" s="94"/>
      <c r="K101" s="94"/>
    </row>
    <row r="102" spans="2:11">
      <c r="B102" s="93"/>
      <c r="C102" s="94"/>
      <c r="D102" s="115"/>
      <c r="E102" s="115"/>
      <c r="F102" s="115"/>
      <c r="G102" s="115"/>
      <c r="H102" s="115"/>
      <c r="I102" s="94"/>
      <c r="J102" s="94"/>
      <c r="K102" s="94"/>
    </row>
    <row r="103" spans="2:11">
      <c r="B103" s="93"/>
      <c r="C103" s="94"/>
      <c r="D103" s="115"/>
      <c r="E103" s="115"/>
      <c r="F103" s="115"/>
      <c r="G103" s="115"/>
      <c r="H103" s="115"/>
      <c r="I103" s="94"/>
      <c r="J103" s="94"/>
      <c r="K103" s="94"/>
    </row>
    <row r="104" spans="2:11">
      <c r="B104" s="93"/>
      <c r="C104" s="94"/>
      <c r="D104" s="115"/>
      <c r="E104" s="115"/>
      <c r="F104" s="115"/>
      <c r="G104" s="115"/>
      <c r="H104" s="115"/>
      <c r="I104" s="94"/>
      <c r="J104" s="94"/>
      <c r="K104" s="94"/>
    </row>
    <row r="105" spans="2:11">
      <c r="B105" s="93"/>
      <c r="C105" s="94"/>
      <c r="D105" s="115"/>
      <c r="E105" s="115"/>
      <c r="F105" s="115"/>
      <c r="G105" s="115"/>
      <c r="H105" s="115"/>
      <c r="I105" s="94"/>
      <c r="J105" s="94"/>
      <c r="K105" s="94"/>
    </row>
    <row r="106" spans="2:11">
      <c r="B106" s="93"/>
      <c r="C106" s="94"/>
      <c r="D106" s="115"/>
      <c r="E106" s="115"/>
      <c r="F106" s="115"/>
      <c r="G106" s="115"/>
      <c r="H106" s="115"/>
      <c r="I106" s="94"/>
      <c r="J106" s="94"/>
      <c r="K106" s="94"/>
    </row>
    <row r="107" spans="2:11">
      <c r="B107" s="93"/>
      <c r="C107" s="94"/>
      <c r="D107" s="115"/>
      <c r="E107" s="115"/>
      <c r="F107" s="115"/>
      <c r="G107" s="115"/>
      <c r="H107" s="115"/>
      <c r="I107" s="94"/>
      <c r="J107" s="94"/>
      <c r="K107" s="94"/>
    </row>
    <row r="108" spans="2:11">
      <c r="B108" s="93"/>
      <c r="C108" s="94"/>
      <c r="D108" s="115"/>
      <c r="E108" s="115"/>
      <c r="F108" s="115"/>
      <c r="G108" s="115"/>
      <c r="H108" s="115"/>
      <c r="I108" s="94"/>
      <c r="J108" s="94"/>
      <c r="K108" s="94"/>
    </row>
    <row r="109" spans="2:11">
      <c r="B109" s="93"/>
      <c r="C109" s="94"/>
      <c r="D109" s="115"/>
      <c r="E109" s="115"/>
      <c r="F109" s="115"/>
      <c r="G109" s="115"/>
      <c r="H109" s="115"/>
      <c r="I109" s="94"/>
      <c r="J109" s="94"/>
      <c r="K109" s="94"/>
    </row>
    <row r="110" spans="2:11">
      <c r="B110" s="93"/>
      <c r="C110" s="94"/>
      <c r="D110" s="115"/>
      <c r="E110" s="115"/>
      <c r="F110" s="115"/>
      <c r="G110" s="115"/>
      <c r="H110" s="115"/>
      <c r="I110" s="94"/>
      <c r="J110" s="94"/>
      <c r="K110" s="94"/>
    </row>
    <row r="111" spans="2:11">
      <c r="B111" s="93"/>
      <c r="C111" s="94"/>
      <c r="D111" s="115"/>
      <c r="E111" s="115"/>
      <c r="F111" s="115"/>
      <c r="G111" s="115"/>
      <c r="H111" s="115"/>
      <c r="I111" s="94"/>
      <c r="J111" s="94"/>
      <c r="K111" s="94"/>
    </row>
    <row r="112" spans="2:11">
      <c r="B112" s="93"/>
      <c r="C112" s="94"/>
      <c r="D112" s="115"/>
      <c r="E112" s="115"/>
      <c r="F112" s="115"/>
      <c r="G112" s="115"/>
      <c r="H112" s="115"/>
      <c r="I112" s="94"/>
      <c r="J112" s="94"/>
      <c r="K112" s="94"/>
    </row>
    <row r="113" spans="2:11">
      <c r="B113" s="93"/>
      <c r="C113" s="94"/>
      <c r="D113" s="115"/>
      <c r="E113" s="115"/>
      <c r="F113" s="115"/>
      <c r="G113" s="115"/>
      <c r="H113" s="115"/>
      <c r="I113" s="94"/>
      <c r="J113" s="94"/>
      <c r="K113" s="94"/>
    </row>
    <row r="114" spans="2:11">
      <c r="B114" s="93"/>
      <c r="C114" s="94"/>
      <c r="D114" s="115"/>
      <c r="E114" s="115"/>
      <c r="F114" s="115"/>
      <c r="G114" s="115"/>
      <c r="H114" s="115"/>
      <c r="I114" s="94"/>
      <c r="J114" s="94"/>
      <c r="K114" s="94"/>
    </row>
    <row r="115" spans="2:11">
      <c r="B115" s="93"/>
      <c r="C115" s="94"/>
      <c r="D115" s="115"/>
      <c r="E115" s="115"/>
      <c r="F115" s="115"/>
      <c r="G115" s="115"/>
      <c r="H115" s="115"/>
      <c r="I115" s="94"/>
      <c r="J115" s="94"/>
      <c r="K115" s="94"/>
    </row>
    <row r="116" spans="2:11">
      <c r="B116" s="93"/>
      <c r="C116" s="94"/>
      <c r="D116" s="115"/>
      <c r="E116" s="115"/>
      <c r="F116" s="115"/>
      <c r="G116" s="115"/>
      <c r="H116" s="115"/>
      <c r="I116" s="94"/>
      <c r="J116" s="94"/>
      <c r="K116" s="94"/>
    </row>
    <row r="117" spans="2:11">
      <c r="B117" s="93"/>
      <c r="C117" s="94"/>
      <c r="D117" s="115"/>
      <c r="E117" s="115"/>
      <c r="F117" s="115"/>
      <c r="G117" s="115"/>
      <c r="H117" s="115"/>
      <c r="I117" s="94"/>
      <c r="J117" s="94"/>
      <c r="K117" s="94"/>
    </row>
    <row r="118" spans="2:11">
      <c r="B118" s="93"/>
      <c r="C118" s="94"/>
      <c r="D118" s="115"/>
      <c r="E118" s="115"/>
      <c r="F118" s="115"/>
      <c r="G118" s="115"/>
      <c r="H118" s="115"/>
      <c r="I118" s="94"/>
      <c r="J118" s="94"/>
      <c r="K118" s="94"/>
    </row>
    <row r="119" spans="2:11">
      <c r="B119" s="93"/>
      <c r="C119" s="94"/>
      <c r="D119" s="115"/>
      <c r="E119" s="115"/>
      <c r="F119" s="115"/>
      <c r="G119" s="115"/>
      <c r="H119" s="115"/>
      <c r="I119" s="94"/>
      <c r="J119" s="94"/>
      <c r="K119" s="94"/>
    </row>
    <row r="120" spans="2:11">
      <c r="B120" s="93"/>
      <c r="C120" s="94"/>
      <c r="D120" s="115"/>
      <c r="E120" s="115"/>
      <c r="F120" s="115"/>
      <c r="G120" s="115"/>
      <c r="H120" s="115"/>
      <c r="I120" s="94"/>
      <c r="J120" s="94"/>
      <c r="K120" s="94"/>
    </row>
    <row r="121" spans="2:11">
      <c r="B121" s="93"/>
      <c r="C121" s="94"/>
      <c r="D121" s="115"/>
      <c r="E121" s="115"/>
      <c r="F121" s="115"/>
      <c r="G121" s="115"/>
      <c r="H121" s="115"/>
      <c r="I121" s="94"/>
      <c r="J121" s="94"/>
      <c r="K121" s="94"/>
    </row>
    <row r="122" spans="2:11">
      <c r="B122" s="93"/>
      <c r="C122" s="94"/>
      <c r="D122" s="115"/>
      <c r="E122" s="115"/>
      <c r="F122" s="115"/>
      <c r="G122" s="115"/>
      <c r="H122" s="115"/>
      <c r="I122" s="94"/>
      <c r="J122" s="94"/>
      <c r="K122" s="94"/>
    </row>
    <row r="123" spans="2:11">
      <c r="B123" s="93"/>
      <c r="C123" s="94"/>
      <c r="D123" s="115"/>
      <c r="E123" s="115"/>
      <c r="F123" s="115"/>
      <c r="G123" s="115"/>
      <c r="H123" s="115"/>
      <c r="I123" s="94"/>
      <c r="J123" s="94"/>
      <c r="K123" s="94"/>
    </row>
    <row r="124" spans="2:11">
      <c r="B124" s="93"/>
      <c r="C124" s="94"/>
      <c r="D124" s="115"/>
      <c r="E124" s="115"/>
      <c r="F124" s="115"/>
      <c r="G124" s="115"/>
      <c r="H124" s="115"/>
      <c r="I124" s="94"/>
      <c r="J124" s="94"/>
      <c r="K124" s="94"/>
    </row>
    <row r="125" spans="2:11">
      <c r="B125" s="93"/>
      <c r="C125" s="94"/>
      <c r="D125" s="115"/>
      <c r="E125" s="115"/>
      <c r="F125" s="115"/>
      <c r="G125" s="115"/>
      <c r="H125" s="115"/>
      <c r="I125" s="94"/>
      <c r="J125" s="94"/>
      <c r="K125" s="94"/>
    </row>
    <row r="126" spans="2:11">
      <c r="B126" s="93"/>
      <c r="C126" s="94"/>
      <c r="D126" s="115"/>
      <c r="E126" s="115"/>
      <c r="F126" s="115"/>
      <c r="G126" s="115"/>
      <c r="H126" s="115"/>
      <c r="I126" s="94"/>
      <c r="J126" s="94"/>
      <c r="K126" s="94"/>
    </row>
    <row r="127" spans="2:11">
      <c r="B127" s="93"/>
      <c r="C127" s="94"/>
      <c r="D127" s="115"/>
      <c r="E127" s="115"/>
      <c r="F127" s="115"/>
      <c r="G127" s="115"/>
      <c r="H127" s="115"/>
      <c r="I127" s="94"/>
      <c r="J127" s="94"/>
      <c r="K127" s="94"/>
    </row>
    <row r="128" spans="2:11">
      <c r="B128" s="93"/>
      <c r="C128" s="94"/>
      <c r="D128" s="115"/>
      <c r="E128" s="115"/>
      <c r="F128" s="115"/>
      <c r="G128" s="115"/>
      <c r="H128" s="115"/>
      <c r="I128" s="94"/>
      <c r="J128" s="94"/>
      <c r="K128" s="94"/>
    </row>
    <row r="129" spans="2:11">
      <c r="B129" s="93"/>
      <c r="C129" s="94"/>
      <c r="D129" s="115"/>
      <c r="E129" s="115"/>
      <c r="F129" s="115"/>
      <c r="G129" s="115"/>
      <c r="H129" s="115"/>
      <c r="I129" s="94"/>
      <c r="J129" s="94"/>
      <c r="K129" s="94"/>
    </row>
    <row r="130" spans="2:11">
      <c r="B130" s="93"/>
      <c r="C130" s="94"/>
      <c r="D130" s="115"/>
      <c r="E130" s="115"/>
      <c r="F130" s="115"/>
      <c r="G130" s="115"/>
      <c r="H130" s="115"/>
      <c r="I130" s="94"/>
      <c r="J130" s="94"/>
      <c r="K130" s="94"/>
    </row>
    <row r="131" spans="2:11">
      <c r="B131" s="93"/>
      <c r="C131" s="94"/>
      <c r="D131" s="115"/>
      <c r="E131" s="115"/>
      <c r="F131" s="115"/>
      <c r="G131" s="115"/>
      <c r="H131" s="115"/>
      <c r="I131" s="94"/>
      <c r="J131" s="94"/>
      <c r="K131" s="94"/>
    </row>
    <row r="132" spans="2:11">
      <c r="B132" s="93"/>
      <c r="C132" s="94"/>
      <c r="D132" s="115"/>
      <c r="E132" s="115"/>
      <c r="F132" s="115"/>
      <c r="G132" s="115"/>
      <c r="H132" s="115"/>
      <c r="I132" s="94"/>
      <c r="J132" s="94"/>
      <c r="K132" s="94"/>
    </row>
    <row r="133" spans="2:11">
      <c r="B133" s="93"/>
      <c r="C133" s="94"/>
      <c r="D133" s="115"/>
      <c r="E133" s="115"/>
      <c r="F133" s="115"/>
      <c r="G133" s="115"/>
      <c r="H133" s="115"/>
      <c r="I133" s="94"/>
      <c r="J133" s="94"/>
      <c r="K133" s="94"/>
    </row>
    <row r="134" spans="2:11">
      <c r="B134" s="93"/>
      <c r="C134" s="94"/>
      <c r="D134" s="115"/>
      <c r="E134" s="115"/>
      <c r="F134" s="115"/>
      <c r="G134" s="115"/>
      <c r="H134" s="115"/>
      <c r="I134" s="94"/>
      <c r="J134" s="94"/>
      <c r="K134" s="94"/>
    </row>
    <row r="135" spans="2:11">
      <c r="B135" s="93"/>
      <c r="C135" s="94"/>
      <c r="D135" s="115"/>
      <c r="E135" s="115"/>
      <c r="F135" s="115"/>
      <c r="G135" s="115"/>
      <c r="H135" s="115"/>
      <c r="I135" s="94"/>
      <c r="J135" s="94"/>
      <c r="K135" s="94"/>
    </row>
    <row r="136" spans="2:11">
      <c r="B136" s="93"/>
      <c r="C136" s="94"/>
      <c r="D136" s="115"/>
      <c r="E136" s="115"/>
      <c r="F136" s="115"/>
      <c r="G136" s="115"/>
      <c r="H136" s="115"/>
      <c r="I136" s="94"/>
      <c r="J136" s="94"/>
      <c r="K136" s="94"/>
    </row>
    <row r="137" spans="2:11">
      <c r="B137" s="93"/>
      <c r="C137" s="94"/>
      <c r="D137" s="115"/>
      <c r="E137" s="115"/>
      <c r="F137" s="115"/>
      <c r="G137" s="115"/>
      <c r="H137" s="115"/>
      <c r="I137" s="94"/>
      <c r="J137" s="94"/>
      <c r="K137" s="94"/>
    </row>
    <row r="138" spans="2:11">
      <c r="B138" s="93"/>
      <c r="C138" s="94"/>
      <c r="D138" s="115"/>
      <c r="E138" s="115"/>
      <c r="F138" s="115"/>
      <c r="G138" s="115"/>
      <c r="H138" s="115"/>
      <c r="I138" s="94"/>
      <c r="J138" s="94"/>
      <c r="K138" s="94"/>
    </row>
    <row r="139" spans="2:11">
      <c r="B139" s="93"/>
      <c r="C139" s="94"/>
      <c r="D139" s="115"/>
      <c r="E139" s="115"/>
      <c r="F139" s="115"/>
      <c r="G139" s="115"/>
      <c r="H139" s="115"/>
      <c r="I139" s="94"/>
      <c r="J139" s="94"/>
      <c r="K139" s="94"/>
    </row>
    <row r="140" spans="2:11">
      <c r="B140" s="93"/>
      <c r="C140" s="94"/>
      <c r="D140" s="115"/>
      <c r="E140" s="115"/>
      <c r="F140" s="115"/>
      <c r="G140" s="115"/>
      <c r="H140" s="115"/>
      <c r="I140" s="94"/>
      <c r="J140" s="94"/>
      <c r="K140" s="94"/>
    </row>
    <row r="141" spans="2:11">
      <c r="B141" s="93"/>
      <c r="C141" s="94"/>
      <c r="D141" s="115"/>
      <c r="E141" s="115"/>
      <c r="F141" s="115"/>
      <c r="G141" s="115"/>
      <c r="H141" s="115"/>
      <c r="I141" s="94"/>
      <c r="J141" s="94"/>
      <c r="K141" s="94"/>
    </row>
    <row r="142" spans="2:11">
      <c r="B142" s="93"/>
      <c r="C142" s="94"/>
      <c r="D142" s="115"/>
      <c r="E142" s="115"/>
      <c r="F142" s="115"/>
      <c r="G142" s="115"/>
      <c r="H142" s="115"/>
      <c r="I142" s="94"/>
      <c r="J142" s="94"/>
      <c r="K142" s="94"/>
    </row>
    <row r="143" spans="2:11">
      <c r="B143" s="93"/>
      <c r="C143" s="94"/>
      <c r="D143" s="115"/>
      <c r="E143" s="115"/>
      <c r="F143" s="115"/>
      <c r="G143" s="115"/>
      <c r="H143" s="115"/>
      <c r="I143" s="94"/>
      <c r="J143" s="94"/>
      <c r="K143" s="94"/>
    </row>
    <row r="144" spans="2:11">
      <c r="B144" s="93"/>
      <c r="C144" s="94"/>
      <c r="D144" s="115"/>
      <c r="E144" s="115"/>
      <c r="F144" s="115"/>
      <c r="G144" s="115"/>
      <c r="H144" s="115"/>
      <c r="I144" s="94"/>
      <c r="J144" s="94"/>
      <c r="K144" s="94"/>
    </row>
    <row r="145" spans="2:11">
      <c r="B145" s="93"/>
      <c r="C145" s="94"/>
      <c r="D145" s="115"/>
      <c r="E145" s="115"/>
      <c r="F145" s="115"/>
      <c r="G145" s="115"/>
      <c r="H145" s="115"/>
      <c r="I145" s="94"/>
      <c r="J145" s="94"/>
      <c r="K145" s="94"/>
    </row>
    <row r="146" spans="2:11">
      <c r="B146" s="93"/>
      <c r="C146" s="94"/>
      <c r="D146" s="115"/>
      <c r="E146" s="115"/>
      <c r="F146" s="115"/>
      <c r="G146" s="115"/>
      <c r="H146" s="115"/>
      <c r="I146" s="94"/>
      <c r="J146" s="94"/>
      <c r="K146" s="94"/>
    </row>
    <row r="147" spans="2:11">
      <c r="B147" s="93"/>
      <c r="C147" s="94"/>
      <c r="D147" s="115"/>
      <c r="E147" s="115"/>
      <c r="F147" s="115"/>
      <c r="G147" s="115"/>
      <c r="H147" s="115"/>
      <c r="I147" s="94"/>
      <c r="J147" s="94"/>
      <c r="K147" s="94"/>
    </row>
    <row r="148" spans="2:11">
      <c r="B148" s="93"/>
      <c r="C148" s="94"/>
      <c r="D148" s="115"/>
      <c r="E148" s="115"/>
      <c r="F148" s="115"/>
      <c r="G148" s="115"/>
      <c r="H148" s="115"/>
      <c r="I148" s="94"/>
      <c r="J148" s="94"/>
      <c r="K148" s="94"/>
    </row>
    <row r="149" spans="2:11">
      <c r="B149" s="93"/>
      <c r="C149" s="94"/>
      <c r="D149" s="115"/>
      <c r="E149" s="115"/>
      <c r="F149" s="115"/>
      <c r="G149" s="115"/>
      <c r="H149" s="115"/>
      <c r="I149" s="94"/>
      <c r="J149" s="94"/>
      <c r="K149" s="94"/>
    </row>
    <row r="150" spans="2:11">
      <c r="B150" s="93"/>
      <c r="C150" s="94"/>
      <c r="D150" s="115"/>
      <c r="E150" s="115"/>
      <c r="F150" s="115"/>
      <c r="G150" s="115"/>
      <c r="H150" s="115"/>
      <c r="I150" s="94"/>
      <c r="J150" s="94"/>
      <c r="K150" s="94"/>
    </row>
    <row r="151" spans="2:11">
      <c r="B151" s="93"/>
      <c r="C151" s="94"/>
      <c r="D151" s="115"/>
      <c r="E151" s="115"/>
      <c r="F151" s="115"/>
      <c r="G151" s="115"/>
      <c r="H151" s="115"/>
      <c r="I151" s="94"/>
      <c r="J151" s="94"/>
      <c r="K151" s="94"/>
    </row>
    <row r="152" spans="2:11">
      <c r="B152" s="93"/>
      <c r="C152" s="94"/>
      <c r="D152" s="115"/>
      <c r="E152" s="115"/>
      <c r="F152" s="115"/>
      <c r="G152" s="115"/>
      <c r="H152" s="115"/>
      <c r="I152" s="94"/>
      <c r="J152" s="94"/>
      <c r="K152" s="94"/>
    </row>
    <row r="153" spans="2:11">
      <c r="B153" s="93"/>
      <c r="C153" s="94"/>
      <c r="D153" s="115"/>
      <c r="E153" s="115"/>
      <c r="F153" s="115"/>
      <c r="G153" s="115"/>
      <c r="H153" s="115"/>
      <c r="I153" s="94"/>
      <c r="J153" s="94"/>
      <c r="K153" s="94"/>
    </row>
    <row r="154" spans="2:11">
      <c r="B154" s="93"/>
      <c r="C154" s="94"/>
      <c r="D154" s="115"/>
      <c r="E154" s="115"/>
      <c r="F154" s="115"/>
      <c r="G154" s="115"/>
      <c r="H154" s="115"/>
      <c r="I154" s="94"/>
      <c r="J154" s="94"/>
      <c r="K154" s="94"/>
    </row>
    <row r="155" spans="2:11">
      <c r="B155" s="93"/>
      <c r="C155" s="94"/>
      <c r="D155" s="115"/>
      <c r="E155" s="115"/>
      <c r="F155" s="115"/>
      <c r="G155" s="115"/>
      <c r="H155" s="115"/>
      <c r="I155" s="94"/>
      <c r="J155" s="94"/>
      <c r="K155" s="94"/>
    </row>
    <row r="156" spans="2:11">
      <c r="B156" s="93"/>
      <c r="C156" s="94"/>
      <c r="D156" s="115"/>
      <c r="E156" s="115"/>
      <c r="F156" s="115"/>
      <c r="G156" s="115"/>
      <c r="H156" s="115"/>
      <c r="I156" s="94"/>
      <c r="J156" s="94"/>
      <c r="K156" s="94"/>
    </row>
    <row r="157" spans="2:11">
      <c r="B157" s="93"/>
      <c r="C157" s="94"/>
      <c r="D157" s="115"/>
      <c r="E157" s="115"/>
      <c r="F157" s="115"/>
      <c r="G157" s="115"/>
      <c r="H157" s="115"/>
      <c r="I157" s="94"/>
      <c r="J157" s="94"/>
      <c r="K157" s="94"/>
    </row>
    <row r="158" spans="2:11">
      <c r="B158" s="93"/>
      <c r="C158" s="94"/>
      <c r="D158" s="115"/>
      <c r="E158" s="115"/>
      <c r="F158" s="115"/>
      <c r="G158" s="115"/>
      <c r="H158" s="115"/>
      <c r="I158" s="94"/>
      <c r="J158" s="94"/>
      <c r="K158" s="94"/>
    </row>
    <row r="159" spans="2:11">
      <c r="B159" s="93"/>
      <c r="C159" s="94"/>
      <c r="D159" s="115"/>
      <c r="E159" s="115"/>
      <c r="F159" s="115"/>
      <c r="G159" s="115"/>
      <c r="H159" s="115"/>
      <c r="I159" s="94"/>
      <c r="J159" s="94"/>
      <c r="K159" s="94"/>
    </row>
    <row r="160" spans="2:11">
      <c r="B160" s="93"/>
      <c r="C160" s="94"/>
      <c r="D160" s="115"/>
      <c r="E160" s="115"/>
      <c r="F160" s="115"/>
      <c r="G160" s="115"/>
      <c r="H160" s="115"/>
      <c r="I160" s="94"/>
      <c r="J160" s="94"/>
      <c r="K160" s="94"/>
    </row>
    <row r="161" spans="2:11">
      <c r="B161" s="93"/>
      <c r="C161" s="94"/>
      <c r="D161" s="115"/>
      <c r="E161" s="115"/>
      <c r="F161" s="115"/>
      <c r="G161" s="115"/>
      <c r="H161" s="115"/>
      <c r="I161" s="94"/>
      <c r="J161" s="94"/>
      <c r="K161" s="94"/>
    </row>
    <row r="162" spans="2:11">
      <c r="B162" s="93"/>
      <c r="C162" s="94"/>
      <c r="D162" s="115"/>
      <c r="E162" s="115"/>
      <c r="F162" s="115"/>
      <c r="G162" s="115"/>
      <c r="H162" s="115"/>
      <c r="I162" s="94"/>
      <c r="J162" s="94"/>
      <c r="K162" s="94"/>
    </row>
    <row r="163" spans="2:11">
      <c r="B163" s="93"/>
      <c r="C163" s="94"/>
      <c r="D163" s="115"/>
      <c r="E163" s="115"/>
      <c r="F163" s="115"/>
      <c r="G163" s="115"/>
      <c r="H163" s="115"/>
      <c r="I163" s="94"/>
      <c r="J163" s="94"/>
      <c r="K163" s="94"/>
    </row>
    <row r="164" spans="2:11">
      <c r="B164" s="93"/>
      <c r="C164" s="94"/>
      <c r="D164" s="115"/>
      <c r="E164" s="115"/>
      <c r="F164" s="115"/>
      <c r="G164" s="115"/>
      <c r="H164" s="115"/>
      <c r="I164" s="94"/>
      <c r="J164" s="94"/>
      <c r="K164" s="94"/>
    </row>
    <row r="165" spans="2:11">
      <c r="B165" s="93"/>
      <c r="C165" s="94"/>
      <c r="D165" s="115"/>
      <c r="E165" s="115"/>
      <c r="F165" s="115"/>
      <c r="G165" s="115"/>
      <c r="H165" s="115"/>
      <c r="I165" s="94"/>
      <c r="J165" s="94"/>
      <c r="K165" s="94"/>
    </row>
    <row r="166" spans="2:11">
      <c r="B166" s="93"/>
      <c r="C166" s="94"/>
      <c r="D166" s="115"/>
      <c r="E166" s="115"/>
      <c r="F166" s="115"/>
      <c r="G166" s="115"/>
      <c r="H166" s="115"/>
      <c r="I166" s="94"/>
      <c r="J166" s="94"/>
      <c r="K166" s="94"/>
    </row>
    <row r="167" spans="2:11">
      <c r="B167" s="93"/>
      <c r="C167" s="94"/>
      <c r="D167" s="115"/>
      <c r="E167" s="115"/>
      <c r="F167" s="115"/>
      <c r="G167" s="115"/>
      <c r="H167" s="115"/>
      <c r="I167" s="94"/>
      <c r="J167" s="94"/>
      <c r="K167" s="94"/>
    </row>
    <row r="168" spans="2:11">
      <c r="B168" s="93"/>
      <c r="C168" s="94"/>
      <c r="D168" s="115"/>
      <c r="E168" s="115"/>
      <c r="F168" s="115"/>
      <c r="G168" s="115"/>
      <c r="H168" s="115"/>
      <c r="I168" s="94"/>
      <c r="J168" s="94"/>
      <c r="K168" s="94"/>
    </row>
    <row r="169" spans="2:11">
      <c r="B169" s="93"/>
      <c r="C169" s="94"/>
      <c r="D169" s="115"/>
      <c r="E169" s="115"/>
      <c r="F169" s="115"/>
      <c r="G169" s="115"/>
      <c r="H169" s="115"/>
      <c r="I169" s="94"/>
      <c r="J169" s="94"/>
      <c r="K169" s="94"/>
    </row>
    <row r="170" spans="2:11">
      <c r="B170" s="93"/>
      <c r="C170" s="94"/>
      <c r="D170" s="115"/>
      <c r="E170" s="115"/>
      <c r="F170" s="115"/>
      <c r="G170" s="115"/>
      <c r="H170" s="115"/>
      <c r="I170" s="94"/>
      <c r="J170" s="94"/>
      <c r="K170" s="94"/>
    </row>
    <row r="171" spans="2:11">
      <c r="B171" s="93"/>
      <c r="C171" s="94"/>
      <c r="D171" s="115"/>
      <c r="E171" s="115"/>
      <c r="F171" s="115"/>
      <c r="G171" s="115"/>
      <c r="H171" s="115"/>
      <c r="I171" s="94"/>
      <c r="J171" s="94"/>
      <c r="K171" s="94"/>
    </row>
    <row r="172" spans="2:11">
      <c r="B172" s="93"/>
      <c r="C172" s="94"/>
      <c r="D172" s="115"/>
      <c r="E172" s="115"/>
      <c r="F172" s="115"/>
      <c r="G172" s="115"/>
      <c r="H172" s="115"/>
      <c r="I172" s="94"/>
      <c r="J172" s="94"/>
      <c r="K172" s="94"/>
    </row>
    <row r="173" spans="2:11">
      <c r="B173" s="93"/>
      <c r="C173" s="94"/>
      <c r="D173" s="115"/>
      <c r="E173" s="115"/>
      <c r="F173" s="115"/>
      <c r="G173" s="115"/>
      <c r="H173" s="115"/>
      <c r="I173" s="94"/>
      <c r="J173" s="94"/>
      <c r="K173" s="94"/>
    </row>
    <row r="174" spans="2:11">
      <c r="B174" s="93"/>
      <c r="C174" s="94"/>
      <c r="D174" s="115"/>
      <c r="E174" s="115"/>
      <c r="F174" s="115"/>
      <c r="G174" s="115"/>
      <c r="H174" s="115"/>
      <c r="I174" s="94"/>
      <c r="J174" s="94"/>
      <c r="K174" s="94"/>
    </row>
    <row r="175" spans="2:11">
      <c r="B175" s="93"/>
      <c r="C175" s="94"/>
      <c r="D175" s="115"/>
      <c r="E175" s="115"/>
      <c r="F175" s="115"/>
      <c r="G175" s="115"/>
      <c r="H175" s="115"/>
      <c r="I175" s="94"/>
      <c r="J175" s="94"/>
      <c r="K175" s="94"/>
    </row>
    <row r="176" spans="2:11">
      <c r="B176" s="93"/>
      <c r="C176" s="94"/>
      <c r="D176" s="115"/>
      <c r="E176" s="115"/>
      <c r="F176" s="115"/>
      <c r="G176" s="115"/>
      <c r="H176" s="115"/>
      <c r="I176" s="94"/>
      <c r="J176" s="94"/>
      <c r="K176" s="94"/>
    </row>
    <row r="177" spans="2:11">
      <c r="B177" s="93"/>
      <c r="C177" s="94"/>
      <c r="D177" s="115"/>
      <c r="E177" s="115"/>
      <c r="F177" s="115"/>
      <c r="G177" s="115"/>
      <c r="H177" s="115"/>
      <c r="I177" s="94"/>
      <c r="J177" s="94"/>
      <c r="K177" s="94"/>
    </row>
    <row r="178" spans="2:11">
      <c r="B178" s="93"/>
      <c r="C178" s="94"/>
      <c r="D178" s="115"/>
      <c r="E178" s="115"/>
      <c r="F178" s="115"/>
      <c r="G178" s="115"/>
      <c r="H178" s="115"/>
      <c r="I178" s="94"/>
      <c r="J178" s="94"/>
      <c r="K178" s="94"/>
    </row>
    <row r="179" spans="2:11">
      <c r="B179" s="93"/>
      <c r="C179" s="94"/>
      <c r="D179" s="115"/>
      <c r="E179" s="115"/>
      <c r="F179" s="115"/>
      <c r="G179" s="115"/>
      <c r="H179" s="115"/>
      <c r="I179" s="94"/>
      <c r="J179" s="94"/>
      <c r="K179" s="94"/>
    </row>
    <row r="180" spans="2:11">
      <c r="B180" s="93"/>
      <c r="C180" s="94"/>
      <c r="D180" s="115"/>
      <c r="E180" s="115"/>
      <c r="F180" s="115"/>
      <c r="G180" s="115"/>
      <c r="H180" s="115"/>
      <c r="I180" s="94"/>
      <c r="J180" s="94"/>
      <c r="K180" s="94"/>
    </row>
    <row r="181" spans="2:11">
      <c r="B181" s="93"/>
      <c r="C181" s="94"/>
      <c r="D181" s="115"/>
      <c r="E181" s="115"/>
      <c r="F181" s="115"/>
      <c r="G181" s="115"/>
      <c r="H181" s="115"/>
      <c r="I181" s="94"/>
      <c r="J181" s="94"/>
      <c r="K181" s="94"/>
    </row>
    <row r="182" spans="2:11">
      <c r="B182" s="93"/>
      <c r="C182" s="94"/>
      <c r="D182" s="115"/>
      <c r="E182" s="115"/>
      <c r="F182" s="115"/>
      <c r="G182" s="115"/>
      <c r="H182" s="115"/>
      <c r="I182" s="94"/>
      <c r="J182" s="94"/>
      <c r="K182" s="94"/>
    </row>
    <row r="183" spans="2:11">
      <c r="B183" s="93"/>
      <c r="C183" s="94"/>
      <c r="D183" s="115"/>
      <c r="E183" s="115"/>
      <c r="F183" s="115"/>
      <c r="G183" s="115"/>
      <c r="H183" s="115"/>
      <c r="I183" s="94"/>
      <c r="J183" s="94"/>
      <c r="K183" s="94"/>
    </row>
    <row r="184" spans="2:11">
      <c r="B184" s="93"/>
      <c r="C184" s="94"/>
      <c r="D184" s="115"/>
      <c r="E184" s="115"/>
      <c r="F184" s="115"/>
      <c r="G184" s="115"/>
      <c r="H184" s="115"/>
      <c r="I184" s="94"/>
      <c r="J184" s="94"/>
      <c r="K184" s="94"/>
    </row>
    <row r="185" spans="2:11">
      <c r="B185" s="93"/>
      <c r="C185" s="94"/>
      <c r="D185" s="115"/>
      <c r="E185" s="115"/>
      <c r="F185" s="115"/>
      <c r="G185" s="115"/>
      <c r="H185" s="115"/>
      <c r="I185" s="94"/>
      <c r="J185" s="94"/>
      <c r="K185" s="94"/>
    </row>
    <row r="186" spans="2:11">
      <c r="B186" s="93"/>
      <c r="C186" s="94"/>
      <c r="D186" s="115"/>
      <c r="E186" s="115"/>
      <c r="F186" s="115"/>
      <c r="G186" s="115"/>
      <c r="H186" s="115"/>
      <c r="I186" s="94"/>
      <c r="J186" s="94"/>
      <c r="K186" s="94"/>
    </row>
    <row r="187" spans="2:11">
      <c r="B187" s="93"/>
      <c r="C187" s="94"/>
      <c r="D187" s="115"/>
      <c r="E187" s="115"/>
      <c r="F187" s="115"/>
      <c r="G187" s="115"/>
      <c r="H187" s="115"/>
      <c r="I187" s="94"/>
      <c r="J187" s="94"/>
      <c r="K187" s="94"/>
    </row>
    <row r="188" spans="2:11">
      <c r="B188" s="93"/>
      <c r="C188" s="94"/>
      <c r="D188" s="115"/>
      <c r="E188" s="115"/>
      <c r="F188" s="115"/>
      <c r="G188" s="115"/>
      <c r="H188" s="115"/>
      <c r="I188" s="94"/>
      <c r="J188" s="94"/>
      <c r="K188" s="94"/>
    </row>
    <row r="189" spans="2:11">
      <c r="B189" s="93"/>
      <c r="C189" s="94"/>
      <c r="D189" s="115"/>
      <c r="E189" s="115"/>
      <c r="F189" s="115"/>
      <c r="G189" s="115"/>
      <c r="H189" s="115"/>
      <c r="I189" s="94"/>
      <c r="J189" s="94"/>
      <c r="K189" s="94"/>
    </row>
    <row r="190" spans="2:11">
      <c r="B190" s="93"/>
      <c r="C190" s="94"/>
      <c r="D190" s="115"/>
      <c r="E190" s="115"/>
      <c r="F190" s="115"/>
      <c r="G190" s="115"/>
      <c r="H190" s="115"/>
      <c r="I190" s="94"/>
      <c r="J190" s="94"/>
      <c r="K190" s="94"/>
    </row>
    <row r="191" spans="2:11">
      <c r="B191" s="93"/>
      <c r="C191" s="94"/>
      <c r="D191" s="115"/>
      <c r="E191" s="115"/>
      <c r="F191" s="115"/>
      <c r="G191" s="115"/>
      <c r="H191" s="115"/>
      <c r="I191" s="94"/>
      <c r="J191" s="94"/>
      <c r="K191" s="94"/>
    </row>
    <row r="192" spans="2:11">
      <c r="B192" s="93"/>
      <c r="C192" s="94"/>
      <c r="D192" s="115"/>
      <c r="E192" s="115"/>
      <c r="F192" s="115"/>
      <c r="G192" s="115"/>
      <c r="H192" s="115"/>
      <c r="I192" s="94"/>
      <c r="J192" s="94"/>
      <c r="K192" s="94"/>
    </row>
    <row r="193" spans="2:11">
      <c r="B193" s="93"/>
      <c r="C193" s="94"/>
      <c r="D193" s="115"/>
      <c r="E193" s="115"/>
      <c r="F193" s="115"/>
      <c r="G193" s="115"/>
      <c r="H193" s="115"/>
      <c r="I193" s="94"/>
      <c r="J193" s="94"/>
      <c r="K193" s="94"/>
    </row>
    <row r="194" spans="2:11">
      <c r="B194" s="93"/>
      <c r="C194" s="94"/>
      <c r="D194" s="115"/>
      <c r="E194" s="115"/>
      <c r="F194" s="115"/>
      <c r="G194" s="115"/>
      <c r="H194" s="115"/>
      <c r="I194" s="94"/>
      <c r="J194" s="94"/>
      <c r="K194" s="94"/>
    </row>
    <row r="195" spans="2:11">
      <c r="B195" s="93"/>
      <c r="C195" s="94"/>
      <c r="D195" s="115"/>
      <c r="E195" s="115"/>
      <c r="F195" s="115"/>
      <c r="G195" s="115"/>
      <c r="H195" s="115"/>
      <c r="I195" s="94"/>
      <c r="J195" s="94"/>
      <c r="K195" s="94"/>
    </row>
    <row r="196" spans="2:11">
      <c r="B196" s="93"/>
      <c r="C196" s="94"/>
      <c r="D196" s="115"/>
      <c r="E196" s="115"/>
      <c r="F196" s="115"/>
      <c r="G196" s="115"/>
      <c r="H196" s="115"/>
      <c r="I196" s="94"/>
      <c r="J196" s="94"/>
      <c r="K196" s="94"/>
    </row>
    <row r="197" spans="2:11">
      <c r="B197" s="93"/>
      <c r="C197" s="94"/>
      <c r="D197" s="115"/>
      <c r="E197" s="115"/>
      <c r="F197" s="115"/>
      <c r="G197" s="115"/>
      <c r="H197" s="115"/>
      <c r="I197" s="94"/>
      <c r="J197" s="94"/>
      <c r="K197" s="94"/>
    </row>
    <row r="198" spans="2:11">
      <c r="B198" s="93"/>
      <c r="C198" s="94"/>
      <c r="D198" s="115"/>
      <c r="E198" s="115"/>
      <c r="F198" s="115"/>
      <c r="G198" s="115"/>
      <c r="H198" s="115"/>
      <c r="I198" s="94"/>
      <c r="J198" s="94"/>
      <c r="K198" s="94"/>
    </row>
    <row r="199" spans="2:11">
      <c r="B199" s="93"/>
      <c r="C199" s="94"/>
      <c r="D199" s="115"/>
      <c r="E199" s="115"/>
      <c r="F199" s="115"/>
      <c r="G199" s="115"/>
      <c r="H199" s="115"/>
      <c r="I199" s="94"/>
      <c r="J199" s="94"/>
      <c r="K199" s="94"/>
    </row>
    <row r="200" spans="2:11">
      <c r="B200" s="93"/>
      <c r="C200" s="94"/>
      <c r="D200" s="115"/>
      <c r="E200" s="115"/>
      <c r="F200" s="115"/>
      <c r="G200" s="115"/>
      <c r="H200" s="115"/>
      <c r="I200" s="94"/>
      <c r="J200" s="94"/>
      <c r="K200" s="94"/>
    </row>
    <row r="201" spans="2:11">
      <c r="B201" s="93"/>
      <c r="C201" s="94"/>
      <c r="D201" s="115"/>
      <c r="E201" s="115"/>
      <c r="F201" s="115"/>
      <c r="G201" s="115"/>
      <c r="H201" s="115"/>
      <c r="I201" s="94"/>
      <c r="J201" s="94"/>
      <c r="K201" s="94"/>
    </row>
    <row r="202" spans="2:11">
      <c r="B202" s="93"/>
      <c r="C202" s="94"/>
      <c r="D202" s="115"/>
      <c r="E202" s="115"/>
      <c r="F202" s="115"/>
      <c r="G202" s="115"/>
      <c r="H202" s="115"/>
      <c r="I202" s="94"/>
      <c r="J202" s="94"/>
      <c r="K202" s="94"/>
    </row>
    <row r="203" spans="2:11">
      <c r="B203" s="93"/>
      <c r="C203" s="94"/>
      <c r="D203" s="115"/>
      <c r="E203" s="115"/>
      <c r="F203" s="115"/>
      <c r="G203" s="115"/>
      <c r="H203" s="115"/>
      <c r="I203" s="94"/>
      <c r="J203" s="94"/>
      <c r="K203" s="94"/>
    </row>
    <row r="204" spans="2:11">
      <c r="B204" s="93"/>
      <c r="C204" s="94"/>
      <c r="D204" s="115"/>
      <c r="E204" s="115"/>
      <c r="F204" s="115"/>
      <c r="G204" s="115"/>
      <c r="H204" s="115"/>
      <c r="I204" s="94"/>
      <c r="J204" s="94"/>
      <c r="K204" s="94"/>
    </row>
    <row r="205" spans="2:11">
      <c r="B205" s="93"/>
      <c r="C205" s="94"/>
      <c r="D205" s="115"/>
      <c r="E205" s="115"/>
      <c r="F205" s="115"/>
      <c r="G205" s="115"/>
      <c r="H205" s="115"/>
      <c r="I205" s="94"/>
      <c r="J205" s="94"/>
      <c r="K205" s="94"/>
    </row>
    <row r="206" spans="2:11">
      <c r="B206" s="93"/>
      <c r="C206" s="94"/>
      <c r="D206" s="115"/>
      <c r="E206" s="115"/>
      <c r="F206" s="115"/>
      <c r="G206" s="115"/>
      <c r="H206" s="115"/>
      <c r="I206" s="94"/>
      <c r="J206" s="94"/>
      <c r="K206" s="94"/>
    </row>
    <row r="207" spans="2:11">
      <c r="B207" s="93"/>
      <c r="C207" s="94"/>
      <c r="D207" s="115"/>
      <c r="E207" s="115"/>
      <c r="F207" s="115"/>
      <c r="G207" s="115"/>
      <c r="H207" s="115"/>
      <c r="I207" s="94"/>
      <c r="J207" s="94"/>
      <c r="K207" s="94"/>
    </row>
    <row r="208" spans="2:11">
      <c r="B208" s="93"/>
      <c r="C208" s="94"/>
      <c r="D208" s="115"/>
      <c r="E208" s="115"/>
      <c r="F208" s="115"/>
      <c r="G208" s="115"/>
      <c r="H208" s="115"/>
      <c r="I208" s="94"/>
      <c r="J208" s="94"/>
      <c r="K208" s="94"/>
    </row>
    <row r="209" spans="2:11">
      <c r="B209" s="93"/>
      <c r="C209" s="94"/>
      <c r="D209" s="115"/>
      <c r="E209" s="115"/>
      <c r="F209" s="115"/>
      <c r="G209" s="115"/>
      <c r="H209" s="115"/>
      <c r="I209" s="94"/>
      <c r="J209" s="94"/>
      <c r="K209" s="94"/>
    </row>
    <row r="210" spans="2:11">
      <c r="B210" s="93"/>
      <c r="C210" s="94"/>
      <c r="D210" s="115"/>
      <c r="E210" s="115"/>
      <c r="F210" s="115"/>
      <c r="G210" s="115"/>
      <c r="H210" s="115"/>
      <c r="I210" s="94"/>
      <c r="J210" s="94"/>
      <c r="K210" s="94"/>
    </row>
    <row r="211" spans="2:11">
      <c r="B211" s="93"/>
      <c r="C211" s="94"/>
      <c r="D211" s="115"/>
      <c r="E211" s="115"/>
      <c r="F211" s="115"/>
      <c r="G211" s="115"/>
      <c r="H211" s="115"/>
      <c r="I211" s="94"/>
      <c r="J211" s="94"/>
      <c r="K211" s="94"/>
    </row>
    <row r="212" spans="2:11">
      <c r="B212" s="93"/>
      <c r="C212" s="94"/>
      <c r="D212" s="115"/>
      <c r="E212" s="115"/>
      <c r="F212" s="115"/>
      <c r="G212" s="115"/>
      <c r="H212" s="115"/>
      <c r="I212" s="94"/>
      <c r="J212" s="94"/>
      <c r="K212" s="94"/>
    </row>
    <row r="213" spans="2:11">
      <c r="B213" s="93"/>
      <c r="C213" s="94"/>
      <c r="D213" s="115"/>
      <c r="E213" s="115"/>
      <c r="F213" s="115"/>
      <c r="G213" s="115"/>
      <c r="H213" s="115"/>
      <c r="I213" s="94"/>
      <c r="J213" s="94"/>
      <c r="K213" s="94"/>
    </row>
    <row r="214" spans="2:11">
      <c r="B214" s="93"/>
      <c r="C214" s="94"/>
      <c r="D214" s="115"/>
      <c r="E214" s="115"/>
      <c r="F214" s="115"/>
      <c r="G214" s="115"/>
      <c r="H214" s="115"/>
      <c r="I214" s="94"/>
      <c r="J214" s="94"/>
      <c r="K214" s="94"/>
    </row>
    <row r="215" spans="2:11">
      <c r="B215" s="93"/>
      <c r="C215" s="94"/>
      <c r="D215" s="115"/>
      <c r="E215" s="115"/>
      <c r="F215" s="115"/>
      <c r="G215" s="115"/>
      <c r="H215" s="115"/>
      <c r="I215" s="94"/>
      <c r="J215" s="94"/>
      <c r="K215" s="94"/>
    </row>
    <row r="216" spans="2:11">
      <c r="B216" s="93"/>
      <c r="C216" s="94"/>
      <c r="D216" s="115"/>
      <c r="E216" s="115"/>
      <c r="F216" s="115"/>
      <c r="G216" s="115"/>
      <c r="H216" s="115"/>
      <c r="I216" s="94"/>
      <c r="J216" s="94"/>
      <c r="K216" s="94"/>
    </row>
    <row r="217" spans="2:11">
      <c r="B217" s="93"/>
      <c r="C217" s="94"/>
      <c r="D217" s="115"/>
      <c r="E217" s="115"/>
      <c r="F217" s="115"/>
      <c r="G217" s="115"/>
      <c r="H217" s="115"/>
      <c r="I217" s="94"/>
      <c r="J217" s="94"/>
      <c r="K217" s="94"/>
    </row>
    <row r="218" spans="2:11">
      <c r="B218" s="93"/>
      <c r="C218" s="94"/>
      <c r="D218" s="115"/>
      <c r="E218" s="115"/>
      <c r="F218" s="115"/>
      <c r="G218" s="115"/>
      <c r="H218" s="115"/>
      <c r="I218" s="94"/>
      <c r="J218" s="94"/>
      <c r="K218" s="94"/>
    </row>
    <row r="219" spans="2:11">
      <c r="B219" s="93"/>
      <c r="C219" s="94"/>
      <c r="D219" s="115"/>
      <c r="E219" s="115"/>
      <c r="F219" s="115"/>
      <c r="G219" s="115"/>
      <c r="H219" s="115"/>
      <c r="I219" s="94"/>
      <c r="J219" s="94"/>
      <c r="K219" s="94"/>
    </row>
    <row r="220" spans="2:11">
      <c r="B220" s="93"/>
      <c r="C220" s="94"/>
      <c r="D220" s="115"/>
      <c r="E220" s="115"/>
      <c r="F220" s="115"/>
      <c r="G220" s="115"/>
      <c r="H220" s="115"/>
      <c r="I220" s="94"/>
      <c r="J220" s="94"/>
      <c r="K220" s="94"/>
    </row>
    <row r="221" spans="2:11">
      <c r="B221" s="93"/>
      <c r="C221" s="94"/>
      <c r="D221" s="115"/>
      <c r="E221" s="115"/>
      <c r="F221" s="115"/>
      <c r="G221" s="115"/>
      <c r="H221" s="115"/>
      <c r="I221" s="94"/>
      <c r="J221" s="94"/>
      <c r="K221" s="94"/>
    </row>
    <row r="222" spans="2:11">
      <c r="B222" s="93"/>
      <c r="C222" s="94"/>
      <c r="D222" s="115"/>
      <c r="E222" s="115"/>
      <c r="F222" s="115"/>
      <c r="G222" s="115"/>
      <c r="H222" s="115"/>
      <c r="I222" s="94"/>
      <c r="J222" s="94"/>
      <c r="K222" s="94"/>
    </row>
    <row r="223" spans="2:11">
      <c r="B223" s="93"/>
      <c r="C223" s="94"/>
      <c r="D223" s="115"/>
      <c r="E223" s="115"/>
      <c r="F223" s="115"/>
      <c r="G223" s="115"/>
      <c r="H223" s="115"/>
      <c r="I223" s="94"/>
      <c r="J223" s="94"/>
      <c r="K223" s="94"/>
    </row>
    <row r="224" spans="2:11">
      <c r="B224" s="93"/>
      <c r="C224" s="94"/>
      <c r="D224" s="115"/>
      <c r="E224" s="115"/>
      <c r="F224" s="115"/>
      <c r="G224" s="115"/>
      <c r="H224" s="115"/>
      <c r="I224" s="94"/>
      <c r="J224" s="94"/>
      <c r="K224" s="94"/>
    </row>
    <row r="225" spans="2:11">
      <c r="B225" s="93"/>
      <c r="C225" s="94"/>
      <c r="D225" s="115"/>
      <c r="E225" s="115"/>
      <c r="F225" s="115"/>
      <c r="G225" s="115"/>
      <c r="H225" s="115"/>
      <c r="I225" s="94"/>
      <c r="J225" s="94"/>
      <c r="K225" s="94"/>
    </row>
    <row r="226" spans="2:11">
      <c r="B226" s="93"/>
      <c r="C226" s="94"/>
      <c r="D226" s="115"/>
      <c r="E226" s="115"/>
      <c r="F226" s="115"/>
      <c r="G226" s="115"/>
      <c r="H226" s="115"/>
      <c r="I226" s="94"/>
      <c r="J226" s="94"/>
      <c r="K226" s="94"/>
    </row>
    <row r="227" spans="2:11">
      <c r="B227" s="93"/>
      <c r="C227" s="94"/>
      <c r="D227" s="115"/>
      <c r="E227" s="115"/>
      <c r="F227" s="115"/>
      <c r="G227" s="115"/>
      <c r="H227" s="115"/>
      <c r="I227" s="94"/>
      <c r="J227" s="94"/>
      <c r="K227" s="94"/>
    </row>
    <row r="228" spans="2:11">
      <c r="B228" s="93"/>
      <c r="C228" s="94"/>
      <c r="D228" s="115"/>
      <c r="E228" s="115"/>
      <c r="F228" s="115"/>
      <c r="G228" s="115"/>
      <c r="H228" s="115"/>
      <c r="I228" s="94"/>
      <c r="J228" s="94"/>
      <c r="K228" s="94"/>
    </row>
    <row r="229" spans="2:11">
      <c r="B229" s="93"/>
      <c r="C229" s="94"/>
      <c r="D229" s="115"/>
      <c r="E229" s="115"/>
      <c r="F229" s="115"/>
      <c r="G229" s="115"/>
      <c r="H229" s="115"/>
      <c r="I229" s="94"/>
      <c r="J229" s="94"/>
      <c r="K229" s="94"/>
    </row>
    <row r="230" spans="2:11">
      <c r="B230" s="93"/>
      <c r="C230" s="94"/>
      <c r="D230" s="115"/>
      <c r="E230" s="115"/>
      <c r="F230" s="115"/>
      <c r="G230" s="115"/>
      <c r="H230" s="115"/>
      <c r="I230" s="94"/>
      <c r="J230" s="94"/>
      <c r="K230" s="94"/>
    </row>
    <row r="231" spans="2:11">
      <c r="B231" s="93"/>
      <c r="C231" s="94"/>
      <c r="D231" s="115"/>
      <c r="E231" s="115"/>
      <c r="F231" s="115"/>
      <c r="G231" s="115"/>
      <c r="H231" s="115"/>
      <c r="I231" s="94"/>
      <c r="J231" s="94"/>
      <c r="K231" s="94"/>
    </row>
    <row r="232" spans="2:11">
      <c r="B232" s="93"/>
      <c r="C232" s="94"/>
      <c r="D232" s="115"/>
      <c r="E232" s="115"/>
      <c r="F232" s="115"/>
      <c r="G232" s="115"/>
      <c r="H232" s="115"/>
      <c r="I232" s="94"/>
      <c r="J232" s="94"/>
      <c r="K232" s="94"/>
    </row>
    <row r="233" spans="2:11">
      <c r="B233" s="93"/>
      <c r="C233" s="94"/>
      <c r="D233" s="115"/>
      <c r="E233" s="115"/>
      <c r="F233" s="115"/>
      <c r="G233" s="115"/>
      <c r="H233" s="115"/>
      <c r="I233" s="94"/>
      <c r="J233" s="94"/>
      <c r="K233" s="94"/>
    </row>
    <row r="234" spans="2:11">
      <c r="B234" s="93"/>
      <c r="C234" s="94"/>
      <c r="D234" s="115"/>
      <c r="E234" s="115"/>
      <c r="F234" s="115"/>
      <c r="G234" s="115"/>
      <c r="H234" s="115"/>
      <c r="I234" s="94"/>
      <c r="J234" s="94"/>
      <c r="K234" s="94"/>
    </row>
    <row r="235" spans="2:11">
      <c r="B235" s="93"/>
      <c r="C235" s="94"/>
      <c r="D235" s="115"/>
      <c r="E235" s="115"/>
      <c r="F235" s="115"/>
      <c r="G235" s="115"/>
      <c r="H235" s="115"/>
      <c r="I235" s="94"/>
      <c r="J235" s="94"/>
      <c r="K235" s="94"/>
    </row>
    <row r="236" spans="2:11">
      <c r="B236" s="93"/>
      <c r="C236" s="94"/>
      <c r="D236" s="115"/>
      <c r="E236" s="115"/>
      <c r="F236" s="115"/>
      <c r="G236" s="115"/>
      <c r="H236" s="115"/>
      <c r="I236" s="94"/>
      <c r="J236" s="94"/>
      <c r="K236" s="94"/>
    </row>
    <row r="237" spans="2:11">
      <c r="B237" s="93"/>
      <c r="C237" s="94"/>
      <c r="D237" s="115"/>
      <c r="E237" s="115"/>
      <c r="F237" s="115"/>
      <c r="G237" s="115"/>
      <c r="H237" s="115"/>
      <c r="I237" s="94"/>
      <c r="J237" s="94"/>
      <c r="K237" s="94"/>
    </row>
    <row r="238" spans="2:11">
      <c r="B238" s="93"/>
      <c r="C238" s="94"/>
      <c r="D238" s="115"/>
      <c r="E238" s="115"/>
      <c r="F238" s="115"/>
      <c r="G238" s="115"/>
      <c r="H238" s="115"/>
      <c r="I238" s="94"/>
      <c r="J238" s="94"/>
      <c r="K238" s="94"/>
    </row>
    <row r="239" spans="2:11">
      <c r="B239" s="93"/>
      <c r="C239" s="94"/>
      <c r="D239" s="115"/>
      <c r="E239" s="115"/>
      <c r="F239" s="115"/>
      <c r="G239" s="115"/>
      <c r="H239" s="115"/>
      <c r="I239" s="94"/>
      <c r="J239" s="94"/>
      <c r="K239" s="94"/>
    </row>
    <row r="240" spans="2:11">
      <c r="B240" s="93"/>
      <c r="C240" s="94"/>
      <c r="D240" s="115"/>
      <c r="E240" s="115"/>
      <c r="F240" s="115"/>
      <c r="G240" s="115"/>
      <c r="H240" s="115"/>
      <c r="I240" s="94"/>
      <c r="J240" s="94"/>
      <c r="K240" s="94"/>
    </row>
    <row r="241" spans="2:11">
      <c r="B241" s="93"/>
      <c r="C241" s="94"/>
      <c r="D241" s="115"/>
      <c r="E241" s="115"/>
      <c r="F241" s="115"/>
      <c r="G241" s="115"/>
      <c r="H241" s="115"/>
      <c r="I241" s="94"/>
      <c r="J241" s="94"/>
      <c r="K241" s="94"/>
    </row>
    <row r="242" spans="2:11">
      <c r="B242" s="93"/>
      <c r="C242" s="94"/>
      <c r="D242" s="115"/>
      <c r="E242" s="115"/>
      <c r="F242" s="115"/>
      <c r="G242" s="115"/>
      <c r="H242" s="115"/>
      <c r="I242" s="94"/>
      <c r="J242" s="94"/>
      <c r="K242" s="94"/>
    </row>
    <row r="243" spans="2:11">
      <c r="B243" s="93"/>
      <c r="C243" s="94"/>
      <c r="D243" s="115"/>
      <c r="E243" s="115"/>
      <c r="F243" s="115"/>
      <c r="G243" s="115"/>
      <c r="H243" s="115"/>
      <c r="I243" s="94"/>
      <c r="J243" s="94"/>
      <c r="K243" s="94"/>
    </row>
    <row r="244" spans="2:11">
      <c r="B244" s="93"/>
      <c r="C244" s="94"/>
      <c r="D244" s="115"/>
      <c r="E244" s="115"/>
      <c r="F244" s="115"/>
      <c r="G244" s="115"/>
      <c r="H244" s="115"/>
      <c r="I244" s="94"/>
      <c r="J244" s="94"/>
      <c r="K244" s="94"/>
    </row>
    <row r="245" spans="2:11">
      <c r="B245" s="93"/>
      <c r="C245" s="94"/>
      <c r="D245" s="115"/>
      <c r="E245" s="115"/>
      <c r="F245" s="115"/>
      <c r="G245" s="115"/>
      <c r="H245" s="115"/>
      <c r="I245" s="94"/>
      <c r="J245" s="94"/>
      <c r="K245" s="94"/>
    </row>
    <row r="246" spans="2:11">
      <c r="B246" s="93"/>
      <c r="C246" s="94"/>
      <c r="D246" s="115"/>
      <c r="E246" s="115"/>
      <c r="F246" s="115"/>
      <c r="G246" s="115"/>
      <c r="H246" s="115"/>
      <c r="I246" s="94"/>
      <c r="J246" s="94"/>
      <c r="K246" s="94"/>
    </row>
    <row r="247" spans="2:11">
      <c r="B247" s="93"/>
      <c r="C247" s="94"/>
      <c r="D247" s="115"/>
      <c r="E247" s="115"/>
      <c r="F247" s="115"/>
      <c r="G247" s="115"/>
      <c r="H247" s="115"/>
      <c r="I247" s="94"/>
      <c r="J247" s="94"/>
      <c r="K247" s="94"/>
    </row>
    <row r="248" spans="2:11">
      <c r="B248" s="93"/>
      <c r="C248" s="94"/>
      <c r="D248" s="115"/>
      <c r="E248" s="115"/>
      <c r="F248" s="115"/>
      <c r="G248" s="115"/>
      <c r="H248" s="115"/>
      <c r="I248" s="94"/>
      <c r="J248" s="94"/>
      <c r="K248" s="94"/>
    </row>
    <row r="249" spans="2:11">
      <c r="B249" s="93"/>
      <c r="C249" s="94"/>
      <c r="D249" s="115"/>
      <c r="E249" s="115"/>
      <c r="F249" s="115"/>
      <c r="G249" s="115"/>
      <c r="H249" s="115"/>
      <c r="I249" s="94"/>
      <c r="J249" s="94"/>
      <c r="K249" s="94"/>
    </row>
    <row r="250" spans="2:11">
      <c r="B250" s="93"/>
      <c r="C250" s="94"/>
      <c r="D250" s="115"/>
      <c r="E250" s="115"/>
      <c r="F250" s="115"/>
      <c r="G250" s="115"/>
      <c r="H250" s="115"/>
      <c r="I250" s="94"/>
      <c r="J250" s="94"/>
      <c r="K250" s="94"/>
    </row>
    <row r="251" spans="2:11">
      <c r="B251" s="93"/>
      <c r="C251" s="94"/>
      <c r="D251" s="115"/>
      <c r="E251" s="115"/>
      <c r="F251" s="115"/>
      <c r="G251" s="115"/>
      <c r="H251" s="115"/>
      <c r="I251" s="94"/>
      <c r="J251" s="94"/>
      <c r="K251" s="94"/>
    </row>
    <row r="252" spans="2:11">
      <c r="B252" s="93"/>
      <c r="C252" s="94"/>
      <c r="D252" s="115"/>
      <c r="E252" s="115"/>
      <c r="F252" s="115"/>
      <c r="G252" s="115"/>
      <c r="H252" s="115"/>
      <c r="I252" s="94"/>
      <c r="J252" s="94"/>
      <c r="K252" s="94"/>
    </row>
    <row r="253" spans="2:11">
      <c r="B253" s="93"/>
      <c r="C253" s="94"/>
      <c r="D253" s="115"/>
      <c r="E253" s="115"/>
      <c r="F253" s="115"/>
      <c r="G253" s="115"/>
      <c r="H253" s="115"/>
      <c r="I253" s="94"/>
      <c r="J253" s="94"/>
      <c r="K253" s="94"/>
    </row>
    <row r="254" spans="2:11">
      <c r="B254" s="93"/>
      <c r="C254" s="94"/>
      <c r="D254" s="115"/>
      <c r="E254" s="115"/>
      <c r="F254" s="115"/>
      <c r="G254" s="115"/>
      <c r="H254" s="115"/>
      <c r="I254" s="94"/>
      <c r="J254" s="94"/>
      <c r="K254" s="94"/>
    </row>
    <row r="255" spans="2:11">
      <c r="B255" s="93"/>
      <c r="C255" s="94"/>
      <c r="D255" s="115"/>
      <c r="E255" s="115"/>
      <c r="F255" s="115"/>
      <c r="G255" s="115"/>
      <c r="H255" s="115"/>
      <c r="I255" s="94"/>
      <c r="J255" s="94"/>
      <c r="K255" s="94"/>
    </row>
    <row r="256" spans="2:11">
      <c r="B256" s="93"/>
      <c r="C256" s="94"/>
      <c r="D256" s="115"/>
      <c r="E256" s="115"/>
      <c r="F256" s="115"/>
      <c r="G256" s="115"/>
      <c r="H256" s="115"/>
      <c r="I256" s="94"/>
      <c r="J256" s="94"/>
      <c r="K256" s="94"/>
    </row>
    <row r="257" spans="2:11">
      <c r="B257" s="93"/>
      <c r="C257" s="94"/>
      <c r="D257" s="115"/>
      <c r="E257" s="115"/>
      <c r="F257" s="115"/>
      <c r="G257" s="115"/>
      <c r="H257" s="115"/>
      <c r="I257" s="94"/>
      <c r="J257" s="94"/>
      <c r="K257" s="94"/>
    </row>
    <row r="258" spans="2:11">
      <c r="B258" s="93"/>
      <c r="C258" s="94"/>
      <c r="D258" s="115"/>
      <c r="E258" s="115"/>
      <c r="F258" s="115"/>
      <c r="G258" s="115"/>
      <c r="H258" s="115"/>
      <c r="I258" s="94"/>
      <c r="J258" s="94"/>
      <c r="K258" s="94"/>
    </row>
    <row r="259" spans="2:11">
      <c r="B259" s="93"/>
      <c r="C259" s="94"/>
      <c r="D259" s="115"/>
      <c r="E259" s="115"/>
      <c r="F259" s="115"/>
      <c r="G259" s="115"/>
      <c r="H259" s="115"/>
      <c r="I259" s="94"/>
      <c r="J259" s="94"/>
      <c r="K259" s="94"/>
    </row>
    <row r="260" spans="2:11">
      <c r="B260" s="93"/>
      <c r="C260" s="94"/>
      <c r="D260" s="115"/>
      <c r="E260" s="115"/>
      <c r="F260" s="115"/>
      <c r="G260" s="115"/>
      <c r="H260" s="115"/>
      <c r="I260" s="94"/>
      <c r="J260" s="94"/>
      <c r="K260" s="94"/>
    </row>
    <row r="261" spans="2:11">
      <c r="B261" s="93"/>
      <c r="C261" s="94"/>
      <c r="D261" s="115"/>
      <c r="E261" s="115"/>
      <c r="F261" s="115"/>
      <c r="G261" s="115"/>
      <c r="H261" s="115"/>
      <c r="I261" s="94"/>
      <c r="J261" s="94"/>
      <c r="K261" s="94"/>
    </row>
    <row r="262" spans="2:11">
      <c r="B262" s="93"/>
      <c r="C262" s="94"/>
      <c r="D262" s="115"/>
      <c r="E262" s="115"/>
      <c r="F262" s="115"/>
      <c r="G262" s="115"/>
      <c r="H262" s="115"/>
      <c r="I262" s="94"/>
      <c r="J262" s="94"/>
      <c r="K262" s="94"/>
    </row>
    <row r="263" spans="2:11">
      <c r="B263" s="93"/>
      <c r="C263" s="94"/>
      <c r="D263" s="115"/>
      <c r="E263" s="115"/>
      <c r="F263" s="115"/>
      <c r="G263" s="115"/>
      <c r="H263" s="115"/>
      <c r="I263" s="94"/>
      <c r="J263" s="94"/>
      <c r="K263" s="94"/>
    </row>
    <row r="264" spans="2:11">
      <c r="B264" s="93"/>
      <c r="C264" s="94"/>
      <c r="D264" s="115"/>
      <c r="E264" s="115"/>
      <c r="F264" s="115"/>
      <c r="G264" s="115"/>
      <c r="H264" s="115"/>
      <c r="I264" s="94"/>
      <c r="J264" s="94"/>
      <c r="K264" s="94"/>
    </row>
    <row r="265" spans="2:11">
      <c r="B265" s="93"/>
      <c r="C265" s="94"/>
      <c r="D265" s="115"/>
      <c r="E265" s="115"/>
      <c r="F265" s="115"/>
      <c r="G265" s="115"/>
      <c r="H265" s="115"/>
      <c r="I265" s="94"/>
      <c r="J265" s="94"/>
      <c r="K265" s="94"/>
    </row>
    <row r="266" spans="2:11">
      <c r="B266" s="93"/>
      <c r="C266" s="94"/>
      <c r="D266" s="115"/>
      <c r="E266" s="115"/>
      <c r="F266" s="115"/>
      <c r="G266" s="115"/>
      <c r="H266" s="115"/>
      <c r="I266" s="94"/>
      <c r="J266" s="94"/>
      <c r="K266" s="94"/>
    </row>
    <row r="267" spans="2:11">
      <c r="B267" s="93"/>
      <c r="C267" s="94"/>
      <c r="D267" s="115"/>
      <c r="E267" s="115"/>
      <c r="F267" s="115"/>
      <c r="G267" s="115"/>
      <c r="H267" s="115"/>
      <c r="I267" s="94"/>
      <c r="J267" s="94"/>
      <c r="K267" s="94"/>
    </row>
    <row r="268" spans="2:11">
      <c r="B268" s="93"/>
      <c r="C268" s="94"/>
      <c r="D268" s="115"/>
      <c r="E268" s="115"/>
      <c r="F268" s="115"/>
      <c r="G268" s="115"/>
      <c r="H268" s="115"/>
      <c r="I268" s="94"/>
      <c r="J268" s="94"/>
      <c r="K268" s="94"/>
    </row>
    <row r="269" spans="2:11">
      <c r="B269" s="93"/>
      <c r="C269" s="94"/>
      <c r="D269" s="115"/>
      <c r="E269" s="115"/>
      <c r="F269" s="115"/>
      <c r="G269" s="115"/>
      <c r="H269" s="115"/>
      <c r="I269" s="94"/>
      <c r="J269" s="94"/>
      <c r="K269" s="94"/>
    </row>
    <row r="270" spans="2:11">
      <c r="B270" s="93"/>
      <c r="C270" s="94"/>
      <c r="D270" s="115"/>
      <c r="E270" s="115"/>
      <c r="F270" s="115"/>
      <c r="G270" s="115"/>
      <c r="H270" s="115"/>
      <c r="I270" s="94"/>
      <c r="J270" s="94"/>
      <c r="K270" s="94"/>
    </row>
    <row r="271" spans="2:11">
      <c r="B271" s="93"/>
      <c r="C271" s="94"/>
      <c r="D271" s="115"/>
      <c r="E271" s="115"/>
      <c r="F271" s="115"/>
      <c r="G271" s="115"/>
      <c r="H271" s="115"/>
      <c r="I271" s="94"/>
      <c r="J271" s="94"/>
      <c r="K271" s="94"/>
    </row>
    <row r="272" spans="2:11">
      <c r="B272" s="93"/>
      <c r="C272" s="94"/>
      <c r="D272" s="115"/>
      <c r="E272" s="115"/>
      <c r="F272" s="115"/>
      <c r="G272" s="115"/>
      <c r="H272" s="115"/>
      <c r="I272" s="94"/>
      <c r="J272" s="94"/>
      <c r="K272" s="94"/>
    </row>
    <row r="273" spans="2:11">
      <c r="B273" s="93"/>
      <c r="C273" s="94"/>
      <c r="D273" s="115"/>
      <c r="E273" s="115"/>
      <c r="F273" s="115"/>
      <c r="G273" s="115"/>
      <c r="H273" s="115"/>
      <c r="I273" s="94"/>
      <c r="J273" s="94"/>
      <c r="K273" s="94"/>
    </row>
    <row r="274" spans="2:11">
      <c r="B274" s="93"/>
      <c r="C274" s="94"/>
      <c r="D274" s="115"/>
      <c r="E274" s="115"/>
      <c r="F274" s="115"/>
      <c r="G274" s="115"/>
      <c r="H274" s="115"/>
      <c r="I274" s="94"/>
      <c r="J274" s="94"/>
      <c r="K274" s="94"/>
    </row>
    <row r="275" spans="2:11">
      <c r="B275" s="93"/>
      <c r="C275" s="94"/>
      <c r="D275" s="115"/>
      <c r="E275" s="115"/>
      <c r="F275" s="115"/>
      <c r="G275" s="115"/>
      <c r="H275" s="115"/>
      <c r="I275" s="94"/>
      <c r="J275" s="94"/>
      <c r="K275" s="94"/>
    </row>
    <row r="276" spans="2:11">
      <c r="B276" s="93"/>
      <c r="C276" s="94"/>
      <c r="D276" s="115"/>
      <c r="E276" s="115"/>
      <c r="F276" s="115"/>
      <c r="G276" s="115"/>
      <c r="H276" s="115"/>
      <c r="I276" s="94"/>
      <c r="J276" s="94"/>
      <c r="K276" s="94"/>
    </row>
    <row r="277" spans="2:11">
      <c r="B277" s="93"/>
      <c r="C277" s="94"/>
      <c r="D277" s="115"/>
      <c r="E277" s="115"/>
      <c r="F277" s="115"/>
      <c r="G277" s="115"/>
      <c r="H277" s="115"/>
      <c r="I277" s="94"/>
      <c r="J277" s="94"/>
      <c r="K277" s="94"/>
    </row>
    <row r="278" spans="2:11">
      <c r="B278" s="93"/>
      <c r="C278" s="94"/>
      <c r="D278" s="115"/>
      <c r="E278" s="115"/>
      <c r="F278" s="115"/>
      <c r="G278" s="115"/>
      <c r="H278" s="115"/>
      <c r="I278" s="94"/>
      <c r="J278" s="94"/>
      <c r="K278" s="94"/>
    </row>
    <row r="279" spans="2:11">
      <c r="B279" s="93"/>
      <c r="C279" s="94"/>
      <c r="D279" s="115"/>
      <c r="E279" s="115"/>
      <c r="F279" s="115"/>
      <c r="G279" s="115"/>
      <c r="H279" s="115"/>
      <c r="I279" s="94"/>
      <c r="J279" s="94"/>
      <c r="K279" s="94"/>
    </row>
    <row r="280" spans="2:11">
      <c r="B280" s="93"/>
      <c r="C280" s="94"/>
      <c r="D280" s="115"/>
      <c r="E280" s="115"/>
      <c r="F280" s="115"/>
      <c r="G280" s="115"/>
      <c r="H280" s="115"/>
      <c r="I280" s="94"/>
      <c r="J280" s="94"/>
      <c r="K280" s="94"/>
    </row>
    <row r="281" spans="2:11">
      <c r="B281" s="93"/>
      <c r="C281" s="94"/>
      <c r="D281" s="115"/>
      <c r="E281" s="115"/>
      <c r="F281" s="115"/>
      <c r="G281" s="115"/>
      <c r="H281" s="115"/>
      <c r="I281" s="94"/>
      <c r="J281" s="94"/>
      <c r="K281" s="94"/>
    </row>
    <row r="282" spans="2:11">
      <c r="B282" s="93"/>
      <c r="C282" s="94"/>
      <c r="D282" s="115"/>
      <c r="E282" s="115"/>
      <c r="F282" s="115"/>
      <c r="G282" s="115"/>
      <c r="H282" s="115"/>
      <c r="I282" s="94"/>
      <c r="J282" s="94"/>
      <c r="K282" s="94"/>
    </row>
    <row r="283" spans="2:11">
      <c r="B283" s="93"/>
      <c r="C283" s="94"/>
      <c r="D283" s="115"/>
      <c r="E283" s="115"/>
      <c r="F283" s="115"/>
      <c r="G283" s="115"/>
      <c r="H283" s="115"/>
      <c r="I283" s="94"/>
      <c r="J283" s="94"/>
      <c r="K283" s="94"/>
    </row>
    <row r="284" spans="2:11">
      <c r="B284" s="93"/>
      <c r="C284" s="94"/>
      <c r="D284" s="115"/>
      <c r="E284" s="115"/>
      <c r="F284" s="115"/>
      <c r="G284" s="115"/>
      <c r="H284" s="115"/>
      <c r="I284" s="94"/>
      <c r="J284" s="94"/>
      <c r="K284" s="94"/>
    </row>
    <row r="285" spans="2:11">
      <c r="B285" s="93"/>
      <c r="C285" s="94"/>
      <c r="D285" s="115"/>
      <c r="E285" s="115"/>
      <c r="F285" s="115"/>
      <c r="G285" s="115"/>
      <c r="H285" s="115"/>
      <c r="I285" s="94"/>
      <c r="J285" s="94"/>
      <c r="K285" s="94"/>
    </row>
    <row r="286" spans="2:11">
      <c r="B286" s="93"/>
      <c r="C286" s="94"/>
      <c r="D286" s="115"/>
      <c r="E286" s="115"/>
      <c r="F286" s="115"/>
      <c r="G286" s="115"/>
      <c r="H286" s="115"/>
      <c r="I286" s="94"/>
      <c r="J286" s="94"/>
      <c r="K286" s="94"/>
    </row>
    <row r="287" spans="2:11">
      <c r="B287" s="93"/>
      <c r="C287" s="94"/>
      <c r="D287" s="115"/>
      <c r="E287" s="115"/>
      <c r="F287" s="115"/>
      <c r="G287" s="115"/>
      <c r="H287" s="115"/>
      <c r="I287" s="94"/>
      <c r="J287" s="94"/>
      <c r="K287" s="94"/>
    </row>
    <row r="288" spans="2:11">
      <c r="B288" s="93"/>
      <c r="C288" s="94"/>
      <c r="D288" s="115"/>
      <c r="E288" s="115"/>
      <c r="F288" s="115"/>
      <c r="G288" s="115"/>
      <c r="H288" s="115"/>
      <c r="I288" s="94"/>
      <c r="J288" s="94"/>
      <c r="K288" s="94"/>
    </row>
    <row r="289" spans="2:11">
      <c r="B289" s="93"/>
      <c r="C289" s="94"/>
      <c r="D289" s="115"/>
      <c r="E289" s="115"/>
      <c r="F289" s="115"/>
      <c r="G289" s="115"/>
      <c r="H289" s="115"/>
      <c r="I289" s="94"/>
      <c r="J289" s="94"/>
      <c r="K289" s="94"/>
    </row>
    <row r="290" spans="2:11">
      <c r="B290" s="93"/>
      <c r="C290" s="94"/>
      <c r="D290" s="115"/>
      <c r="E290" s="115"/>
      <c r="F290" s="115"/>
      <c r="G290" s="115"/>
      <c r="H290" s="115"/>
      <c r="I290" s="94"/>
      <c r="J290" s="94"/>
      <c r="K290" s="94"/>
    </row>
    <row r="291" spans="2:11">
      <c r="B291" s="93"/>
      <c r="C291" s="94"/>
      <c r="D291" s="115"/>
      <c r="E291" s="115"/>
      <c r="F291" s="115"/>
      <c r="G291" s="115"/>
      <c r="H291" s="115"/>
      <c r="I291" s="94"/>
      <c r="J291" s="94"/>
      <c r="K291" s="94"/>
    </row>
    <row r="292" spans="2:11">
      <c r="B292" s="93"/>
      <c r="C292" s="94"/>
      <c r="D292" s="115"/>
      <c r="E292" s="115"/>
      <c r="F292" s="115"/>
      <c r="G292" s="115"/>
      <c r="H292" s="115"/>
      <c r="I292" s="94"/>
      <c r="J292" s="94"/>
      <c r="K292" s="94"/>
    </row>
    <row r="293" spans="2:11">
      <c r="B293" s="93"/>
      <c r="C293" s="94"/>
      <c r="D293" s="115"/>
      <c r="E293" s="115"/>
      <c r="F293" s="115"/>
      <c r="G293" s="115"/>
      <c r="H293" s="115"/>
      <c r="I293" s="94"/>
      <c r="J293" s="94"/>
      <c r="K293" s="94"/>
    </row>
    <row r="294" spans="2:11">
      <c r="B294" s="93"/>
      <c r="C294" s="94"/>
      <c r="D294" s="115"/>
      <c r="E294" s="115"/>
      <c r="F294" s="115"/>
      <c r="G294" s="115"/>
      <c r="H294" s="115"/>
      <c r="I294" s="94"/>
      <c r="J294" s="94"/>
      <c r="K294" s="94"/>
    </row>
    <row r="295" spans="2:11">
      <c r="B295" s="93"/>
      <c r="C295" s="94"/>
      <c r="D295" s="115"/>
      <c r="E295" s="115"/>
      <c r="F295" s="115"/>
      <c r="G295" s="115"/>
      <c r="H295" s="115"/>
      <c r="I295" s="94"/>
      <c r="J295" s="94"/>
      <c r="K295" s="94"/>
    </row>
    <row r="296" spans="2:11">
      <c r="B296" s="93"/>
      <c r="C296" s="94"/>
      <c r="D296" s="115"/>
      <c r="E296" s="115"/>
      <c r="F296" s="115"/>
      <c r="G296" s="115"/>
      <c r="H296" s="115"/>
      <c r="I296" s="94"/>
      <c r="J296" s="94"/>
      <c r="K296" s="94"/>
    </row>
    <row r="297" spans="2:11">
      <c r="B297" s="93"/>
      <c r="C297" s="94"/>
      <c r="D297" s="115"/>
      <c r="E297" s="115"/>
      <c r="F297" s="115"/>
      <c r="G297" s="115"/>
      <c r="H297" s="115"/>
      <c r="I297" s="94"/>
      <c r="J297" s="94"/>
      <c r="K297" s="94"/>
    </row>
    <row r="298" spans="2:11">
      <c r="B298" s="93"/>
      <c r="C298" s="94"/>
      <c r="D298" s="115"/>
      <c r="E298" s="115"/>
      <c r="F298" s="115"/>
      <c r="G298" s="115"/>
      <c r="H298" s="115"/>
      <c r="I298" s="94"/>
      <c r="J298" s="94"/>
      <c r="K298" s="94"/>
    </row>
    <row r="299" spans="2:11">
      <c r="B299" s="93"/>
      <c r="C299" s="94"/>
      <c r="D299" s="115"/>
      <c r="E299" s="115"/>
      <c r="F299" s="115"/>
      <c r="G299" s="115"/>
      <c r="H299" s="115"/>
      <c r="I299" s="94"/>
      <c r="J299" s="94"/>
      <c r="K299" s="94"/>
    </row>
    <row r="300" spans="2:11">
      <c r="B300" s="93"/>
      <c r="C300" s="94"/>
      <c r="D300" s="115"/>
      <c r="E300" s="115"/>
      <c r="F300" s="115"/>
      <c r="G300" s="115"/>
      <c r="H300" s="115"/>
      <c r="I300" s="94"/>
      <c r="J300" s="94"/>
      <c r="K300" s="94"/>
    </row>
    <row r="301" spans="2:11">
      <c r="B301" s="93"/>
      <c r="C301" s="94"/>
      <c r="D301" s="115"/>
      <c r="E301" s="115"/>
      <c r="F301" s="115"/>
      <c r="G301" s="115"/>
      <c r="H301" s="115"/>
      <c r="I301" s="94"/>
      <c r="J301" s="94"/>
      <c r="K301" s="94"/>
    </row>
    <row r="302" spans="2:11">
      <c r="B302" s="93"/>
      <c r="C302" s="94"/>
      <c r="D302" s="115"/>
      <c r="E302" s="115"/>
      <c r="F302" s="115"/>
      <c r="G302" s="115"/>
      <c r="H302" s="115"/>
      <c r="I302" s="94"/>
      <c r="J302" s="94"/>
      <c r="K302" s="94"/>
    </row>
    <row r="303" spans="2:11">
      <c r="B303" s="93"/>
      <c r="C303" s="94"/>
      <c r="D303" s="115"/>
      <c r="E303" s="115"/>
      <c r="F303" s="115"/>
      <c r="G303" s="115"/>
      <c r="H303" s="115"/>
      <c r="I303" s="94"/>
      <c r="J303" s="94"/>
      <c r="K303" s="94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E595" s="20"/>
      <c r="G595" s="20"/>
    </row>
    <row r="596" spans="4:8">
      <c r="E596" s="20"/>
      <c r="G596" s="20"/>
    </row>
    <row r="597" spans="4:8">
      <c r="E597" s="20"/>
      <c r="G597" s="20"/>
    </row>
    <row r="598" spans="4:8">
      <c r="E598" s="20"/>
      <c r="G598" s="20"/>
    </row>
    <row r="599" spans="4:8">
      <c r="E599" s="20"/>
      <c r="G599" s="20"/>
    </row>
    <row r="600" spans="4:8">
      <c r="E600" s="20"/>
      <c r="G600" s="20"/>
    </row>
  </sheetData>
  <sheetProtection sheet="1" objects="1" scenarios="1"/>
  <mergeCells count="1">
    <mergeCell ref="B6:K6"/>
  </mergeCells>
  <phoneticPr fontId="4" type="noConversion"/>
  <dataValidations count="1">
    <dataValidation allowBlank="1" showInputMessage="1" showErrorMessage="1" sqref="C5:C14 A1:B14 D1:XFD14 A15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F11" sqref="F11"/>
    </sheetView>
  </sheetViews>
  <sheetFormatPr defaultColWidth="9.140625" defaultRowHeight="18"/>
  <cols>
    <col min="1" max="1" width="6.28515625" style="1" customWidth="1"/>
    <col min="2" max="2" width="70.85546875" style="2" bestFit="1" customWidth="1"/>
    <col min="3" max="3" width="43" style="1" customWidth="1"/>
    <col min="4" max="4" width="11.85546875" style="1" customWidth="1"/>
    <col min="5" max="16384" width="9.140625" style="1"/>
  </cols>
  <sheetData>
    <row r="1" spans="2:6">
      <c r="B1" s="46" t="s">
        <v>146</v>
      </c>
      <c r="C1" s="46" t="s" vm="1">
        <v>232</v>
      </c>
    </row>
    <row r="2" spans="2:6">
      <c r="B2" s="46" t="s">
        <v>145</v>
      </c>
      <c r="C2" s="46" t="s">
        <v>233</v>
      </c>
    </row>
    <row r="3" spans="2:6">
      <c r="B3" s="46" t="s">
        <v>147</v>
      </c>
      <c r="C3" s="46" t="s">
        <v>234</v>
      </c>
    </row>
    <row r="4" spans="2:6">
      <c r="B4" s="46" t="s">
        <v>148</v>
      </c>
      <c r="C4" s="46">
        <v>9453</v>
      </c>
    </row>
    <row r="6" spans="2:6" ht="26.25" customHeight="1">
      <c r="B6" s="151" t="s">
        <v>181</v>
      </c>
      <c r="C6" s="152"/>
      <c r="D6" s="153"/>
    </row>
    <row r="7" spans="2:6" s="3" customFormat="1" ht="31.5">
      <c r="B7" s="47" t="s">
        <v>116</v>
      </c>
      <c r="C7" s="52" t="s">
        <v>108</v>
      </c>
      <c r="D7" s="53" t="s">
        <v>107</v>
      </c>
    </row>
    <row r="8" spans="2:6" s="3" customFormat="1">
      <c r="B8" s="14"/>
      <c r="C8" s="31" t="s">
        <v>211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41" t="s">
        <v>3231</v>
      </c>
      <c r="C10" s="143">
        <v>61840.917984074418</v>
      </c>
      <c r="D10" s="141"/>
    </row>
    <row r="11" spans="2:6">
      <c r="B11" s="147" t="s">
        <v>26</v>
      </c>
      <c r="C11" s="143">
        <v>19624.024405430562</v>
      </c>
      <c r="D11" s="140"/>
    </row>
    <row r="12" spans="2:6">
      <c r="B12" s="144" t="s">
        <v>3236</v>
      </c>
      <c r="C12" s="137">
        <v>151.73819108319998</v>
      </c>
      <c r="D12" s="135">
        <v>46772</v>
      </c>
      <c r="E12" s="3"/>
      <c r="F12" s="3"/>
    </row>
    <row r="13" spans="2:6">
      <c r="B13" s="144" t="s">
        <v>3408</v>
      </c>
      <c r="C13" s="137">
        <v>604.88701489343089</v>
      </c>
      <c r="D13" s="135">
        <v>46698</v>
      </c>
      <c r="E13" s="3"/>
      <c r="F13" s="3"/>
    </row>
    <row r="14" spans="2:6">
      <c r="B14" s="144" t="s">
        <v>2083</v>
      </c>
      <c r="C14" s="137">
        <v>188.0682821919338</v>
      </c>
      <c r="D14" s="135">
        <v>48274</v>
      </c>
    </row>
    <row r="15" spans="2:6">
      <c r="B15" s="144" t="s">
        <v>2084</v>
      </c>
      <c r="C15" s="137">
        <v>99.008847434629573</v>
      </c>
      <c r="D15" s="135">
        <v>48274</v>
      </c>
      <c r="E15" s="3"/>
      <c r="F15" s="3"/>
    </row>
    <row r="16" spans="2:6">
      <c r="B16" s="144" t="s">
        <v>3237</v>
      </c>
      <c r="C16" s="137">
        <v>44.188597057322085</v>
      </c>
      <c r="D16" s="135">
        <v>46054</v>
      </c>
      <c r="E16" s="3"/>
      <c r="F16" s="3"/>
    </row>
    <row r="17" spans="2:4">
      <c r="B17" s="144" t="s">
        <v>2093</v>
      </c>
      <c r="C17" s="137">
        <v>326.6915856</v>
      </c>
      <c r="D17" s="135">
        <v>47969</v>
      </c>
    </row>
    <row r="18" spans="2:4">
      <c r="B18" s="144" t="s">
        <v>3238</v>
      </c>
      <c r="C18" s="137">
        <v>21.715769439999999</v>
      </c>
      <c r="D18" s="135">
        <v>47209</v>
      </c>
    </row>
    <row r="19" spans="2:4">
      <c r="B19" s="144" t="s">
        <v>3239</v>
      </c>
      <c r="C19" s="137">
        <v>556.22010283737461</v>
      </c>
      <c r="D19" s="135">
        <v>48297</v>
      </c>
    </row>
    <row r="20" spans="2:4">
      <c r="B20" s="144" t="s">
        <v>2096</v>
      </c>
      <c r="C20" s="137">
        <v>183.29207</v>
      </c>
      <c r="D20" s="135">
        <v>47118</v>
      </c>
    </row>
    <row r="21" spans="2:4">
      <c r="B21" s="144" t="s">
        <v>3240</v>
      </c>
      <c r="C21" s="137">
        <v>2.7199347199999999</v>
      </c>
      <c r="D21" s="135">
        <v>47907</v>
      </c>
    </row>
    <row r="22" spans="2:4">
      <c r="B22" s="144" t="s">
        <v>3241</v>
      </c>
      <c r="C22" s="137">
        <v>67.53034864</v>
      </c>
      <c r="D22" s="135">
        <v>47848</v>
      </c>
    </row>
    <row r="23" spans="2:4">
      <c r="B23" s="144" t="s">
        <v>3242</v>
      </c>
      <c r="C23" s="137">
        <v>2.4644532800000003</v>
      </c>
      <c r="D23" s="135">
        <v>47848</v>
      </c>
    </row>
    <row r="24" spans="2:4">
      <c r="B24" s="144" t="s">
        <v>3409</v>
      </c>
      <c r="C24" s="137">
        <v>1772.4453955574286</v>
      </c>
      <c r="D24" s="135">
        <v>46022</v>
      </c>
    </row>
    <row r="25" spans="2:4">
      <c r="B25" s="144" t="s">
        <v>3243</v>
      </c>
      <c r="C25" s="137">
        <v>484.26034000000004</v>
      </c>
      <c r="D25" s="135">
        <v>47969</v>
      </c>
    </row>
    <row r="26" spans="2:4">
      <c r="B26" s="144" t="s">
        <v>3244</v>
      </c>
      <c r="C26" s="137">
        <v>67.088038414400003</v>
      </c>
      <c r="D26" s="135">
        <v>47209</v>
      </c>
    </row>
    <row r="27" spans="2:4">
      <c r="B27" s="144" t="s">
        <v>3245</v>
      </c>
      <c r="C27" s="137">
        <v>434.43322333797494</v>
      </c>
      <c r="D27" s="135">
        <v>47308</v>
      </c>
    </row>
    <row r="28" spans="2:4">
      <c r="B28" s="144" t="s">
        <v>3246</v>
      </c>
      <c r="C28" s="137">
        <v>269.99982</v>
      </c>
      <c r="D28" s="135">
        <v>48700</v>
      </c>
    </row>
    <row r="29" spans="2:4">
      <c r="B29" s="144" t="s">
        <v>3247</v>
      </c>
      <c r="C29" s="137">
        <v>351.63533000000001</v>
      </c>
      <c r="D29" s="135">
        <v>50256</v>
      </c>
    </row>
    <row r="30" spans="2:4">
      <c r="B30" s="144" t="s">
        <v>3248</v>
      </c>
      <c r="C30" s="137">
        <v>91.063310000000001</v>
      </c>
      <c r="D30" s="135">
        <v>46539</v>
      </c>
    </row>
    <row r="31" spans="2:4">
      <c r="B31" s="144" t="s">
        <v>3249</v>
      </c>
      <c r="C31" s="137">
        <v>2083.5740000000001</v>
      </c>
      <c r="D31" s="135">
        <v>47938</v>
      </c>
    </row>
    <row r="32" spans="2:4">
      <c r="B32" s="144" t="s">
        <v>2102</v>
      </c>
      <c r="C32" s="137">
        <v>50.250980636736038</v>
      </c>
      <c r="D32" s="135">
        <v>46752</v>
      </c>
    </row>
    <row r="33" spans="2:4">
      <c r="B33" s="144" t="s">
        <v>2103</v>
      </c>
      <c r="C33" s="137">
        <v>458.67389535728699</v>
      </c>
      <c r="D33" s="135">
        <v>48233</v>
      </c>
    </row>
    <row r="34" spans="2:4">
      <c r="B34" s="144" t="s">
        <v>2104</v>
      </c>
      <c r="C34" s="137">
        <v>28.520026071218627</v>
      </c>
      <c r="D34" s="135">
        <v>45230</v>
      </c>
    </row>
    <row r="35" spans="2:4">
      <c r="B35" s="144" t="s">
        <v>3250</v>
      </c>
      <c r="C35" s="137">
        <v>143.87684071492868</v>
      </c>
      <c r="D35" s="135">
        <v>48212</v>
      </c>
    </row>
    <row r="36" spans="2:4">
      <c r="B36" s="144" t="s">
        <v>3251</v>
      </c>
      <c r="C36" s="137">
        <v>2.4782579199999999</v>
      </c>
      <c r="D36" s="135">
        <v>47566</v>
      </c>
    </row>
    <row r="37" spans="2:4">
      <c r="B37" s="144" t="s">
        <v>3252</v>
      </c>
      <c r="C37" s="137">
        <v>106.59400292453785</v>
      </c>
      <c r="D37" s="135">
        <v>48212</v>
      </c>
    </row>
    <row r="38" spans="2:4">
      <c r="B38" s="144" t="s">
        <v>3253</v>
      </c>
      <c r="C38" s="137">
        <v>1.72573296</v>
      </c>
      <c r="D38" s="135">
        <v>48297</v>
      </c>
    </row>
    <row r="39" spans="2:4">
      <c r="B39" s="144" t="s">
        <v>3254</v>
      </c>
      <c r="C39" s="137">
        <v>332.03210999999999</v>
      </c>
      <c r="D39" s="135">
        <v>46661</v>
      </c>
    </row>
    <row r="40" spans="2:4">
      <c r="B40" s="144" t="s">
        <v>2105</v>
      </c>
      <c r="C40" s="137">
        <v>291.70366340000004</v>
      </c>
      <c r="D40" s="135">
        <v>46661</v>
      </c>
    </row>
    <row r="41" spans="2:4">
      <c r="B41" s="144" t="s">
        <v>3410</v>
      </c>
      <c r="C41" s="137">
        <v>53.223932058129364</v>
      </c>
      <c r="D41" s="135">
        <v>45383</v>
      </c>
    </row>
    <row r="42" spans="2:4">
      <c r="B42" s="144" t="s">
        <v>3411</v>
      </c>
      <c r="C42" s="137">
        <v>1464.9500355825717</v>
      </c>
      <c r="D42" s="135">
        <v>46871</v>
      </c>
    </row>
    <row r="43" spans="2:4">
      <c r="B43" s="144" t="s">
        <v>3412</v>
      </c>
      <c r="C43" s="137">
        <v>49.339563412692968</v>
      </c>
      <c r="D43" s="135">
        <v>48482</v>
      </c>
    </row>
    <row r="44" spans="2:4">
      <c r="B44" s="144" t="s">
        <v>3413</v>
      </c>
      <c r="C44" s="137">
        <v>455.5875824245922</v>
      </c>
      <c r="D44" s="135">
        <v>45473</v>
      </c>
    </row>
    <row r="45" spans="2:4">
      <c r="B45" s="144" t="s">
        <v>3414</v>
      </c>
      <c r="C45" s="137">
        <v>1421.1529387659616</v>
      </c>
      <c r="D45" s="135">
        <v>46022</v>
      </c>
    </row>
    <row r="46" spans="2:4">
      <c r="B46" s="144" t="s">
        <v>3415</v>
      </c>
      <c r="C46" s="137">
        <v>18.378033476904001</v>
      </c>
      <c r="D46" s="135">
        <v>48844</v>
      </c>
    </row>
    <row r="47" spans="2:4">
      <c r="B47" s="144" t="s">
        <v>3416</v>
      </c>
      <c r="C47" s="137">
        <v>35.051842545287762</v>
      </c>
      <c r="D47" s="135">
        <v>45340</v>
      </c>
    </row>
    <row r="48" spans="2:4">
      <c r="B48" s="144" t="s">
        <v>3417</v>
      </c>
      <c r="C48" s="137">
        <v>715.51980000000003</v>
      </c>
      <c r="D48" s="135">
        <v>45838</v>
      </c>
    </row>
    <row r="49" spans="2:4">
      <c r="B49" s="144" t="s">
        <v>3418</v>
      </c>
      <c r="C49" s="137">
        <v>2026.6310725847854</v>
      </c>
      <c r="D49" s="135">
        <v>45935</v>
      </c>
    </row>
    <row r="50" spans="2:4">
      <c r="B50" s="144" t="s">
        <v>3419</v>
      </c>
      <c r="C50" s="137">
        <v>3902.8864678935697</v>
      </c>
      <c r="D50" s="135">
        <v>47391</v>
      </c>
    </row>
    <row r="51" spans="2:4">
      <c r="B51" s="144" t="s">
        <v>3420</v>
      </c>
      <c r="C51" s="137">
        <v>74.832372213662168</v>
      </c>
      <c r="D51" s="135">
        <v>52047</v>
      </c>
    </row>
    <row r="52" spans="2:4">
      <c r="B52" s="144" t="s">
        <v>3421</v>
      </c>
      <c r="C52" s="137">
        <v>187.59059999999999</v>
      </c>
      <c r="D52" s="135">
        <v>45363</v>
      </c>
    </row>
    <row r="53" spans="2:4">
      <c r="B53" s="147" t="s">
        <v>41</v>
      </c>
      <c r="C53" s="143">
        <v>42216.89357864386</v>
      </c>
      <c r="D53" s="140"/>
    </row>
    <row r="54" spans="2:4">
      <c r="B54" s="144" t="s">
        <v>3255</v>
      </c>
      <c r="C54" s="137">
        <v>290.28549951999997</v>
      </c>
      <c r="D54" s="135">
        <v>47201</v>
      </c>
    </row>
    <row r="55" spans="2:4">
      <c r="B55" s="144" t="s">
        <v>3256</v>
      </c>
      <c r="C55" s="137">
        <v>12.882276981529998</v>
      </c>
      <c r="D55" s="135">
        <v>47270</v>
      </c>
    </row>
    <row r="56" spans="2:4">
      <c r="B56" s="144" t="s">
        <v>3257</v>
      </c>
      <c r="C56" s="137">
        <v>492.57834990599997</v>
      </c>
      <c r="D56" s="135">
        <v>48366</v>
      </c>
    </row>
    <row r="57" spans="2:4">
      <c r="B57" s="144" t="s">
        <v>3258</v>
      </c>
      <c r="C57" s="137">
        <v>595.19194831999994</v>
      </c>
      <c r="D57" s="135">
        <v>48914</v>
      </c>
    </row>
    <row r="58" spans="2:4">
      <c r="B58" s="144" t="s">
        <v>2139</v>
      </c>
      <c r="C58" s="137">
        <v>50.550177318908254</v>
      </c>
      <c r="D58" s="135">
        <v>47467</v>
      </c>
    </row>
    <row r="59" spans="2:4">
      <c r="B59" s="144" t="s">
        <v>2142</v>
      </c>
      <c r="C59" s="137">
        <v>184.38436114998876</v>
      </c>
      <c r="D59" s="135">
        <v>47848</v>
      </c>
    </row>
    <row r="60" spans="2:4">
      <c r="B60" s="144" t="s">
        <v>3259</v>
      </c>
      <c r="C60" s="137">
        <v>185.7627886224</v>
      </c>
      <c r="D60" s="135">
        <v>47209</v>
      </c>
    </row>
    <row r="61" spans="2:4">
      <c r="B61" s="144" t="s">
        <v>2144</v>
      </c>
      <c r="C61" s="137">
        <v>21.046932337599998</v>
      </c>
      <c r="D61" s="135">
        <v>47209</v>
      </c>
    </row>
    <row r="62" spans="2:4">
      <c r="B62" s="144" t="s">
        <v>3260</v>
      </c>
      <c r="C62" s="137">
        <v>198.22509424547974</v>
      </c>
      <c r="D62" s="135">
        <v>45778</v>
      </c>
    </row>
    <row r="63" spans="2:4">
      <c r="B63" s="144" t="s">
        <v>3261</v>
      </c>
      <c r="C63" s="137">
        <v>476.41691299963526</v>
      </c>
      <c r="D63" s="135">
        <v>46997</v>
      </c>
    </row>
    <row r="64" spans="2:4">
      <c r="B64" s="144" t="s">
        <v>3262</v>
      </c>
      <c r="C64" s="137">
        <v>520.42860967417994</v>
      </c>
      <c r="D64" s="135">
        <v>46997</v>
      </c>
    </row>
    <row r="65" spans="2:4">
      <c r="B65" s="144" t="s">
        <v>3263</v>
      </c>
      <c r="C65" s="137">
        <v>351.50165935999996</v>
      </c>
      <c r="D65" s="135">
        <v>47082</v>
      </c>
    </row>
    <row r="66" spans="2:4">
      <c r="B66" s="144" t="s">
        <v>3264</v>
      </c>
      <c r="C66" s="137">
        <v>864.42158608</v>
      </c>
      <c r="D66" s="135">
        <v>47398</v>
      </c>
    </row>
    <row r="67" spans="2:4">
      <c r="B67" s="144" t="s">
        <v>2148</v>
      </c>
      <c r="C67" s="137">
        <v>395.17643937999998</v>
      </c>
      <c r="D67" s="135">
        <v>48054</v>
      </c>
    </row>
    <row r="68" spans="2:4">
      <c r="B68" s="144" t="s">
        <v>2149</v>
      </c>
      <c r="C68" s="137">
        <v>26.917215882679997</v>
      </c>
      <c r="D68" s="135">
        <v>47119</v>
      </c>
    </row>
    <row r="69" spans="2:4">
      <c r="B69" s="144" t="s">
        <v>2152</v>
      </c>
      <c r="C69" s="137">
        <v>353.17047300222453</v>
      </c>
      <c r="D69" s="135">
        <v>48757</v>
      </c>
    </row>
    <row r="70" spans="2:4">
      <c r="B70" s="144" t="s">
        <v>3265</v>
      </c>
      <c r="C70" s="137">
        <v>31.754347644365634</v>
      </c>
      <c r="D70" s="135">
        <v>46326</v>
      </c>
    </row>
    <row r="71" spans="2:4">
      <c r="B71" s="144" t="s">
        <v>3266</v>
      </c>
      <c r="C71" s="137">
        <v>651.26844067669845</v>
      </c>
      <c r="D71" s="135">
        <v>47301</v>
      </c>
    </row>
    <row r="72" spans="2:4">
      <c r="B72" s="144" t="s">
        <v>3267</v>
      </c>
      <c r="C72" s="137">
        <v>310.90691664000002</v>
      </c>
      <c r="D72" s="135">
        <v>47301</v>
      </c>
    </row>
    <row r="73" spans="2:4">
      <c r="B73" s="144" t="s">
        <v>3268</v>
      </c>
      <c r="C73" s="137">
        <v>1.670396716880002</v>
      </c>
      <c r="D73" s="135">
        <v>48122</v>
      </c>
    </row>
    <row r="74" spans="2:4">
      <c r="B74" s="144" t="s">
        <v>3269</v>
      </c>
      <c r="C74" s="137">
        <v>463.5168218287219</v>
      </c>
      <c r="D74" s="135">
        <v>48395</v>
      </c>
    </row>
    <row r="75" spans="2:4">
      <c r="B75" s="144" t="s">
        <v>3270</v>
      </c>
      <c r="C75" s="137">
        <v>49.403765332799999</v>
      </c>
      <c r="D75" s="135">
        <v>47119</v>
      </c>
    </row>
    <row r="76" spans="2:4">
      <c r="B76" s="144" t="s">
        <v>2156</v>
      </c>
      <c r="C76" s="137">
        <v>962.24765119999995</v>
      </c>
      <c r="D76" s="135">
        <v>48365</v>
      </c>
    </row>
    <row r="77" spans="2:4">
      <c r="B77" s="144" t="s">
        <v>2110</v>
      </c>
      <c r="C77" s="137">
        <v>150.03291677716265</v>
      </c>
      <c r="D77" s="135">
        <v>48395</v>
      </c>
    </row>
    <row r="78" spans="2:4">
      <c r="B78" s="144" t="s">
        <v>3271</v>
      </c>
      <c r="C78" s="137">
        <v>661.64241840054558</v>
      </c>
      <c r="D78" s="135">
        <v>48669</v>
      </c>
    </row>
    <row r="79" spans="2:4">
      <c r="B79" s="144" t="s">
        <v>2164</v>
      </c>
      <c r="C79" s="137">
        <v>83.351936708439112</v>
      </c>
      <c r="D79" s="135">
        <v>46753</v>
      </c>
    </row>
    <row r="80" spans="2:4">
      <c r="B80" s="144" t="s">
        <v>3272</v>
      </c>
      <c r="C80" s="137">
        <v>197.27651419839998</v>
      </c>
      <c r="D80" s="135">
        <v>47463</v>
      </c>
    </row>
    <row r="81" spans="2:4">
      <c r="B81" s="144" t="s">
        <v>3273</v>
      </c>
      <c r="C81" s="137">
        <v>716.80925766699988</v>
      </c>
      <c r="D81" s="135">
        <v>49427</v>
      </c>
    </row>
    <row r="82" spans="2:4">
      <c r="B82" s="144" t="s">
        <v>3274</v>
      </c>
      <c r="C82" s="137">
        <v>910.70988591499986</v>
      </c>
      <c r="D82" s="135">
        <v>50678</v>
      </c>
    </row>
    <row r="83" spans="2:4">
      <c r="B83" s="144" t="s">
        <v>2170</v>
      </c>
      <c r="C83" s="137">
        <v>629.75366642879999</v>
      </c>
      <c r="D83" s="135">
        <v>46149</v>
      </c>
    </row>
    <row r="84" spans="2:4">
      <c r="B84" s="144" t="s">
        <v>3275</v>
      </c>
      <c r="C84" s="137">
        <v>1005.8770959028423</v>
      </c>
      <c r="D84" s="135">
        <v>48693</v>
      </c>
    </row>
    <row r="85" spans="2:4">
      <c r="B85" s="144" t="s">
        <v>2172</v>
      </c>
      <c r="C85" s="137">
        <v>342.92709923166996</v>
      </c>
      <c r="D85" s="135">
        <v>47849</v>
      </c>
    </row>
    <row r="86" spans="2:4">
      <c r="B86" s="144" t="s">
        <v>2174</v>
      </c>
      <c r="C86" s="137">
        <v>954.7729982593296</v>
      </c>
      <c r="D86" s="135">
        <v>49126</v>
      </c>
    </row>
    <row r="87" spans="2:4">
      <c r="B87" s="144" t="s">
        <v>3276</v>
      </c>
      <c r="C87" s="137">
        <v>10.239205055060241</v>
      </c>
      <c r="D87" s="135">
        <v>49126</v>
      </c>
    </row>
    <row r="88" spans="2:4">
      <c r="B88" s="144" t="s">
        <v>3422</v>
      </c>
      <c r="C88" s="137">
        <v>11.551728019101759</v>
      </c>
      <c r="D88" s="135">
        <v>45515</v>
      </c>
    </row>
    <row r="89" spans="2:4">
      <c r="B89" s="144" t="s">
        <v>3423</v>
      </c>
      <c r="C89" s="137">
        <v>73.040571359899289</v>
      </c>
      <c r="D89" s="135">
        <v>45515</v>
      </c>
    </row>
    <row r="90" spans="2:4">
      <c r="B90" s="144" t="s">
        <v>2176</v>
      </c>
      <c r="C90" s="137">
        <v>765.38634136043868</v>
      </c>
      <c r="D90" s="135">
        <v>47665</v>
      </c>
    </row>
    <row r="91" spans="2:4">
      <c r="B91" s="144" t="s">
        <v>3277</v>
      </c>
      <c r="C91" s="137">
        <v>827.44839888799993</v>
      </c>
      <c r="D91" s="135">
        <v>46752</v>
      </c>
    </row>
    <row r="92" spans="2:4">
      <c r="B92" s="144" t="s">
        <v>3278</v>
      </c>
      <c r="C92" s="137">
        <v>1947.6994357360002</v>
      </c>
      <c r="D92" s="135">
        <v>47927</v>
      </c>
    </row>
    <row r="93" spans="2:4">
      <c r="B93" s="144" t="s">
        <v>3424</v>
      </c>
      <c r="C93" s="137">
        <v>86.764470000000003</v>
      </c>
      <c r="D93" s="135">
        <v>45615</v>
      </c>
    </row>
    <row r="94" spans="2:4">
      <c r="B94" s="144" t="s">
        <v>3279</v>
      </c>
      <c r="C94" s="137">
        <v>726.61125383679996</v>
      </c>
      <c r="D94" s="135">
        <v>47528</v>
      </c>
    </row>
    <row r="95" spans="2:4">
      <c r="B95" s="144" t="s">
        <v>2181</v>
      </c>
      <c r="C95" s="137">
        <v>52.60030544</v>
      </c>
      <c r="D95" s="135">
        <v>47756</v>
      </c>
    </row>
    <row r="96" spans="2:4">
      <c r="B96" s="144" t="s">
        <v>3280</v>
      </c>
      <c r="C96" s="137">
        <v>729.9763951184957</v>
      </c>
      <c r="D96" s="135">
        <v>48332</v>
      </c>
    </row>
    <row r="97" spans="2:4">
      <c r="B97" s="144" t="s">
        <v>3281</v>
      </c>
      <c r="C97" s="137">
        <v>760.30729712000004</v>
      </c>
      <c r="D97" s="135">
        <v>47715</v>
      </c>
    </row>
    <row r="98" spans="2:4">
      <c r="B98" s="144" t="s">
        <v>3282</v>
      </c>
      <c r="C98" s="137">
        <v>389.87637887999995</v>
      </c>
      <c r="D98" s="135">
        <v>47715</v>
      </c>
    </row>
    <row r="99" spans="2:4">
      <c r="B99" s="144" t="s">
        <v>3283</v>
      </c>
      <c r="C99" s="137">
        <v>21.746137960999999</v>
      </c>
      <c r="D99" s="135">
        <v>47715</v>
      </c>
    </row>
    <row r="100" spans="2:4">
      <c r="B100" s="144" t="s">
        <v>2188</v>
      </c>
      <c r="C100" s="137">
        <v>53.09034097</v>
      </c>
      <c r="D100" s="135">
        <v>48466</v>
      </c>
    </row>
    <row r="101" spans="2:4">
      <c r="B101" s="144" t="s">
        <v>2189</v>
      </c>
      <c r="C101" s="137">
        <v>57.111745919999997</v>
      </c>
      <c r="D101" s="135">
        <v>48466</v>
      </c>
    </row>
    <row r="102" spans="2:4">
      <c r="B102" s="144" t="s">
        <v>3284</v>
      </c>
      <c r="C102" s="137">
        <v>322.21193441440005</v>
      </c>
      <c r="D102" s="135">
        <v>48446</v>
      </c>
    </row>
    <row r="103" spans="2:4">
      <c r="B103" s="144" t="s">
        <v>3285</v>
      </c>
      <c r="C103" s="137">
        <v>2.7537771199999996</v>
      </c>
      <c r="D103" s="135">
        <v>48446</v>
      </c>
    </row>
    <row r="104" spans="2:4">
      <c r="B104" s="144" t="s">
        <v>2191</v>
      </c>
      <c r="C104" s="137">
        <v>24.44631277569</v>
      </c>
      <c r="D104" s="135">
        <v>48319</v>
      </c>
    </row>
    <row r="105" spans="2:4">
      <c r="B105" s="144" t="s">
        <v>3286</v>
      </c>
      <c r="C105" s="137">
        <v>613.02670191999994</v>
      </c>
      <c r="D105" s="135">
        <v>50678</v>
      </c>
    </row>
    <row r="106" spans="2:4">
      <c r="B106" s="144" t="s">
        <v>3287</v>
      </c>
      <c r="C106" s="137">
        <v>209.065156312</v>
      </c>
      <c r="D106" s="135">
        <v>47392</v>
      </c>
    </row>
    <row r="107" spans="2:4">
      <c r="B107" s="144" t="s">
        <v>3425</v>
      </c>
      <c r="C107" s="137">
        <v>365.06963079724602</v>
      </c>
      <c r="D107" s="135">
        <v>46418</v>
      </c>
    </row>
    <row r="108" spans="2:4">
      <c r="B108" s="144" t="s">
        <v>3288</v>
      </c>
      <c r="C108" s="137">
        <v>2.8658974488016953</v>
      </c>
      <c r="D108" s="135">
        <v>48944</v>
      </c>
    </row>
    <row r="109" spans="2:4">
      <c r="B109" s="144" t="s">
        <v>2112</v>
      </c>
      <c r="C109" s="137">
        <v>438.17950730827647</v>
      </c>
      <c r="D109" s="135">
        <v>48760</v>
      </c>
    </row>
    <row r="110" spans="2:4">
      <c r="B110" s="144" t="s">
        <v>2113</v>
      </c>
      <c r="C110" s="137">
        <v>1.3319374399999999</v>
      </c>
      <c r="D110" s="135">
        <v>47453</v>
      </c>
    </row>
    <row r="111" spans="2:4">
      <c r="B111" s="144" t="s">
        <v>3426</v>
      </c>
      <c r="C111" s="137">
        <v>3.2578970954344402</v>
      </c>
      <c r="D111" s="135">
        <v>45239</v>
      </c>
    </row>
    <row r="112" spans="2:4">
      <c r="B112" s="144" t="s">
        <v>2195</v>
      </c>
      <c r="C112" s="137">
        <v>576.72870130499996</v>
      </c>
      <c r="D112" s="135">
        <v>45930</v>
      </c>
    </row>
    <row r="113" spans="2:4">
      <c r="B113" s="144" t="s">
        <v>3289</v>
      </c>
      <c r="C113" s="137">
        <v>1949.0947493356916</v>
      </c>
      <c r="D113" s="135">
        <v>47665</v>
      </c>
    </row>
    <row r="114" spans="2:4">
      <c r="B114" s="144" t="s">
        <v>3290</v>
      </c>
      <c r="C114" s="137">
        <v>199.67157626961256</v>
      </c>
      <c r="D114" s="135">
        <v>45485</v>
      </c>
    </row>
    <row r="115" spans="2:4">
      <c r="B115" s="144" t="s">
        <v>3291</v>
      </c>
      <c r="C115" s="137">
        <v>514.77104408705497</v>
      </c>
      <c r="D115" s="135">
        <v>46417</v>
      </c>
    </row>
    <row r="116" spans="2:4">
      <c r="B116" s="144" t="s">
        <v>3292</v>
      </c>
      <c r="C116" s="137">
        <v>14.081535839999999</v>
      </c>
      <c r="D116" s="135">
        <v>47447</v>
      </c>
    </row>
    <row r="117" spans="2:4">
      <c r="B117" s="144" t="s">
        <v>3293</v>
      </c>
      <c r="C117" s="137">
        <v>352.94420217599998</v>
      </c>
      <c r="D117" s="135">
        <v>47987</v>
      </c>
    </row>
    <row r="118" spans="2:4">
      <c r="B118" s="144" t="s">
        <v>2200</v>
      </c>
      <c r="C118" s="137">
        <v>472.75460025172646</v>
      </c>
      <c r="D118" s="135">
        <v>48180</v>
      </c>
    </row>
    <row r="119" spans="2:4">
      <c r="B119" s="144" t="s">
        <v>3294</v>
      </c>
      <c r="C119" s="137">
        <v>992.73441472000002</v>
      </c>
      <c r="D119" s="135">
        <v>47735</v>
      </c>
    </row>
    <row r="120" spans="2:4">
      <c r="B120" s="144" t="s">
        <v>3295</v>
      </c>
      <c r="C120" s="137">
        <v>28.097361211200003</v>
      </c>
      <c r="D120" s="135">
        <v>48151</v>
      </c>
    </row>
    <row r="121" spans="2:4">
      <c r="B121" s="144" t="s">
        <v>3296</v>
      </c>
      <c r="C121" s="137">
        <v>434.2699135033933</v>
      </c>
      <c r="D121" s="135">
        <v>47848</v>
      </c>
    </row>
    <row r="122" spans="2:4">
      <c r="B122" s="144" t="s">
        <v>3297</v>
      </c>
      <c r="C122" s="137">
        <v>15.077896779</v>
      </c>
      <c r="D122" s="135">
        <v>45710</v>
      </c>
    </row>
    <row r="123" spans="2:4">
      <c r="B123" s="144" t="s">
        <v>3298</v>
      </c>
      <c r="C123" s="137">
        <v>443.85607533699994</v>
      </c>
      <c r="D123" s="135">
        <v>46573</v>
      </c>
    </row>
    <row r="124" spans="2:4">
      <c r="B124" s="144" t="s">
        <v>3299</v>
      </c>
      <c r="C124" s="137">
        <v>524.95349592351681</v>
      </c>
      <c r="D124" s="135">
        <v>47832</v>
      </c>
    </row>
    <row r="125" spans="2:4">
      <c r="B125" s="144" t="s">
        <v>3300</v>
      </c>
      <c r="C125" s="137">
        <v>19.130753592999998</v>
      </c>
      <c r="D125" s="135">
        <v>46524</v>
      </c>
    </row>
    <row r="126" spans="2:4">
      <c r="B126" s="144" t="s">
        <v>3301</v>
      </c>
      <c r="C126" s="137">
        <v>569.16537707298039</v>
      </c>
      <c r="D126" s="135">
        <v>48121</v>
      </c>
    </row>
    <row r="127" spans="2:4">
      <c r="B127" s="144" t="s">
        <v>3302</v>
      </c>
      <c r="C127" s="137">
        <v>136.45376012510161</v>
      </c>
      <c r="D127" s="135">
        <v>48121</v>
      </c>
    </row>
    <row r="128" spans="2:4">
      <c r="B128" s="144" t="s">
        <v>3303</v>
      </c>
      <c r="C128" s="137">
        <v>43.363349648170001</v>
      </c>
      <c r="D128" s="135">
        <v>47255</v>
      </c>
    </row>
    <row r="129" spans="2:4">
      <c r="B129" s="144" t="s">
        <v>3304</v>
      </c>
      <c r="C129" s="137">
        <v>78.184766727739984</v>
      </c>
      <c r="D129" s="135">
        <v>48029</v>
      </c>
    </row>
    <row r="130" spans="2:4">
      <c r="B130" s="144" t="s">
        <v>3427</v>
      </c>
      <c r="C130" s="137">
        <v>3.80353620773296</v>
      </c>
      <c r="D130" s="135">
        <v>45371</v>
      </c>
    </row>
    <row r="131" spans="2:4">
      <c r="B131" s="144" t="s">
        <v>3305</v>
      </c>
      <c r="C131" s="137">
        <v>115.32273887999999</v>
      </c>
      <c r="D131" s="135">
        <v>48294</v>
      </c>
    </row>
    <row r="132" spans="2:4">
      <c r="B132" s="144" t="s">
        <v>2215</v>
      </c>
      <c r="C132" s="137">
        <v>792.85581234951997</v>
      </c>
      <c r="D132" s="135">
        <v>47937</v>
      </c>
    </row>
    <row r="133" spans="2:4">
      <c r="B133" s="144" t="s">
        <v>3306</v>
      </c>
      <c r="C133" s="137">
        <v>241.9711422677984</v>
      </c>
      <c r="D133" s="135">
        <v>46572</v>
      </c>
    </row>
    <row r="134" spans="2:4">
      <c r="B134" s="144" t="s">
        <v>3307</v>
      </c>
      <c r="C134" s="137">
        <v>2182.5376065999999</v>
      </c>
      <c r="D134" s="135">
        <v>48781</v>
      </c>
    </row>
    <row r="135" spans="2:4">
      <c r="B135" s="144" t="s">
        <v>3428</v>
      </c>
      <c r="C135" s="137">
        <v>152.38930372238795</v>
      </c>
      <c r="D135" s="135">
        <v>45553</v>
      </c>
    </row>
    <row r="136" spans="2:4">
      <c r="B136" s="144" t="s">
        <v>3429</v>
      </c>
      <c r="C136" s="137">
        <v>207.89877775087689</v>
      </c>
      <c r="D136" s="135">
        <v>45602</v>
      </c>
    </row>
    <row r="137" spans="2:4">
      <c r="B137" s="144" t="s">
        <v>3308</v>
      </c>
      <c r="C137" s="137">
        <v>308.26147573696795</v>
      </c>
      <c r="D137" s="135">
        <v>50678</v>
      </c>
    </row>
    <row r="138" spans="2:4">
      <c r="B138" s="144" t="s">
        <v>3309</v>
      </c>
      <c r="C138" s="137">
        <v>184.00686479999999</v>
      </c>
      <c r="D138" s="135">
        <v>46203</v>
      </c>
    </row>
    <row r="139" spans="2:4">
      <c r="B139" s="144" t="s">
        <v>2221</v>
      </c>
      <c r="C139" s="137">
        <v>900.2325629668677</v>
      </c>
      <c r="D139" s="135">
        <v>47312</v>
      </c>
    </row>
    <row r="140" spans="2:4">
      <c r="B140" s="144" t="s">
        <v>3310</v>
      </c>
      <c r="C140" s="137">
        <v>358.84395732799999</v>
      </c>
      <c r="D140" s="135">
        <v>46660</v>
      </c>
    </row>
    <row r="141" spans="2:4">
      <c r="B141" s="144" t="s">
        <v>2225</v>
      </c>
      <c r="C141" s="137">
        <v>186.24493727999999</v>
      </c>
      <c r="D141" s="135">
        <v>47301</v>
      </c>
    </row>
    <row r="142" spans="2:4">
      <c r="B142" s="144" t="s">
        <v>3311</v>
      </c>
      <c r="C142" s="137">
        <v>562.64528997709579</v>
      </c>
      <c r="D142" s="135">
        <v>50678</v>
      </c>
    </row>
    <row r="143" spans="2:4">
      <c r="B143" s="144" t="s">
        <v>3312</v>
      </c>
      <c r="C143" s="137">
        <v>539.54823447040008</v>
      </c>
      <c r="D143" s="135">
        <v>48176</v>
      </c>
    </row>
    <row r="144" spans="2:4">
      <c r="B144" s="144" t="s">
        <v>3313</v>
      </c>
      <c r="C144" s="137">
        <v>85.842870551831979</v>
      </c>
      <c r="D144" s="135">
        <v>46722</v>
      </c>
    </row>
    <row r="145" spans="2:4">
      <c r="B145" s="144" t="s">
        <v>3314</v>
      </c>
      <c r="C145" s="137">
        <v>123.19953940108283</v>
      </c>
      <c r="D145" s="135">
        <v>46794</v>
      </c>
    </row>
    <row r="146" spans="2:4">
      <c r="B146" s="144" t="s">
        <v>3315</v>
      </c>
      <c r="C146" s="137">
        <v>79.998588153</v>
      </c>
      <c r="D146" s="135">
        <v>47407</v>
      </c>
    </row>
    <row r="147" spans="2:4">
      <c r="B147" s="144" t="s">
        <v>3316</v>
      </c>
      <c r="C147" s="137">
        <v>579.938745713</v>
      </c>
      <c r="D147" s="135">
        <v>48234</v>
      </c>
    </row>
    <row r="148" spans="2:4">
      <c r="B148" s="144" t="s">
        <v>2235</v>
      </c>
      <c r="C148" s="137">
        <v>89.289745452991326</v>
      </c>
      <c r="D148" s="135">
        <v>47467</v>
      </c>
    </row>
    <row r="149" spans="2:4">
      <c r="B149" s="144" t="s">
        <v>3317</v>
      </c>
      <c r="C149" s="137">
        <v>10.016929759999998</v>
      </c>
      <c r="D149" s="135">
        <v>47599</v>
      </c>
    </row>
    <row r="150" spans="2:4">
      <c r="B150" s="144" t="s">
        <v>3318</v>
      </c>
      <c r="C150" s="137">
        <v>1.751618151646456</v>
      </c>
      <c r="D150" s="135">
        <v>46082</v>
      </c>
    </row>
    <row r="151" spans="2:4">
      <c r="B151" s="144" t="s">
        <v>3319</v>
      </c>
      <c r="C151" s="137">
        <v>294.13981216420564</v>
      </c>
      <c r="D151" s="135">
        <v>47236</v>
      </c>
    </row>
    <row r="152" spans="2:4">
      <c r="B152" s="144" t="s">
        <v>3320</v>
      </c>
      <c r="C152" s="137">
        <v>331.82754018599996</v>
      </c>
      <c r="D152" s="135">
        <v>46465</v>
      </c>
    </row>
    <row r="153" spans="2:4">
      <c r="B153" s="144" t="s">
        <v>3430</v>
      </c>
      <c r="C153" s="137">
        <v>4.9609191057330406</v>
      </c>
      <c r="D153" s="135">
        <v>46014</v>
      </c>
    </row>
    <row r="154" spans="2:4">
      <c r="B154" s="144" t="s">
        <v>3321</v>
      </c>
      <c r="C154" s="137">
        <v>113.88992431999999</v>
      </c>
      <c r="D154" s="135">
        <v>48268</v>
      </c>
    </row>
    <row r="155" spans="2:4">
      <c r="B155" s="144" t="s">
        <v>2250</v>
      </c>
      <c r="C155" s="137">
        <v>39.777668640000002</v>
      </c>
      <c r="D155" s="135">
        <v>47107</v>
      </c>
    </row>
    <row r="156" spans="2:4">
      <c r="B156" s="144" t="s">
        <v>3322</v>
      </c>
      <c r="C156" s="137">
        <v>25.442920903999998</v>
      </c>
      <c r="D156" s="135">
        <v>48213</v>
      </c>
    </row>
    <row r="157" spans="2:4">
      <c r="B157" s="144" t="s">
        <v>2253</v>
      </c>
      <c r="C157" s="137">
        <v>144.58514196300001</v>
      </c>
      <c r="D157" s="135">
        <v>47848</v>
      </c>
    </row>
    <row r="158" spans="2:4">
      <c r="B158" s="144" t="s">
        <v>2254</v>
      </c>
      <c r="C158" s="137">
        <v>241.29474247799996</v>
      </c>
      <c r="D158" s="135">
        <v>47574</v>
      </c>
    </row>
    <row r="159" spans="2:4">
      <c r="B159" s="144" t="s">
        <v>3323</v>
      </c>
      <c r="C159" s="137">
        <v>212.28510121119999</v>
      </c>
      <c r="D159" s="135">
        <v>48942</v>
      </c>
    </row>
    <row r="160" spans="2:4">
      <c r="B160" s="144" t="s">
        <v>3324</v>
      </c>
      <c r="C160" s="137">
        <v>301.5664712176</v>
      </c>
      <c r="D160" s="135">
        <v>48942</v>
      </c>
    </row>
    <row r="161" spans="2:4">
      <c r="B161" s="144" t="s">
        <v>2256</v>
      </c>
      <c r="C161" s="137">
        <v>1017.96291056</v>
      </c>
      <c r="D161" s="135">
        <v>49405</v>
      </c>
    </row>
    <row r="162" spans="2:4">
      <c r="B162" s="144" t="s">
        <v>3325</v>
      </c>
      <c r="C162" s="137">
        <v>408.35575677919991</v>
      </c>
      <c r="D162" s="135">
        <v>46643</v>
      </c>
    </row>
    <row r="163" spans="2:4">
      <c r="B163" s="144" t="s">
        <v>3326</v>
      </c>
      <c r="C163" s="137">
        <v>168.5710976</v>
      </c>
      <c r="D163" s="135">
        <v>48004</v>
      </c>
    </row>
    <row r="164" spans="2:4">
      <c r="B164" s="144" t="s">
        <v>2259</v>
      </c>
      <c r="C164" s="137">
        <v>445.2243078592</v>
      </c>
      <c r="D164" s="135">
        <v>46742</v>
      </c>
    </row>
    <row r="165" spans="2:4">
      <c r="B165" s="144" t="s">
        <v>3327</v>
      </c>
      <c r="C165" s="137">
        <v>383.26747440000003</v>
      </c>
      <c r="D165" s="135">
        <v>46112</v>
      </c>
    </row>
    <row r="166" spans="2:4">
      <c r="B166" s="144" t="s">
        <v>2260</v>
      </c>
      <c r="C166" s="137">
        <v>1272.4035277391997</v>
      </c>
      <c r="D166" s="135">
        <v>46722</v>
      </c>
    </row>
    <row r="167" spans="2:4">
      <c r="B167" s="144" t="s">
        <v>2261</v>
      </c>
      <c r="C167" s="137">
        <v>98.371673439999995</v>
      </c>
      <c r="D167" s="135">
        <v>46722</v>
      </c>
    </row>
    <row r="168" spans="2:4">
      <c r="B168" s="144" t="s">
        <v>2122</v>
      </c>
      <c r="C168" s="137">
        <v>2.5115240432000001</v>
      </c>
      <c r="D168" s="135">
        <v>48030</v>
      </c>
    </row>
    <row r="169" spans="2:4">
      <c r="B169" s="144"/>
      <c r="C169" s="137"/>
      <c r="D169" s="135"/>
    </row>
    <row r="170" spans="2:4">
      <c r="B170" s="86"/>
      <c r="C170" s="90"/>
      <c r="D170" s="101"/>
    </row>
    <row r="171" spans="2:4">
      <c r="B171" s="86"/>
      <c r="C171" s="90"/>
      <c r="D171" s="101"/>
    </row>
    <row r="172" spans="2:4">
      <c r="B172" s="86"/>
      <c r="C172" s="90"/>
      <c r="D172" s="101"/>
    </row>
    <row r="173" spans="2:4">
      <c r="B173" s="86"/>
      <c r="C173" s="90"/>
      <c r="D173" s="101"/>
    </row>
    <row r="174" spans="2:4">
      <c r="B174" s="93"/>
      <c r="C174" s="94"/>
      <c r="D174" s="94"/>
    </row>
    <row r="175" spans="2:4">
      <c r="B175" s="93"/>
      <c r="C175" s="94"/>
      <c r="D175" s="94"/>
    </row>
    <row r="176" spans="2:4">
      <c r="B176" s="93"/>
      <c r="C176" s="94"/>
      <c r="D176" s="94"/>
    </row>
    <row r="177" spans="2:4">
      <c r="B177" s="93"/>
      <c r="C177" s="94"/>
      <c r="D177" s="94"/>
    </row>
    <row r="178" spans="2:4">
      <c r="B178" s="93"/>
      <c r="C178" s="94"/>
      <c r="D178" s="94"/>
    </row>
    <row r="179" spans="2:4">
      <c r="B179" s="93"/>
      <c r="C179" s="94"/>
      <c r="D179" s="94"/>
    </row>
    <row r="180" spans="2:4">
      <c r="B180" s="93"/>
      <c r="C180" s="94"/>
      <c r="D180" s="94"/>
    </row>
    <row r="181" spans="2:4">
      <c r="B181" s="93"/>
      <c r="C181" s="94"/>
      <c r="D181" s="94"/>
    </row>
    <row r="182" spans="2:4">
      <c r="B182" s="93"/>
      <c r="C182" s="94"/>
      <c r="D182" s="94"/>
    </row>
    <row r="183" spans="2:4">
      <c r="B183" s="93"/>
      <c r="C183" s="94"/>
      <c r="D183" s="94"/>
    </row>
    <row r="184" spans="2:4">
      <c r="B184" s="93"/>
      <c r="C184" s="94"/>
      <c r="D184" s="94"/>
    </row>
    <row r="185" spans="2:4">
      <c r="B185" s="93"/>
      <c r="C185" s="94"/>
      <c r="D185" s="94"/>
    </row>
    <row r="186" spans="2:4">
      <c r="B186" s="93"/>
      <c r="C186" s="94"/>
      <c r="D186" s="94"/>
    </row>
    <row r="187" spans="2:4">
      <c r="B187" s="93"/>
      <c r="C187" s="94"/>
      <c r="D187" s="94"/>
    </row>
    <row r="188" spans="2:4">
      <c r="B188" s="93"/>
      <c r="C188" s="94"/>
      <c r="D188" s="94"/>
    </row>
    <row r="189" spans="2:4">
      <c r="B189" s="93"/>
      <c r="C189" s="94"/>
      <c r="D189" s="94"/>
    </row>
    <row r="190" spans="2:4">
      <c r="B190" s="93"/>
      <c r="C190" s="94"/>
      <c r="D190" s="94"/>
    </row>
    <row r="191" spans="2:4">
      <c r="B191" s="93"/>
      <c r="C191" s="94"/>
      <c r="D191" s="94"/>
    </row>
    <row r="192" spans="2:4">
      <c r="B192" s="93"/>
      <c r="C192" s="94"/>
      <c r="D192" s="94"/>
    </row>
    <row r="193" spans="2:4">
      <c r="B193" s="93"/>
      <c r="C193" s="94"/>
      <c r="D193" s="94"/>
    </row>
    <row r="194" spans="2:4">
      <c r="B194" s="93"/>
      <c r="C194" s="94"/>
      <c r="D194" s="94"/>
    </row>
    <row r="195" spans="2:4">
      <c r="B195" s="93"/>
      <c r="C195" s="94"/>
      <c r="D195" s="94"/>
    </row>
    <row r="196" spans="2:4">
      <c r="B196" s="93"/>
      <c r="C196" s="94"/>
      <c r="D196" s="94"/>
    </row>
    <row r="197" spans="2:4">
      <c r="B197" s="93"/>
      <c r="C197" s="94"/>
      <c r="D197" s="94"/>
    </row>
    <row r="198" spans="2:4">
      <c r="B198" s="93"/>
      <c r="C198" s="94"/>
      <c r="D198" s="94"/>
    </row>
    <row r="199" spans="2:4">
      <c r="B199" s="93"/>
      <c r="C199" s="94"/>
      <c r="D199" s="94"/>
    </row>
    <row r="200" spans="2:4">
      <c r="B200" s="93"/>
      <c r="C200" s="94"/>
      <c r="D200" s="94"/>
    </row>
    <row r="201" spans="2:4">
      <c r="B201" s="93"/>
      <c r="C201" s="94"/>
      <c r="D201" s="94"/>
    </row>
    <row r="202" spans="2:4">
      <c r="B202" s="93"/>
      <c r="C202" s="94"/>
      <c r="D202" s="94"/>
    </row>
    <row r="203" spans="2:4">
      <c r="B203" s="93"/>
      <c r="C203" s="94"/>
      <c r="D203" s="94"/>
    </row>
    <row r="204" spans="2:4">
      <c r="B204" s="93"/>
      <c r="C204" s="94"/>
      <c r="D204" s="94"/>
    </row>
    <row r="205" spans="2:4">
      <c r="B205" s="93"/>
      <c r="C205" s="94"/>
      <c r="D205" s="94"/>
    </row>
    <row r="206" spans="2:4">
      <c r="B206" s="93"/>
      <c r="C206" s="94"/>
      <c r="D206" s="94"/>
    </row>
    <row r="207" spans="2:4">
      <c r="B207" s="93"/>
      <c r="C207" s="94"/>
      <c r="D207" s="94"/>
    </row>
    <row r="208" spans="2:4">
      <c r="B208" s="93"/>
      <c r="C208" s="94"/>
      <c r="D208" s="94"/>
    </row>
    <row r="209" spans="2:4">
      <c r="B209" s="93"/>
      <c r="C209" s="94"/>
      <c r="D209" s="94"/>
    </row>
    <row r="210" spans="2:4">
      <c r="B210" s="93"/>
      <c r="C210" s="94"/>
      <c r="D210" s="94"/>
    </row>
    <row r="211" spans="2:4">
      <c r="B211" s="93"/>
      <c r="C211" s="94"/>
      <c r="D211" s="94"/>
    </row>
    <row r="212" spans="2:4">
      <c r="B212" s="93"/>
      <c r="C212" s="94"/>
      <c r="D212" s="94"/>
    </row>
    <row r="213" spans="2:4">
      <c r="B213" s="93"/>
      <c r="C213" s="94"/>
      <c r="D213" s="94"/>
    </row>
    <row r="214" spans="2:4">
      <c r="B214" s="93"/>
      <c r="C214" s="94"/>
      <c r="D214" s="94"/>
    </row>
    <row r="215" spans="2:4">
      <c r="B215" s="93"/>
      <c r="C215" s="94"/>
      <c r="D215" s="94"/>
    </row>
    <row r="216" spans="2:4">
      <c r="B216" s="93"/>
      <c r="C216" s="94"/>
      <c r="D216" s="94"/>
    </row>
    <row r="217" spans="2:4">
      <c r="B217" s="93"/>
      <c r="C217" s="94"/>
      <c r="D217" s="94"/>
    </row>
    <row r="218" spans="2:4">
      <c r="B218" s="93"/>
      <c r="C218" s="94"/>
      <c r="D218" s="94"/>
    </row>
    <row r="219" spans="2:4">
      <c r="B219" s="93"/>
      <c r="C219" s="94"/>
      <c r="D219" s="94"/>
    </row>
    <row r="220" spans="2:4">
      <c r="B220" s="93"/>
      <c r="C220" s="94"/>
      <c r="D220" s="94"/>
    </row>
    <row r="221" spans="2:4">
      <c r="B221" s="93"/>
      <c r="C221" s="94"/>
      <c r="D221" s="94"/>
    </row>
    <row r="222" spans="2:4">
      <c r="B222" s="93"/>
      <c r="C222" s="94"/>
      <c r="D222" s="94"/>
    </row>
    <row r="223" spans="2:4">
      <c r="B223" s="93"/>
      <c r="C223" s="94"/>
      <c r="D223" s="94"/>
    </row>
    <row r="224" spans="2:4">
      <c r="B224" s="93"/>
      <c r="C224" s="94"/>
      <c r="D224" s="94"/>
    </row>
    <row r="225" spans="2:4">
      <c r="B225" s="93"/>
      <c r="C225" s="94"/>
      <c r="D225" s="94"/>
    </row>
    <row r="226" spans="2:4">
      <c r="B226" s="93"/>
      <c r="C226" s="94"/>
      <c r="D226" s="94"/>
    </row>
    <row r="227" spans="2:4">
      <c r="B227" s="93"/>
      <c r="C227" s="94"/>
      <c r="D227" s="94"/>
    </row>
    <row r="228" spans="2:4">
      <c r="B228" s="93"/>
      <c r="C228" s="94"/>
      <c r="D228" s="94"/>
    </row>
    <row r="229" spans="2:4">
      <c r="B229" s="93"/>
      <c r="C229" s="94"/>
      <c r="D229" s="94"/>
    </row>
    <row r="230" spans="2:4">
      <c r="B230" s="93"/>
      <c r="C230" s="94"/>
      <c r="D230" s="94"/>
    </row>
    <row r="231" spans="2:4">
      <c r="B231" s="93"/>
      <c r="C231" s="94"/>
      <c r="D231" s="94"/>
    </row>
    <row r="232" spans="2:4">
      <c r="B232" s="93"/>
      <c r="C232" s="94"/>
      <c r="D232" s="94"/>
    </row>
    <row r="233" spans="2:4">
      <c r="B233" s="93"/>
      <c r="C233" s="94"/>
      <c r="D233" s="94"/>
    </row>
    <row r="234" spans="2:4">
      <c r="B234" s="93"/>
      <c r="C234" s="94"/>
      <c r="D234" s="94"/>
    </row>
    <row r="235" spans="2:4">
      <c r="B235" s="93"/>
      <c r="C235" s="94"/>
      <c r="D235" s="94"/>
    </row>
    <row r="236" spans="2:4">
      <c r="B236" s="93"/>
      <c r="C236" s="94"/>
      <c r="D236" s="94"/>
    </row>
    <row r="237" spans="2:4">
      <c r="B237" s="93"/>
      <c r="C237" s="94"/>
      <c r="D237" s="94"/>
    </row>
    <row r="238" spans="2:4">
      <c r="B238" s="93"/>
      <c r="C238" s="94"/>
      <c r="D238" s="94"/>
    </row>
    <row r="239" spans="2:4">
      <c r="B239" s="93"/>
      <c r="C239" s="94"/>
      <c r="D239" s="94"/>
    </row>
    <row r="240" spans="2:4">
      <c r="B240" s="93"/>
      <c r="C240" s="94"/>
      <c r="D240" s="94"/>
    </row>
    <row r="241" spans="2:4">
      <c r="B241" s="93"/>
      <c r="C241" s="94"/>
      <c r="D241" s="94"/>
    </row>
    <row r="242" spans="2:4">
      <c r="B242" s="93"/>
      <c r="C242" s="94"/>
      <c r="D242" s="94"/>
    </row>
    <row r="243" spans="2:4">
      <c r="B243" s="93"/>
      <c r="C243" s="94"/>
      <c r="D243" s="94"/>
    </row>
    <row r="244" spans="2:4">
      <c r="B244" s="93"/>
      <c r="C244" s="94"/>
      <c r="D244" s="94"/>
    </row>
    <row r="245" spans="2:4">
      <c r="B245" s="93"/>
      <c r="C245" s="94"/>
      <c r="D245" s="94"/>
    </row>
    <row r="246" spans="2:4">
      <c r="B246" s="93"/>
      <c r="C246" s="94"/>
      <c r="D246" s="94"/>
    </row>
    <row r="247" spans="2:4">
      <c r="B247" s="93"/>
      <c r="C247" s="94"/>
      <c r="D247" s="94"/>
    </row>
    <row r="248" spans="2:4">
      <c r="B248" s="93"/>
      <c r="C248" s="94"/>
      <c r="D248" s="94"/>
    </row>
    <row r="249" spans="2:4">
      <c r="B249" s="93"/>
      <c r="C249" s="94"/>
      <c r="D249" s="94"/>
    </row>
    <row r="250" spans="2:4">
      <c r="B250" s="93"/>
      <c r="C250" s="94"/>
      <c r="D250" s="94"/>
    </row>
    <row r="251" spans="2:4">
      <c r="B251" s="93"/>
      <c r="C251" s="94"/>
      <c r="D251" s="94"/>
    </row>
    <row r="252" spans="2:4">
      <c r="B252" s="93"/>
      <c r="C252" s="94"/>
      <c r="D252" s="94"/>
    </row>
    <row r="253" spans="2:4">
      <c r="B253" s="93"/>
      <c r="C253" s="94"/>
      <c r="D253" s="94"/>
    </row>
    <row r="254" spans="2:4">
      <c r="B254" s="93"/>
      <c r="C254" s="94"/>
      <c r="D254" s="94"/>
    </row>
    <row r="255" spans="2:4">
      <c r="B255" s="93"/>
      <c r="C255" s="94"/>
      <c r="D255" s="94"/>
    </row>
    <row r="256" spans="2:4">
      <c r="B256" s="93"/>
      <c r="C256" s="94"/>
      <c r="D256" s="94"/>
    </row>
    <row r="257" spans="2:4">
      <c r="B257" s="93"/>
      <c r="C257" s="94"/>
      <c r="D257" s="94"/>
    </row>
    <row r="258" spans="2:4">
      <c r="B258" s="93"/>
      <c r="C258" s="94"/>
      <c r="D258" s="94"/>
    </row>
    <row r="259" spans="2:4">
      <c r="B259" s="93"/>
      <c r="C259" s="94"/>
      <c r="D259" s="94"/>
    </row>
    <row r="260" spans="2:4">
      <c r="B260" s="93"/>
      <c r="C260" s="94"/>
      <c r="D260" s="94"/>
    </row>
    <row r="261" spans="2:4">
      <c r="B261" s="93"/>
      <c r="C261" s="94"/>
      <c r="D261" s="94"/>
    </row>
    <row r="262" spans="2:4">
      <c r="B262" s="93"/>
      <c r="C262" s="94"/>
      <c r="D262" s="94"/>
    </row>
    <row r="263" spans="2:4">
      <c r="B263" s="93"/>
      <c r="C263" s="94"/>
      <c r="D263" s="94"/>
    </row>
    <row r="264" spans="2:4">
      <c r="B264" s="93"/>
      <c r="C264" s="94"/>
      <c r="D264" s="94"/>
    </row>
    <row r="265" spans="2:4">
      <c r="B265" s="93"/>
      <c r="C265" s="94"/>
      <c r="D265" s="94"/>
    </row>
    <row r="266" spans="2:4">
      <c r="B266" s="93"/>
      <c r="C266" s="94"/>
      <c r="D266" s="94"/>
    </row>
    <row r="267" spans="2:4">
      <c r="B267" s="93"/>
      <c r="C267" s="94"/>
      <c r="D267" s="94"/>
    </row>
    <row r="268" spans="2:4">
      <c r="B268" s="93"/>
      <c r="C268" s="94"/>
      <c r="D268" s="94"/>
    </row>
    <row r="269" spans="2:4">
      <c r="B269" s="93"/>
      <c r="C269" s="94"/>
      <c r="D269" s="94"/>
    </row>
    <row r="270" spans="2:4">
      <c r="B270" s="93"/>
      <c r="C270" s="94"/>
      <c r="D270" s="94"/>
    </row>
    <row r="271" spans="2:4">
      <c r="B271" s="93"/>
      <c r="C271" s="94"/>
      <c r="D271" s="94"/>
    </row>
    <row r="272" spans="2:4">
      <c r="B272" s="93"/>
      <c r="C272" s="94"/>
      <c r="D272" s="94"/>
    </row>
    <row r="273" spans="2:4">
      <c r="B273" s="93"/>
      <c r="C273" s="94"/>
      <c r="D273" s="94"/>
    </row>
    <row r="274" spans="2:4">
      <c r="B274" s="93"/>
      <c r="C274" s="94"/>
      <c r="D274" s="94"/>
    </row>
    <row r="275" spans="2:4">
      <c r="B275" s="93"/>
      <c r="C275" s="94"/>
      <c r="D275" s="94"/>
    </row>
    <row r="276" spans="2:4">
      <c r="B276" s="93"/>
      <c r="C276" s="94"/>
      <c r="D276" s="94"/>
    </row>
    <row r="277" spans="2:4">
      <c r="B277" s="93"/>
      <c r="C277" s="94"/>
      <c r="D277" s="94"/>
    </row>
    <row r="278" spans="2:4">
      <c r="B278" s="93"/>
      <c r="C278" s="94"/>
      <c r="D278" s="94"/>
    </row>
    <row r="279" spans="2:4">
      <c r="B279" s="93"/>
      <c r="C279" s="94"/>
      <c r="D279" s="94"/>
    </row>
    <row r="280" spans="2:4">
      <c r="B280" s="93"/>
      <c r="C280" s="94"/>
      <c r="D280" s="94"/>
    </row>
    <row r="281" spans="2:4">
      <c r="B281" s="93"/>
      <c r="C281" s="94"/>
      <c r="D281" s="94"/>
    </row>
    <row r="282" spans="2:4">
      <c r="B282" s="93"/>
      <c r="C282" s="94"/>
      <c r="D282" s="94"/>
    </row>
    <row r="283" spans="2:4">
      <c r="B283" s="93"/>
      <c r="C283" s="94"/>
      <c r="D283" s="94"/>
    </row>
    <row r="284" spans="2:4">
      <c r="B284" s="93"/>
      <c r="C284" s="94"/>
      <c r="D284" s="94"/>
    </row>
    <row r="285" spans="2:4">
      <c r="B285" s="93"/>
      <c r="C285" s="94"/>
      <c r="D285" s="94"/>
    </row>
    <row r="286" spans="2:4">
      <c r="B286" s="93"/>
      <c r="C286" s="94"/>
      <c r="D286" s="94"/>
    </row>
    <row r="287" spans="2:4">
      <c r="B287" s="93"/>
      <c r="C287" s="94"/>
      <c r="D287" s="94"/>
    </row>
    <row r="288" spans="2:4">
      <c r="B288" s="93"/>
      <c r="C288" s="94"/>
      <c r="D288" s="94"/>
    </row>
    <row r="289" spans="2:4">
      <c r="B289" s="93"/>
      <c r="C289" s="94"/>
      <c r="D289" s="94"/>
    </row>
    <row r="290" spans="2:4">
      <c r="B290" s="93"/>
      <c r="C290" s="94"/>
      <c r="D290" s="94"/>
    </row>
    <row r="291" spans="2:4">
      <c r="B291" s="93"/>
      <c r="C291" s="94"/>
      <c r="D291" s="94"/>
    </row>
    <row r="292" spans="2:4">
      <c r="B292" s="93"/>
      <c r="C292" s="94"/>
      <c r="D292" s="94"/>
    </row>
    <row r="293" spans="2:4">
      <c r="B293" s="93"/>
      <c r="C293" s="94"/>
      <c r="D293" s="94"/>
    </row>
    <row r="294" spans="2:4">
      <c r="B294" s="93"/>
      <c r="C294" s="94"/>
      <c r="D294" s="94"/>
    </row>
    <row r="295" spans="2:4">
      <c r="B295" s="93"/>
      <c r="C295" s="94"/>
      <c r="D295" s="94"/>
    </row>
    <row r="296" spans="2:4">
      <c r="B296" s="93"/>
      <c r="C296" s="94"/>
      <c r="D296" s="94"/>
    </row>
    <row r="297" spans="2:4">
      <c r="B297" s="93"/>
      <c r="C297" s="94"/>
      <c r="D297" s="94"/>
    </row>
    <row r="298" spans="2:4">
      <c r="B298" s="93"/>
      <c r="C298" s="94"/>
      <c r="D298" s="94"/>
    </row>
    <row r="299" spans="2:4">
      <c r="B299" s="93"/>
      <c r="C299" s="94"/>
      <c r="D299" s="94"/>
    </row>
    <row r="300" spans="2:4">
      <c r="B300" s="93"/>
      <c r="C300" s="94"/>
      <c r="D300" s="94"/>
    </row>
    <row r="301" spans="2:4">
      <c r="B301" s="93"/>
      <c r="C301" s="94"/>
      <c r="D301" s="94"/>
    </row>
    <row r="302" spans="2:4">
      <c r="B302" s="93"/>
      <c r="C302" s="94"/>
      <c r="D302" s="94"/>
    </row>
    <row r="303" spans="2:4">
      <c r="B303" s="93"/>
      <c r="C303" s="94"/>
      <c r="D303" s="94"/>
    </row>
    <row r="304" spans="2:4">
      <c r="B304" s="93"/>
      <c r="C304" s="94"/>
      <c r="D304" s="94"/>
    </row>
    <row r="305" spans="2:4">
      <c r="B305" s="93"/>
      <c r="C305" s="94"/>
      <c r="D305" s="94"/>
    </row>
    <row r="306" spans="2:4">
      <c r="B306" s="93"/>
      <c r="C306" s="94"/>
      <c r="D306" s="94"/>
    </row>
    <row r="307" spans="2:4">
      <c r="B307" s="93"/>
      <c r="C307" s="94"/>
      <c r="D307" s="94"/>
    </row>
    <row r="308" spans="2:4">
      <c r="B308" s="93"/>
      <c r="C308" s="94"/>
      <c r="D308" s="94"/>
    </row>
    <row r="309" spans="2:4">
      <c r="B309" s="93"/>
      <c r="C309" s="94"/>
      <c r="D309" s="94"/>
    </row>
    <row r="310" spans="2:4">
      <c r="B310" s="93"/>
      <c r="C310" s="94"/>
      <c r="D310" s="94"/>
    </row>
    <row r="311" spans="2:4">
      <c r="B311" s="93"/>
      <c r="C311" s="94"/>
      <c r="D311" s="94"/>
    </row>
    <row r="312" spans="2:4">
      <c r="B312" s="93"/>
      <c r="C312" s="94"/>
      <c r="D312" s="94"/>
    </row>
    <row r="313" spans="2:4">
      <c r="B313" s="93"/>
      <c r="C313" s="94"/>
      <c r="D313" s="94"/>
    </row>
    <row r="314" spans="2:4">
      <c r="B314" s="93"/>
      <c r="C314" s="94"/>
      <c r="D314" s="94"/>
    </row>
    <row r="315" spans="2:4">
      <c r="B315" s="93"/>
      <c r="C315" s="94"/>
      <c r="D315" s="94"/>
    </row>
    <row r="316" spans="2:4">
      <c r="B316" s="93"/>
      <c r="C316" s="94"/>
      <c r="D316" s="94"/>
    </row>
    <row r="317" spans="2:4">
      <c r="B317" s="93"/>
      <c r="C317" s="94"/>
      <c r="D317" s="94"/>
    </row>
    <row r="318" spans="2:4">
      <c r="B318" s="93"/>
      <c r="C318" s="94"/>
      <c r="D318" s="94"/>
    </row>
    <row r="319" spans="2:4">
      <c r="B319" s="93"/>
      <c r="C319" s="94"/>
      <c r="D319" s="94"/>
    </row>
    <row r="320" spans="2:4">
      <c r="B320" s="93"/>
      <c r="C320" s="94"/>
      <c r="D320" s="94"/>
    </row>
    <row r="321" spans="2:4">
      <c r="B321" s="93"/>
      <c r="C321" s="94"/>
      <c r="D321" s="94"/>
    </row>
    <row r="322" spans="2:4">
      <c r="B322" s="93"/>
      <c r="C322" s="94"/>
      <c r="D322" s="94"/>
    </row>
    <row r="323" spans="2:4">
      <c r="B323" s="93"/>
      <c r="C323" s="94"/>
      <c r="D323" s="94"/>
    </row>
    <row r="324" spans="2:4">
      <c r="B324" s="93"/>
      <c r="C324" s="94"/>
      <c r="D324" s="94"/>
    </row>
    <row r="325" spans="2:4">
      <c r="B325" s="93"/>
      <c r="C325" s="94"/>
      <c r="D325" s="94"/>
    </row>
    <row r="326" spans="2:4">
      <c r="B326" s="93"/>
      <c r="C326" s="94"/>
      <c r="D326" s="94"/>
    </row>
    <row r="327" spans="2:4">
      <c r="B327" s="93"/>
      <c r="C327" s="94"/>
      <c r="D327" s="94"/>
    </row>
    <row r="328" spans="2:4">
      <c r="B328" s="93"/>
      <c r="C328" s="94"/>
      <c r="D328" s="94"/>
    </row>
    <row r="329" spans="2:4">
      <c r="B329" s="93"/>
      <c r="C329" s="94"/>
      <c r="D329" s="94"/>
    </row>
    <row r="330" spans="2:4">
      <c r="B330" s="93"/>
      <c r="C330" s="94"/>
      <c r="D330" s="94"/>
    </row>
    <row r="331" spans="2:4">
      <c r="B331" s="93"/>
      <c r="C331" s="94"/>
      <c r="D331" s="94"/>
    </row>
    <row r="332" spans="2:4">
      <c r="B332" s="93"/>
      <c r="C332" s="94"/>
      <c r="D332" s="94"/>
    </row>
    <row r="333" spans="2:4">
      <c r="B333" s="93"/>
      <c r="C333" s="94"/>
      <c r="D333" s="94"/>
    </row>
    <row r="334" spans="2:4">
      <c r="B334" s="93"/>
      <c r="C334" s="94"/>
      <c r="D334" s="94"/>
    </row>
    <row r="335" spans="2:4">
      <c r="B335" s="93"/>
      <c r="C335" s="94"/>
      <c r="D335" s="94"/>
    </row>
    <row r="336" spans="2:4">
      <c r="B336" s="93"/>
      <c r="C336" s="94"/>
      <c r="D336" s="94"/>
    </row>
    <row r="337" spans="2:4">
      <c r="B337" s="93"/>
      <c r="C337" s="94"/>
      <c r="D337" s="94"/>
    </row>
    <row r="338" spans="2:4">
      <c r="B338" s="93"/>
      <c r="C338" s="94"/>
      <c r="D338" s="94"/>
    </row>
    <row r="339" spans="2:4">
      <c r="B339" s="93"/>
      <c r="C339" s="94"/>
      <c r="D339" s="94"/>
    </row>
    <row r="340" spans="2:4">
      <c r="B340" s="93"/>
      <c r="C340" s="94"/>
      <c r="D340" s="94"/>
    </row>
    <row r="341" spans="2:4">
      <c r="B341" s="93"/>
      <c r="C341" s="94"/>
      <c r="D341" s="94"/>
    </row>
    <row r="342" spans="2:4">
      <c r="B342" s="93"/>
      <c r="C342" s="94"/>
      <c r="D342" s="94"/>
    </row>
    <row r="343" spans="2:4">
      <c r="B343" s="93"/>
      <c r="C343" s="94"/>
      <c r="D343" s="94"/>
    </row>
    <row r="344" spans="2:4">
      <c r="B344" s="93"/>
      <c r="C344" s="94"/>
      <c r="D344" s="94"/>
    </row>
    <row r="345" spans="2:4">
      <c r="B345" s="93"/>
      <c r="C345" s="94"/>
      <c r="D345" s="94"/>
    </row>
    <row r="346" spans="2:4">
      <c r="B346" s="93"/>
      <c r="C346" s="94"/>
      <c r="D346" s="94"/>
    </row>
    <row r="347" spans="2:4">
      <c r="B347" s="93"/>
      <c r="C347" s="94"/>
      <c r="D347" s="94"/>
    </row>
    <row r="348" spans="2:4">
      <c r="B348" s="93"/>
      <c r="C348" s="94"/>
      <c r="D348" s="94"/>
    </row>
    <row r="349" spans="2:4">
      <c r="B349" s="93"/>
      <c r="C349" s="94"/>
      <c r="D349" s="94"/>
    </row>
    <row r="350" spans="2:4">
      <c r="B350" s="93"/>
      <c r="C350" s="94"/>
      <c r="D350" s="94"/>
    </row>
    <row r="351" spans="2:4">
      <c r="B351" s="93"/>
      <c r="C351" s="94"/>
      <c r="D351" s="94"/>
    </row>
    <row r="352" spans="2:4">
      <c r="B352" s="93"/>
      <c r="C352" s="94"/>
      <c r="D352" s="94"/>
    </row>
    <row r="353" spans="2:4">
      <c r="B353" s="93"/>
      <c r="C353" s="94"/>
      <c r="D353" s="94"/>
    </row>
    <row r="354" spans="2:4">
      <c r="B354" s="93"/>
      <c r="C354" s="94"/>
      <c r="D354" s="94"/>
    </row>
    <row r="355" spans="2:4">
      <c r="B355" s="93"/>
      <c r="C355" s="94"/>
      <c r="D355" s="94"/>
    </row>
    <row r="356" spans="2:4">
      <c r="B356" s="93"/>
      <c r="C356" s="94"/>
      <c r="D356" s="94"/>
    </row>
    <row r="357" spans="2:4">
      <c r="B357" s="93"/>
      <c r="C357" s="94"/>
      <c r="D357" s="94"/>
    </row>
    <row r="358" spans="2:4">
      <c r="B358" s="93"/>
      <c r="C358" s="94"/>
      <c r="D358" s="94"/>
    </row>
    <row r="359" spans="2:4">
      <c r="B359" s="93"/>
      <c r="C359" s="94"/>
      <c r="D359" s="94"/>
    </row>
    <row r="360" spans="2:4">
      <c r="B360" s="93"/>
      <c r="C360" s="94"/>
      <c r="D360" s="94"/>
    </row>
    <row r="361" spans="2:4">
      <c r="B361" s="93"/>
      <c r="C361" s="94"/>
      <c r="D361" s="94"/>
    </row>
    <row r="362" spans="2:4">
      <c r="B362" s="93"/>
      <c r="C362" s="94"/>
      <c r="D362" s="94"/>
    </row>
    <row r="363" spans="2:4">
      <c r="B363" s="93"/>
      <c r="C363" s="94"/>
      <c r="D363" s="94"/>
    </row>
    <row r="364" spans="2:4">
      <c r="B364" s="93"/>
      <c r="C364" s="94"/>
      <c r="D364" s="94"/>
    </row>
    <row r="365" spans="2:4">
      <c r="B365" s="93"/>
      <c r="C365" s="94"/>
      <c r="D365" s="94"/>
    </row>
    <row r="366" spans="2:4">
      <c r="B366" s="93"/>
      <c r="C366" s="94"/>
      <c r="D366" s="94"/>
    </row>
    <row r="367" spans="2:4">
      <c r="B367" s="93"/>
      <c r="C367" s="94"/>
      <c r="D367" s="94"/>
    </row>
    <row r="368" spans="2:4">
      <c r="B368" s="93"/>
      <c r="C368" s="94"/>
      <c r="D368" s="94"/>
    </row>
    <row r="369" spans="2:4">
      <c r="B369" s="93"/>
      <c r="C369" s="94"/>
      <c r="D369" s="94"/>
    </row>
    <row r="370" spans="2:4">
      <c r="B370" s="93"/>
      <c r="C370" s="94"/>
      <c r="D370" s="94"/>
    </row>
    <row r="371" spans="2:4">
      <c r="B371" s="93"/>
      <c r="C371" s="94"/>
      <c r="D371" s="94"/>
    </row>
    <row r="372" spans="2:4">
      <c r="B372" s="93"/>
      <c r="C372" s="94"/>
      <c r="D372" s="94"/>
    </row>
    <row r="373" spans="2:4">
      <c r="B373" s="93"/>
      <c r="C373" s="94"/>
      <c r="D373" s="94"/>
    </row>
    <row r="374" spans="2:4">
      <c r="B374" s="93"/>
      <c r="C374" s="94"/>
      <c r="D374" s="94"/>
    </row>
    <row r="375" spans="2:4">
      <c r="B375" s="93"/>
      <c r="C375" s="94"/>
      <c r="D375" s="94"/>
    </row>
    <row r="376" spans="2:4">
      <c r="B376" s="93"/>
      <c r="C376" s="94"/>
      <c r="D376" s="94"/>
    </row>
    <row r="377" spans="2:4">
      <c r="B377" s="93"/>
      <c r="C377" s="94"/>
      <c r="D377" s="94"/>
    </row>
    <row r="378" spans="2:4">
      <c r="B378" s="93"/>
      <c r="C378" s="94"/>
      <c r="D378" s="94"/>
    </row>
    <row r="379" spans="2:4">
      <c r="B379" s="93"/>
      <c r="C379" s="94"/>
      <c r="D379" s="94"/>
    </row>
    <row r="380" spans="2:4">
      <c r="B380" s="93"/>
      <c r="C380" s="94"/>
      <c r="D380" s="94"/>
    </row>
    <row r="381" spans="2:4">
      <c r="B381" s="93"/>
      <c r="C381" s="94"/>
      <c r="D381" s="94"/>
    </row>
    <row r="382" spans="2:4">
      <c r="B382" s="93"/>
      <c r="C382" s="94"/>
      <c r="D382" s="94"/>
    </row>
    <row r="383" spans="2:4">
      <c r="B383" s="93"/>
      <c r="C383" s="94"/>
      <c r="D383" s="94"/>
    </row>
    <row r="384" spans="2:4">
      <c r="B384" s="93"/>
      <c r="C384" s="94"/>
      <c r="D384" s="94"/>
    </row>
    <row r="385" spans="2:4">
      <c r="B385" s="93"/>
      <c r="C385" s="94"/>
      <c r="D385" s="94"/>
    </row>
    <row r="386" spans="2:4">
      <c r="B386" s="93"/>
      <c r="C386" s="94"/>
      <c r="D386" s="94"/>
    </row>
    <row r="387" spans="2:4">
      <c r="B387" s="93"/>
      <c r="C387" s="94"/>
      <c r="D387" s="94"/>
    </row>
    <row r="388" spans="2:4">
      <c r="B388" s="93"/>
      <c r="C388" s="94"/>
      <c r="D388" s="94"/>
    </row>
    <row r="389" spans="2:4">
      <c r="B389" s="93"/>
      <c r="C389" s="94"/>
      <c r="D389" s="94"/>
    </row>
    <row r="390" spans="2:4">
      <c r="B390" s="93"/>
      <c r="C390" s="94"/>
      <c r="D390" s="94"/>
    </row>
    <row r="391" spans="2:4">
      <c r="B391" s="93"/>
      <c r="C391" s="94"/>
      <c r="D391" s="94"/>
    </row>
    <row r="392" spans="2:4">
      <c r="B392" s="93"/>
      <c r="C392" s="94"/>
      <c r="D392" s="94"/>
    </row>
    <row r="393" spans="2:4">
      <c r="B393" s="93"/>
      <c r="C393" s="94"/>
      <c r="D393" s="94"/>
    </row>
    <row r="394" spans="2:4">
      <c r="B394" s="93"/>
      <c r="C394" s="94"/>
      <c r="D394" s="94"/>
    </row>
    <row r="395" spans="2:4">
      <c r="B395" s="93"/>
      <c r="C395" s="94"/>
      <c r="D395" s="94"/>
    </row>
    <row r="396" spans="2:4">
      <c r="B396" s="93"/>
      <c r="C396" s="94"/>
      <c r="D396" s="94"/>
    </row>
    <row r="397" spans="2:4">
      <c r="B397" s="93"/>
      <c r="C397" s="94"/>
      <c r="D397" s="94"/>
    </row>
    <row r="398" spans="2:4">
      <c r="B398" s="93"/>
      <c r="C398" s="94"/>
      <c r="D398" s="94"/>
    </row>
    <row r="399" spans="2:4">
      <c r="B399" s="93"/>
      <c r="C399" s="94"/>
      <c r="D399" s="94"/>
    </row>
    <row r="400" spans="2:4">
      <c r="B400" s="93"/>
      <c r="C400" s="94"/>
      <c r="D400" s="94"/>
    </row>
    <row r="401" spans="2:4">
      <c r="B401" s="93"/>
      <c r="C401" s="94"/>
      <c r="D401" s="94"/>
    </row>
    <row r="402" spans="2:4">
      <c r="B402" s="93"/>
      <c r="C402" s="94"/>
      <c r="D402" s="94"/>
    </row>
    <row r="403" spans="2:4">
      <c r="B403" s="93"/>
      <c r="C403" s="94"/>
      <c r="D403" s="94"/>
    </row>
    <row r="404" spans="2:4">
      <c r="B404" s="93"/>
      <c r="C404" s="94"/>
      <c r="D404" s="94"/>
    </row>
    <row r="405" spans="2:4">
      <c r="B405" s="93"/>
      <c r="C405" s="94"/>
      <c r="D405" s="94"/>
    </row>
    <row r="406" spans="2:4">
      <c r="B406" s="93"/>
      <c r="C406" s="94"/>
      <c r="D406" s="94"/>
    </row>
    <row r="407" spans="2:4">
      <c r="B407" s="93"/>
      <c r="C407" s="94"/>
      <c r="D407" s="94"/>
    </row>
    <row r="408" spans="2:4">
      <c r="B408" s="93"/>
      <c r="C408" s="94"/>
      <c r="D408" s="94"/>
    </row>
    <row r="409" spans="2:4">
      <c r="B409" s="93"/>
      <c r="C409" s="94"/>
      <c r="D409" s="94"/>
    </row>
    <row r="410" spans="2:4">
      <c r="B410" s="93"/>
      <c r="C410" s="94"/>
      <c r="D410" s="94"/>
    </row>
    <row r="411" spans="2:4">
      <c r="B411" s="93"/>
      <c r="C411" s="94"/>
      <c r="D411" s="94"/>
    </row>
    <row r="412" spans="2:4">
      <c r="B412" s="93"/>
      <c r="C412" s="94"/>
      <c r="D412" s="94"/>
    </row>
    <row r="413" spans="2:4">
      <c r="B413" s="93"/>
      <c r="C413" s="94"/>
      <c r="D413" s="94"/>
    </row>
    <row r="414" spans="2:4">
      <c r="B414" s="93"/>
      <c r="C414" s="94"/>
      <c r="D414" s="94"/>
    </row>
    <row r="415" spans="2:4">
      <c r="B415" s="93"/>
      <c r="C415" s="94"/>
      <c r="D415" s="94"/>
    </row>
    <row r="416" spans="2:4">
      <c r="B416" s="93"/>
      <c r="C416" s="94"/>
      <c r="D416" s="94"/>
    </row>
    <row r="417" spans="2:4">
      <c r="B417" s="93"/>
      <c r="C417" s="94"/>
      <c r="D417" s="94"/>
    </row>
    <row r="418" spans="2:4">
      <c r="B418" s="93"/>
      <c r="C418" s="94"/>
      <c r="D418" s="94"/>
    </row>
    <row r="419" spans="2:4">
      <c r="B419" s="93"/>
      <c r="C419" s="94"/>
      <c r="D419" s="94"/>
    </row>
    <row r="420" spans="2:4">
      <c r="B420" s="93"/>
      <c r="C420" s="94"/>
      <c r="D420" s="94"/>
    </row>
    <row r="421" spans="2:4">
      <c r="B421" s="93"/>
      <c r="C421" s="94"/>
      <c r="D421" s="94"/>
    </row>
    <row r="422" spans="2:4">
      <c r="B422" s="93"/>
      <c r="C422" s="94"/>
      <c r="D422" s="94"/>
    </row>
    <row r="423" spans="2:4">
      <c r="B423" s="93"/>
      <c r="C423" s="94"/>
      <c r="D423" s="94"/>
    </row>
    <row r="424" spans="2:4">
      <c r="B424" s="93"/>
      <c r="C424" s="94"/>
      <c r="D424" s="94"/>
    </row>
    <row r="425" spans="2:4">
      <c r="B425" s="93"/>
      <c r="C425" s="94"/>
      <c r="D425" s="94"/>
    </row>
    <row r="426" spans="2:4">
      <c r="B426" s="93"/>
      <c r="C426" s="94"/>
      <c r="D426" s="94"/>
    </row>
    <row r="427" spans="2:4">
      <c r="B427" s="93"/>
      <c r="C427" s="94"/>
      <c r="D427" s="94"/>
    </row>
    <row r="428" spans="2:4">
      <c r="B428" s="93"/>
      <c r="C428" s="94"/>
      <c r="D428" s="94"/>
    </row>
    <row r="429" spans="2:4">
      <c r="B429" s="93"/>
      <c r="C429" s="94"/>
      <c r="D429" s="94"/>
    </row>
    <row r="430" spans="2:4">
      <c r="B430" s="93"/>
      <c r="C430" s="94"/>
      <c r="D430" s="94"/>
    </row>
    <row r="431" spans="2:4">
      <c r="B431" s="93"/>
      <c r="C431" s="94"/>
      <c r="D431" s="94"/>
    </row>
    <row r="432" spans="2:4">
      <c r="B432" s="93"/>
      <c r="C432" s="94"/>
      <c r="D432" s="94"/>
    </row>
    <row r="433" spans="2:4">
      <c r="B433" s="93"/>
      <c r="C433" s="94"/>
      <c r="D433" s="94"/>
    </row>
    <row r="434" spans="2:4">
      <c r="B434" s="93"/>
      <c r="C434" s="94"/>
      <c r="D434" s="94"/>
    </row>
    <row r="435" spans="2:4">
      <c r="B435" s="93"/>
      <c r="C435" s="94"/>
      <c r="D435" s="94"/>
    </row>
    <row r="436" spans="2:4">
      <c r="B436" s="93"/>
      <c r="C436" s="94"/>
      <c r="D436" s="94"/>
    </row>
    <row r="437" spans="2:4">
      <c r="B437" s="93"/>
      <c r="C437" s="94"/>
      <c r="D437" s="94"/>
    </row>
    <row r="438" spans="2:4">
      <c r="B438" s="93"/>
      <c r="C438" s="94"/>
      <c r="D438" s="94"/>
    </row>
    <row r="439" spans="2:4">
      <c r="B439" s="93"/>
      <c r="C439" s="94"/>
      <c r="D439" s="94"/>
    </row>
    <row r="440" spans="2:4">
      <c r="B440" s="93"/>
      <c r="C440" s="94"/>
      <c r="D440" s="94"/>
    </row>
    <row r="441" spans="2:4">
      <c r="B441" s="93"/>
      <c r="C441" s="94"/>
      <c r="D441" s="94"/>
    </row>
    <row r="442" spans="2:4">
      <c r="B442" s="93"/>
      <c r="C442" s="94"/>
      <c r="D442" s="94"/>
    </row>
    <row r="443" spans="2:4">
      <c r="B443" s="93"/>
      <c r="C443" s="94"/>
      <c r="D443" s="94"/>
    </row>
    <row r="444" spans="2:4">
      <c r="B444" s="93"/>
      <c r="C444" s="94"/>
      <c r="D444" s="94"/>
    </row>
    <row r="445" spans="2:4">
      <c r="B445" s="93"/>
      <c r="C445" s="94"/>
      <c r="D445" s="94"/>
    </row>
    <row r="446" spans="2:4">
      <c r="B446" s="93"/>
      <c r="C446" s="94"/>
      <c r="D446" s="94"/>
    </row>
    <row r="447" spans="2:4">
      <c r="B447" s="93"/>
      <c r="C447" s="94"/>
      <c r="D447" s="94"/>
    </row>
    <row r="448" spans="2:4">
      <c r="B448" s="93"/>
      <c r="C448" s="94"/>
      <c r="D448" s="94"/>
    </row>
    <row r="449" spans="2:4">
      <c r="B449" s="93"/>
      <c r="C449" s="94"/>
      <c r="D449" s="94"/>
    </row>
    <row r="450" spans="2:4">
      <c r="B450" s="93"/>
      <c r="C450" s="94"/>
      <c r="D450" s="94"/>
    </row>
    <row r="451" spans="2:4">
      <c r="B451" s="93"/>
      <c r="C451" s="94"/>
      <c r="D451" s="94"/>
    </row>
    <row r="452" spans="2:4">
      <c r="B452" s="93"/>
      <c r="C452" s="94"/>
      <c r="D452" s="94"/>
    </row>
    <row r="453" spans="2:4">
      <c r="B453" s="93"/>
      <c r="C453" s="94"/>
      <c r="D453" s="94"/>
    </row>
    <row r="454" spans="2:4">
      <c r="B454" s="93"/>
      <c r="C454" s="94"/>
      <c r="D454" s="94"/>
    </row>
    <row r="455" spans="2:4">
      <c r="B455" s="93"/>
      <c r="C455" s="94"/>
      <c r="D455" s="94"/>
    </row>
    <row r="456" spans="2:4">
      <c r="B456" s="93"/>
      <c r="C456" s="94"/>
      <c r="D456" s="94"/>
    </row>
    <row r="457" spans="2:4">
      <c r="B457" s="93"/>
      <c r="C457" s="94"/>
      <c r="D457" s="94"/>
    </row>
    <row r="458" spans="2:4">
      <c r="B458" s="93"/>
      <c r="C458" s="94"/>
      <c r="D458" s="94"/>
    </row>
    <row r="459" spans="2:4">
      <c r="B459" s="93"/>
      <c r="C459" s="94"/>
      <c r="D459" s="94"/>
    </row>
    <row r="460" spans="2:4">
      <c r="B460" s="93"/>
      <c r="C460" s="94"/>
      <c r="D460" s="94"/>
    </row>
    <row r="461" spans="2:4">
      <c r="B461" s="93"/>
      <c r="C461" s="94"/>
      <c r="D461" s="94"/>
    </row>
    <row r="462" spans="2:4">
      <c r="B462" s="93"/>
      <c r="C462" s="94"/>
      <c r="D462" s="94"/>
    </row>
    <row r="463" spans="2:4">
      <c r="B463" s="93"/>
      <c r="C463" s="94"/>
      <c r="D463" s="94"/>
    </row>
    <row r="464" spans="2:4">
      <c r="B464" s="93"/>
      <c r="C464" s="94"/>
      <c r="D464" s="94"/>
    </row>
    <row r="465" spans="2:4">
      <c r="B465" s="93"/>
      <c r="C465" s="94"/>
      <c r="D465" s="94"/>
    </row>
    <row r="466" spans="2:4">
      <c r="B466" s="93"/>
      <c r="C466" s="94"/>
      <c r="D466" s="94"/>
    </row>
    <row r="467" spans="2:4">
      <c r="B467" s="93"/>
      <c r="C467" s="94"/>
      <c r="D467" s="94"/>
    </row>
    <row r="468" spans="2:4">
      <c r="B468" s="93"/>
      <c r="C468" s="94"/>
      <c r="D468" s="94"/>
    </row>
    <row r="469" spans="2:4">
      <c r="B469" s="93"/>
      <c r="C469" s="94"/>
      <c r="D469" s="94"/>
    </row>
    <row r="470" spans="2:4">
      <c r="B470" s="93"/>
      <c r="C470" s="94"/>
      <c r="D470" s="94"/>
    </row>
    <row r="471" spans="2:4">
      <c r="B471" s="93"/>
      <c r="C471" s="94"/>
      <c r="D471" s="94"/>
    </row>
    <row r="472" spans="2:4">
      <c r="B472" s="93"/>
      <c r="C472" s="94"/>
      <c r="D472" s="94"/>
    </row>
    <row r="473" spans="2:4">
      <c r="B473" s="93"/>
      <c r="C473" s="94"/>
      <c r="D473" s="94"/>
    </row>
    <row r="474" spans="2:4">
      <c r="B474" s="93"/>
      <c r="C474" s="94"/>
      <c r="D474" s="94"/>
    </row>
    <row r="475" spans="2:4">
      <c r="B475" s="93"/>
      <c r="C475" s="94"/>
      <c r="D475" s="94"/>
    </row>
    <row r="476" spans="2:4">
      <c r="B476" s="93"/>
      <c r="C476" s="94"/>
      <c r="D476" s="94"/>
    </row>
    <row r="477" spans="2:4">
      <c r="B477" s="93"/>
      <c r="C477" s="94"/>
      <c r="D477" s="94"/>
    </row>
    <row r="478" spans="2:4">
      <c r="B478" s="93"/>
      <c r="C478" s="94"/>
      <c r="D478" s="94"/>
    </row>
    <row r="479" spans="2:4">
      <c r="B479" s="93"/>
      <c r="C479" s="94"/>
      <c r="D479" s="94"/>
    </row>
    <row r="480" spans="2:4">
      <c r="B480" s="93"/>
      <c r="C480" s="94"/>
      <c r="D480" s="94"/>
    </row>
    <row r="481" spans="2:4">
      <c r="B481" s="93"/>
      <c r="C481" s="94"/>
      <c r="D481" s="94"/>
    </row>
    <row r="482" spans="2:4">
      <c r="B482" s="93"/>
      <c r="C482" s="94"/>
      <c r="D482" s="94"/>
    </row>
    <row r="483" spans="2:4">
      <c r="B483" s="93"/>
      <c r="C483" s="94"/>
      <c r="D483" s="94"/>
    </row>
    <row r="484" spans="2:4">
      <c r="B484" s="93"/>
      <c r="C484" s="94"/>
      <c r="D484" s="94"/>
    </row>
    <row r="485" spans="2:4">
      <c r="B485" s="93"/>
      <c r="C485" s="94"/>
      <c r="D485" s="94"/>
    </row>
    <row r="486" spans="2:4">
      <c r="B486" s="93"/>
      <c r="C486" s="94"/>
      <c r="D486" s="94"/>
    </row>
    <row r="487" spans="2:4">
      <c r="B487" s="93"/>
      <c r="C487" s="94"/>
      <c r="D487" s="94"/>
    </row>
    <row r="488" spans="2:4">
      <c r="B488" s="93"/>
      <c r="C488" s="94"/>
      <c r="D488" s="94"/>
    </row>
    <row r="489" spans="2:4">
      <c r="B489" s="93"/>
      <c r="C489" s="94"/>
      <c r="D489" s="94"/>
    </row>
    <row r="490" spans="2:4">
      <c r="B490" s="93"/>
      <c r="C490" s="94"/>
      <c r="D490" s="94"/>
    </row>
    <row r="491" spans="2:4">
      <c r="B491" s="93"/>
      <c r="C491" s="94"/>
      <c r="D491" s="94"/>
    </row>
    <row r="492" spans="2:4">
      <c r="B492" s="93"/>
      <c r="C492" s="94"/>
      <c r="D492" s="94"/>
    </row>
    <row r="493" spans="2:4">
      <c r="B493" s="93"/>
      <c r="C493" s="94"/>
      <c r="D493" s="94"/>
    </row>
    <row r="494" spans="2:4">
      <c r="B494" s="93"/>
      <c r="C494" s="94"/>
      <c r="D494" s="94"/>
    </row>
    <row r="495" spans="2:4">
      <c r="B495" s="93"/>
      <c r="C495" s="94"/>
      <c r="D495" s="94"/>
    </row>
    <row r="496" spans="2:4">
      <c r="B496" s="93"/>
      <c r="C496" s="94"/>
      <c r="D496" s="94"/>
    </row>
    <row r="497" spans="2:4">
      <c r="B497" s="93"/>
      <c r="C497" s="94"/>
      <c r="D497" s="94"/>
    </row>
    <row r="498" spans="2:4">
      <c r="B498" s="93"/>
      <c r="C498" s="94"/>
      <c r="D498" s="94"/>
    </row>
    <row r="499" spans="2:4">
      <c r="B499" s="93"/>
      <c r="C499" s="94"/>
      <c r="D499" s="94"/>
    </row>
    <row r="500" spans="2:4">
      <c r="B500" s="93"/>
      <c r="C500" s="94"/>
      <c r="D500" s="94"/>
    </row>
    <row r="501" spans="2:4">
      <c r="B501" s="93"/>
      <c r="C501" s="94"/>
      <c r="D501" s="94"/>
    </row>
    <row r="502" spans="2:4">
      <c r="B502" s="93"/>
      <c r="C502" s="94"/>
      <c r="D502" s="94"/>
    </row>
    <row r="503" spans="2:4">
      <c r="B503" s="93"/>
      <c r="C503" s="94"/>
      <c r="D503" s="94"/>
    </row>
    <row r="504" spans="2:4">
      <c r="B504" s="93"/>
      <c r="C504" s="94"/>
      <c r="D504" s="94"/>
    </row>
    <row r="505" spans="2:4">
      <c r="B505" s="93"/>
      <c r="C505" s="94"/>
      <c r="D505" s="94"/>
    </row>
    <row r="506" spans="2:4">
      <c r="B506" s="93"/>
      <c r="C506" s="94"/>
      <c r="D506" s="94"/>
    </row>
    <row r="507" spans="2:4">
      <c r="B507" s="93"/>
      <c r="C507" s="94"/>
      <c r="D507" s="94"/>
    </row>
    <row r="508" spans="2:4">
      <c r="B508" s="93"/>
      <c r="C508" s="94"/>
      <c r="D508" s="94"/>
    </row>
    <row r="509" spans="2:4">
      <c r="B509" s="93"/>
      <c r="C509" s="94"/>
      <c r="D509" s="94"/>
    </row>
    <row r="510" spans="2:4">
      <c r="B510" s="93"/>
      <c r="C510" s="94"/>
      <c r="D510" s="94"/>
    </row>
    <row r="511" spans="2:4">
      <c r="B511" s="93"/>
      <c r="C511" s="94"/>
      <c r="D511" s="94"/>
    </row>
    <row r="512" spans="2:4">
      <c r="B512" s="93"/>
      <c r="C512" s="94"/>
      <c r="D512" s="94"/>
    </row>
    <row r="513" spans="2:4">
      <c r="B513" s="93"/>
      <c r="C513" s="94"/>
      <c r="D513" s="94"/>
    </row>
    <row r="514" spans="2:4">
      <c r="B514" s="93"/>
      <c r="C514" s="94"/>
      <c r="D514" s="94"/>
    </row>
    <row r="515" spans="2:4">
      <c r="B515" s="93"/>
      <c r="C515" s="94"/>
      <c r="D515" s="94"/>
    </row>
    <row r="516" spans="2:4">
      <c r="B516" s="93"/>
      <c r="C516" s="94"/>
      <c r="D516" s="94"/>
    </row>
    <row r="517" spans="2:4">
      <c r="B517" s="93"/>
      <c r="C517" s="94"/>
      <c r="D517" s="94"/>
    </row>
    <row r="518" spans="2:4">
      <c r="B518" s="93"/>
      <c r="C518" s="94"/>
      <c r="D518" s="94"/>
    </row>
    <row r="519" spans="2:4">
      <c r="B519" s="93"/>
      <c r="C519" s="94"/>
      <c r="D519" s="94"/>
    </row>
    <row r="520" spans="2:4">
      <c r="B520" s="93"/>
      <c r="C520" s="94"/>
      <c r="D520" s="94"/>
    </row>
    <row r="521" spans="2:4">
      <c r="B521" s="93"/>
      <c r="C521" s="94"/>
      <c r="D521" s="94"/>
    </row>
    <row r="522" spans="2:4">
      <c r="B522" s="93"/>
      <c r="C522" s="94"/>
      <c r="D522" s="94"/>
    </row>
    <row r="523" spans="2:4">
      <c r="B523" s="93"/>
      <c r="C523" s="94"/>
      <c r="D523" s="94"/>
    </row>
    <row r="524" spans="2:4">
      <c r="B524" s="93"/>
      <c r="C524" s="94"/>
      <c r="D524" s="94"/>
    </row>
    <row r="525" spans="2:4">
      <c r="B525" s="93"/>
      <c r="C525" s="94"/>
      <c r="D525" s="94"/>
    </row>
    <row r="526" spans="2:4">
      <c r="B526" s="93"/>
      <c r="C526" s="94"/>
      <c r="D526" s="94"/>
    </row>
    <row r="527" spans="2:4">
      <c r="B527" s="93"/>
      <c r="C527" s="94"/>
      <c r="D527" s="94"/>
    </row>
    <row r="528" spans="2:4">
      <c r="B528" s="93"/>
      <c r="C528" s="94"/>
      <c r="D528" s="94"/>
    </row>
    <row r="529" spans="2:4">
      <c r="B529" s="93"/>
      <c r="C529" s="94"/>
      <c r="D529" s="94"/>
    </row>
    <row r="530" spans="2:4">
      <c r="B530" s="93"/>
      <c r="C530" s="94"/>
      <c r="D530" s="94"/>
    </row>
    <row r="531" spans="2:4">
      <c r="B531" s="93"/>
      <c r="C531" s="94"/>
      <c r="D531" s="94"/>
    </row>
    <row r="532" spans="2:4">
      <c r="B532" s="93"/>
      <c r="C532" s="94"/>
      <c r="D532" s="94"/>
    </row>
    <row r="533" spans="2:4">
      <c r="B533" s="93"/>
      <c r="C533" s="94"/>
      <c r="D533" s="94"/>
    </row>
    <row r="534" spans="2:4">
      <c r="B534" s="93"/>
      <c r="C534" s="94"/>
      <c r="D534" s="94"/>
    </row>
    <row r="535" spans="2:4">
      <c r="B535" s="93"/>
      <c r="C535" s="94"/>
      <c r="D535" s="94"/>
    </row>
    <row r="536" spans="2:4">
      <c r="B536" s="93"/>
      <c r="C536" s="94"/>
      <c r="D536" s="94"/>
    </row>
    <row r="537" spans="2:4">
      <c r="B537" s="93"/>
      <c r="C537" s="94"/>
      <c r="D537" s="94"/>
    </row>
    <row r="538" spans="2:4">
      <c r="B538" s="93"/>
      <c r="C538" s="94"/>
      <c r="D538" s="94"/>
    </row>
    <row r="539" spans="2:4">
      <c r="B539" s="93"/>
      <c r="C539" s="94"/>
      <c r="D539" s="94"/>
    </row>
    <row r="540" spans="2:4">
      <c r="B540" s="93"/>
      <c r="C540" s="94"/>
      <c r="D540" s="94"/>
    </row>
    <row r="541" spans="2:4">
      <c r="B541" s="93"/>
      <c r="C541" s="94"/>
      <c r="D541" s="94"/>
    </row>
    <row r="542" spans="2:4">
      <c r="B542" s="93"/>
      <c r="C542" s="94"/>
      <c r="D542" s="94"/>
    </row>
    <row r="543" spans="2:4">
      <c r="B543" s="93"/>
      <c r="C543" s="94"/>
      <c r="D543" s="94"/>
    </row>
    <row r="544" spans="2:4">
      <c r="B544" s="93"/>
      <c r="C544" s="94"/>
      <c r="D544" s="94"/>
    </row>
    <row r="545" spans="2:4">
      <c r="B545" s="93"/>
      <c r="C545" s="94"/>
      <c r="D545" s="94"/>
    </row>
    <row r="546" spans="2:4">
      <c r="B546" s="93"/>
      <c r="C546" s="94"/>
      <c r="D546" s="94"/>
    </row>
    <row r="547" spans="2:4">
      <c r="B547" s="93"/>
      <c r="C547" s="94"/>
      <c r="D547" s="94"/>
    </row>
    <row r="548" spans="2:4">
      <c r="B548" s="93"/>
      <c r="C548" s="94"/>
      <c r="D548" s="94"/>
    </row>
    <row r="549" spans="2:4">
      <c r="B549" s="93"/>
      <c r="C549" s="94"/>
      <c r="D549" s="94"/>
    </row>
    <row r="550" spans="2:4">
      <c r="B550" s="93"/>
      <c r="C550" s="94"/>
      <c r="D550" s="94"/>
    </row>
    <row r="551" spans="2:4">
      <c r="B551" s="93"/>
      <c r="C551" s="94"/>
      <c r="D551" s="94"/>
    </row>
    <row r="552" spans="2:4">
      <c r="B552" s="93"/>
      <c r="C552" s="94"/>
      <c r="D552" s="94"/>
    </row>
    <row r="553" spans="2:4">
      <c r="B553" s="93"/>
      <c r="C553" s="94"/>
      <c r="D553" s="94"/>
    </row>
    <row r="554" spans="2:4">
      <c r="B554" s="93"/>
      <c r="C554" s="94"/>
      <c r="D554" s="94"/>
    </row>
    <row r="555" spans="2:4">
      <c r="B555" s="93"/>
      <c r="C555" s="94"/>
      <c r="D555" s="94"/>
    </row>
    <row r="556" spans="2:4">
      <c r="B556" s="93"/>
      <c r="C556" s="94"/>
      <c r="D556" s="94"/>
    </row>
    <row r="557" spans="2:4">
      <c r="B557" s="93"/>
      <c r="C557" s="94"/>
      <c r="D557" s="94"/>
    </row>
    <row r="558" spans="2:4">
      <c r="B558" s="93"/>
      <c r="C558" s="94"/>
      <c r="D558" s="94"/>
    </row>
    <row r="559" spans="2:4">
      <c r="B559" s="93"/>
      <c r="C559" s="94"/>
      <c r="D559" s="94"/>
    </row>
    <row r="560" spans="2:4">
      <c r="B560" s="93"/>
      <c r="C560" s="94"/>
      <c r="D560" s="94"/>
    </row>
    <row r="561" spans="2:4">
      <c r="B561" s="93"/>
      <c r="C561" s="94"/>
      <c r="D561" s="94"/>
    </row>
    <row r="562" spans="2:4">
      <c r="B562" s="93"/>
      <c r="C562" s="94"/>
      <c r="D562" s="94"/>
    </row>
    <row r="563" spans="2:4">
      <c r="B563" s="93"/>
      <c r="C563" s="94"/>
      <c r="D563" s="94"/>
    </row>
    <row r="564" spans="2:4">
      <c r="B564" s="93"/>
      <c r="C564" s="94"/>
      <c r="D564" s="94"/>
    </row>
    <row r="565" spans="2:4">
      <c r="B565" s="93"/>
      <c r="C565" s="94"/>
      <c r="D565" s="94"/>
    </row>
    <row r="566" spans="2:4">
      <c r="B566" s="93"/>
      <c r="C566" s="94"/>
      <c r="D566" s="94"/>
    </row>
    <row r="567" spans="2:4">
      <c r="B567" s="93"/>
      <c r="C567" s="94"/>
      <c r="D567" s="94"/>
    </row>
    <row r="568" spans="2:4">
      <c r="B568" s="93"/>
      <c r="C568" s="94"/>
      <c r="D568" s="94"/>
    </row>
    <row r="569" spans="2:4">
      <c r="B569" s="93"/>
      <c r="C569" s="94"/>
      <c r="D569" s="94"/>
    </row>
    <row r="570" spans="2:4">
      <c r="B570" s="93"/>
      <c r="C570" s="94"/>
      <c r="D570" s="94"/>
    </row>
    <row r="571" spans="2:4">
      <c r="B571" s="93"/>
      <c r="C571" s="94"/>
      <c r="D571" s="94"/>
    </row>
    <row r="572" spans="2:4">
      <c r="B572" s="93"/>
      <c r="C572" s="94"/>
      <c r="D572" s="94"/>
    </row>
    <row r="573" spans="2:4">
      <c r="B573" s="93"/>
      <c r="C573" s="94"/>
      <c r="D573" s="94"/>
    </row>
    <row r="574" spans="2:4">
      <c r="B574" s="93"/>
      <c r="C574" s="94"/>
      <c r="D574" s="94"/>
    </row>
    <row r="575" spans="2:4">
      <c r="B575" s="93"/>
      <c r="C575" s="94"/>
      <c r="D575" s="94"/>
    </row>
    <row r="576" spans="2:4">
      <c r="B576" s="93"/>
      <c r="C576" s="94"/>
      <c r="D576" s="94"/>
    </row>
    <row r="577" spans="2:4">
      <c r="B577" s="93"/>
      <c r="C577" s="94"/>
      <c r="D577" s="94"/>
    </row>
    <row r="578" spans="2:4">
      <c r="B578" s="93"/>
      <c r="C578" s="94"/>
      <c r="D578" s="94"/>
    </row>
    <row r="579" spans="2:4">
      <c r="B579" s="93"/>
      <c r="C579" s="94"/>
      <c r="D579" s="94"/>
    </row>
    <row r="580" spans="2:4">
      <c r="B580" s="93"/>
      <c r="C580" s="94"/>
      <c r="D580" s="94"/>
    </row>
    <row r="581" spans="2:4">
      <c r="B581" s="93"/>
      <c r="C581" s="94"/>
      <c r="D581" s="94"/>
    </row>
    <row r="582" spans="2:4">
      <c r="B582" s="93"/>
      <c r="C582" s="94"/>
      <c r="D582" s="94"/>
    </row>
    <row r="583" spans="2:4">
      <c r="B583" s="93"/>
      <c r="C583" s="94"/>
      <c r="D583" s="94"/>
    </row>
    <row r="584" spans="2:4">
      <c r="B584" s="93"/>
      <c r="C584" s="94"/>
      <c r="D584" s="94"/>
    </row>
    <row r="585" spans="2:4">
      <c r="B585" s="93"/>
      <c r="C585" s="94"/>
      <c r="D585" s="94"/>
    </row>
    <row r="586" spans="2:4">
      <c r="B586" s="93"/>
      <c r="C586" s="94"/>
      <c r="D586" s="94"/>
    </row>
    <row r="587" spans="2:4">
      <c r="B587" s="93"/>
      <c r="C587" s="94"/>
      <c r="D587" s="94"/>
    </row>
    <row r="588" spans="2:4">
      <c r="B588" s="93"/>
      <c r="C588" s="94"/>
      <c r="D588" s="94"/>
    </row>
    <row r="589" spans="2:4">
      <c r="B589" s="93"/>
      <c r="C589" s="94"/>
      <c r="D589" s="94"/>
    </row>
    <row r="590" spans="2:4">
      <c r="B590" s="93"/>
      <c r="C590" s="94"/>
      <c r="D590" s="94"/>
    </row>
    <row r="591" spans="2:4">
      <c r="B591" s="93"/>
      <c r="C591" s="94"/>
      <c r="D591" s="94"/>
    </row>
    <row r="592" spans="2:4">
      <c r="B592" s="93"/>
      <c r="C592" s="94"/>
      <c r="D592" s="94"/>
    </row>
    <row r="593" spans="2:4">
      <c r="B593" s="93"/>
      <c r="C593" s="94"/>
      <c r="D593" s="94"/>
    </row>
    <row r="594" spans="2:4">
      <c r="B594" s="93"/>
      <c r="C594" s="94"/>
      <c r="D594" s="94"/>
    </row>
    <row r="595" spans="2:4">
      <c r="B595" s="93"/>
      <c r="C595" s="94"/>
      <c r="D595" s="94"/>
    </row>
    <row r="596" spans="2:4">
      <c r="B596" s="93"/>
      <c r="C596" s="94"/>
      <c r="D596" s="94"/>
    </row>
    <row r="597" spans="2:4">
      <c r="B597" s="93"/>
      <c r="C597" s="94"/>
      <c r="D597" s="94"/>
    </row>
    <row r="598" spans="2:4">
      <c r="B598" s="93"/>
      <c r="C598" s="94"/>
      <c r="D598" s="94"/>
    </row>
    <row r="599" spans="2:4">
      <c r="B599" s="93"/>
      <c r="C599" s="94"/>
      <c r="D599" s="94"/>
    </row>
    <row r="600" spans="2:4">
      <c r="B600" s="93"/>
      <c r="C600" s="94"/>
      <c r="D600" s="94"/>
    </row>
    <row r="601" spans="2:4">
      <c r="B601" s="93"/>
      <c r="C601" s="94"/>
      <c r="D601" s="94"/>
    </row>
    <row r="602" spans="2:4">
      <c r="B602" s="93"/>
      <c r="C602" s="94"/>
      <c r="D602" s="94"/>
    </row>
    <row r="603" spans="2:4">
      <c r="B603" s="93"/>
      <c r="C603" s="94"/>
      <c r="D603" s="94"/>
    </row>
    <row r="604" spans="2:4">
      <c r="B604" s="93"/>
      <c r="C604" s="94"/>
      <c r="D604" s="94"/>
    </row>
    <row r="605" spans="2:4">
      <c r="B605" s="93"/>
      <c r="C605" s="94"/>
      <c r="D605" s="94"/>
    </row>
    <row r="606" spans="2:4">
      <c r="B606" s="93"/>
      <c r="C606" s="94"/>
      <c r="D606" s="94"/>
    </row>
    <row r="607" spans="2:4">
      <c r="B607" s="93"/>
      <c r="C607" s="94"/>
      <c r="D607" s="94"/>
    </row>
    <row r="608" spans="2:4">
      <c r="B608" s="93"/>
      <c r="C608" s="94"/>
      <c r="D608" s="94"/>
    </row>
    <row r="609" spans="2:4">
      <c r="B609" s="93"/>
      <c r="C609" s="94"/>
      <c r="D609" s="94"/>
    </row>
    <row r="610" spans="2:4">
      <c r="B610" s="93"/>
      <c r="C610" s="94"/>
      <c r="D610" s="94"/>
    </row>
    <row r="611" spans="2:4">
      <c r="B611" s="93"/>
      <c r="C611" s="94"/>
      <c r="D611" s="94"/>
    </row>
    <row r="612" spans="2:4">
      <c r="B612" s="93"/>
      <c r="C612" s="94"/>
      <c r="D612" s="94"/>
    </row>
    <row r="613" spans="2:4">
      <c r="B613" s="93"/>
      <c r="C613" s="94"/>
      <c r="D613" s="94"/>
    </row>
    <row r="614" spans="2:4">
      <c r="B614" s="93"/>
      <c r="C614" s="94"/>
      <c r="D614" s="94"/>
    </row>
    <row r="615" spans="2:4">
      <c r="B615" s="93"/>
      <c r="C615" s="94"/>
      <c r="D615" s="94"/>
    </row>
    <row r="616" spans="2:4">
      <c r="B616" s="93"/>
      <c r="C616" s="94"/>
      <c r="D616" s="94"/>
    </row>
    <row r="617" spans="2:4">
      <c r="B617" s="93"/>
      <c r="C617" s="94"/>
      <c r="D617" s="94"/>
    </row>
    <row r="618" spans="2:4">
      <c r="B618" s="93"/>
      <c r="C618" s="94"/>
      <c r="D618" s="94"/>
    </row>
    <row r="619" spans="2:4">
      <c r="B619" s="93"/>
      <c r="C619" s="94"/>
      <c r="D619" s="94"/>
    </row>
    <row r="620" spans="2:4">
      <c r="B620" s="93"/>
      <c r="C620" s="94"/>
      <c r="D620" s="94"/>
    </row>
    <row r="621" spans="2:4">
      <c r="B621" s="93"/>
      <c r="C621" s="94"/>
      <c r="D621" s="94"/>
    </row>
    <row r="622" spans="2:4">
      <c r="B622" s="93"/>
      <c r="C622" s="94"/>
      <c r="D622" s="94"/>
    </row>
    <row r="623" spans="2:4">
      <c r="B623" s="93"/>
      <c r="C623" s="94"/>
      <c r="D623" s="94"/>
    </row>
    <row r="624" spans="2:4">
      <c r="B624" s="93"/>
      <c r="C624" s="94"/>
      <c r="D624" s="94"/>
    </row>
    <row r="625" spans="2:4">
      <c r="B625" s="93"/>
      <c r="C625" s="94"/>
      <c r="D625" s="94"/>
    </row>
    <row r="626" spans="2:4">
      <c r="B626" s="93"/>
      <c r="C626" s="94"/>
      <c r="D626" s="94"/>
    </row>
    <row r="627" spans="2:4">
      <c r="B627" s="93"/>
      <c r="C627" s="94"/>
      <c r="D627" s="94"/>
    </row>
    <row r="628" spans="2:4">
      <c r="B628" s="93"/>
      <c r="C628" s="94"/>
      <c r="D628" s="94"/>
    </row>
    <row r="629" spans="2:4">
      <c r="B629" s="93"/>
      <c r="C629" s="94"/>
      <c r="D629" s="94"/>
    </row>
    <row r="630" spans="2:4">
      <c r="B630" s="93"/>
      <c r="C630" s="94"/>
      <c r="D630" s="94"/>
    </row>
    <row r="631" spans="2:4">
      <c r="B631" s="93"/>
      <c r="C631" s="94"/>
      <c r="D631" s="94"/>
    </row>
    <row r="632" spans="2:4">
      <c r="B632" s="93"/>
      <c r="C632" s="94"/>
      <c r="D632" s="94"/>
    </row>
    <row r="633" spans="2:4">
      <c r="B633" s="93"/>
      <c r="C633" s="94"/>
      <c r="D633" s="94"/>
    </row>
    <row r="634" spans="2:4">
      <c r="B634" s="93"/>
      <c r="C634" s="94"/>
      <c r="D634" s="94"/>
    </row>
    <row r="635" spans="2:4">
      <c r="B635" s="93"/>
      <c r="C635" s="94"/>
      <c r="D635" s="94"/>
    </row>
    <row r="636" spans="2:4">
      <c r="B636" s="93"/>
      <c r="C636" s="94"/>
      <c r="D636" s="94"/>
    </row>
    <row r="637" spans="2:4">
      <c r="B637" s="93"/>
      <c r="C637" s="94"/>
      <c r="D637" s="94"/>
    </row>
    <row r="638" spans="2:4">
      <c r="B638" s="93"/>
      <c r="C638" s="94"/>
      <c r="D638" s="94"/>
    </row>
    <row r="639" spans="2:4">
      <c r="B639" s="93"/>
      <c r="C639" s="94"/>
      <c r="D639" s="94"/>
    </row>
    <row r="640" spans="2:4">
      <c r="B640" s="93"/>
      <c r="C640" s="94"/>
      <c r="D640" s="94"/>
    </row>
    <row r="641" spans="2:4">
      <c r="B641" s="93"/>
      <c r="C641" s="94"/>
      <c r="D641" s="94"/>
    </row>
    <row r="642" spans="2:4">
      <c r="B642" s="93"/>
      <c r="C642" s="94"/>
      <c r="D642" s="94"/>
    </row>
    <row r="643" spans="2:4">
      <c r="B643" s="93"/>
      <c r="C643" s="94"/>
      <c r="D643" s="94"/>
    </row>
    <row r="644" spans="2:4">
      <c r="B644" s="93"/>
      <c r="C644" s="94"/>
      <c r="D644" s="94"/>
    </row>
    <row r="645" spans="2:4">
      <c r="B645" s="93"/>
      <c r="C645" s="94"/>
      <c r="D645" s="94"/>
    </row>
    <row r="646" spans="2:4">
      <c r="B646" s="93"/>
      <c r="C646" s="94"/>
      <c r="D646" s="94"/>
    </row>
    <row r="647" spans="2:4">
      <c r="B647" s="93"/>
      <c r="C647" s="94"/>
      <c r="D647" s="94"/>
    </row>
    <row r="648" spans="2:4">
      <c r="B648" s="93"/>
      <c r="C648" s="94"/>
      <c r="D648" s="94"/>
    </row>
    <row r="649" spans="2:4">
      <c r="B649" s="93"/>
      <c r="C649" s="94"/>
      <c r="D649" s="94"/>
    </row>
    <row r="650" spans="2:4">
      <c r="B650" s="93"/>
      <c r="C650" s="94"/>
      <c r="D650" s="94"/>
    </row>
    <row r="651" spans="2:4">
      <c r="B651" s="93"/>
      <c r="C651" s="94"/>
      <c r="D651" s="94"/>
    </row>
    <row r="652" spans="2:4">
      <c r="B652" s="93"/>
      <c r="C652" s="94"/>
      <c r="D652" s="94"/>
    </row>
    <row r="653" spans="2:4">
      <c r="B653" s="93"/>
      <c r="C653" s="94"/>
      <c r="D653" s="94"/>
    </row>
    <row r="654" spans="2:4">
      <c r="B654" s="93"/>
      <c r="C654" s="94"/>
      <c r="D654" s="94"/>
    </row>
    <row r="655" spans="2:4">
      <c r="B655" s="93"/>
      <c r="C655" s="94"/>
      <c r="D655" s="94"/>
    </row>
    <row r="656" spans="2:4">
      <c r="B656" s="93"/>
      <c r="C656" s="94"/>
      <c r="D656" s="94"/>
    </row>
    <row r="657" spans="2:4">
      <c r="B657" s="93"/>
      <c r="C657" s="94"/>
      <c r="D657" s="94"/>
    </row>
    <row r="658" spans="2:4">
      <c r="B658" s="93"/>
      <c r="C658" s="94"/>
      <c r="D658" s="94"/>
    </row>
    <row r="659" spans="2:4">
      <c r="B659" s="93"/>
      <c r="C659" s="94"/>
      <c r="D659" s="94"/>
    </row>
    <row r="660" spans="2:4">
      <c r="B660" s="93"/>
      <c r="C660" s="94"/>
      <c r="D660" s="94"/>
    </row>
    <row r="661" spans="2:4">
      <c r="B661" s="93"/>
      <c r="C661" s="94"/>
      <c r="D661" s="94"/>
    </row>
    <row r="662" spans="2:4">
      <c r="B662" s="93"/>
      <c r="C662" s="94"/>
      <c r="D662" s="94"/>
    </row>
    <row r="663" spans="2:4">
      <c r="B663" s="93"/>
      <c r="C663" s="94"/>
      <c r="D663" s="94"/>
    </row>
    <row r="664" spans="2:4">
      <c r="B664" s="93"/>
      <c r="C664" s="94"/>
      <c r="D664" s="94"/>
    </row>
    <row r="665" spans="2:4">
      <c r="B665" s="93"/>
      <c r="C665" s="94"/>
      <c r="D665" s="94"/>
    </row>
    <row r="666" spans="2:4">
      <c r="B666" s="93"/>
      <c r="C666" s="94"/>
      <c r="D666" s="94"/>
    </row>
    <row r="667" spans="2:4">
      <c r="B667" s="93"/>
      <c r="C667" s="94"/>
      <c r="D667" s="94"/>
    </row>
    <row r="668" spans="2:4">
      <c r="B668" s="93"/>
      <c r="C668" s="94"/>
      <c r="D668" s="94"/>
    </row>
    <row r="669" spans="2:4">
      <c r="B669" s="93"/>
      <c r="C669" s="94"/>
      <c r="D669" s="94"/>
    </row>
    <row r="670" spans="2:4">
      <c r="B670" s="93"/>
      <c r="C670" s="94"/>
      <c r="D670" s="94"/>
    </row>
    <row r="671" spans="2:4">
      <c r="B671" s="93"/>
      <c r="C671" s="94"/>
      <c r="D671" s="94"/>
    </row>
    <row r="672" spans="2:4">
      <c r="B672" s="93"/>
      <c r="C672" s="94"/>
      <c r="D672" s="94"/>
    </row>
    <row r="673" spans="2:4">
      <c r="B673" s="93"/>
      <c r="C673" s="94"/>
      <c r="D673" s="94"/>
    </row>
    <row r="674" spans="2:4">
      <c r="B674" s="93"/>
      <c r="C674" s="94"/>
      <c r="D674" s="94"/>
    </row>
    <row r="675" spans="2:4">
      <c r="B675" s="93"/>
      <c r="C675" s="94"/>
      <c r="D675" s="94"/>
    </row>
    <row r="676" spans="2:4">
      <c r="B676" s="93"/>
      <c r="C676" s="94"/>
      <c r="D676" s="94"/>
    </row>
    <row r="677" spans="2:4">
      <c r="B677" s="93"/>
      <c r="C677" s="94"/>
      <c r="D677" s="94"/>
    </row>
    <row r="678" spans="2:4">
      <c r="B678" s="93"/>
      <c r="C678" s="94"/>
      <c r="D678" s="94"/>
    </row>
    <row r="679" spans="2:4">
      <c r="B679" s="93"/>
      <c r="C679" s="94"/>
      <c r="D679" s="94"/>
    </row>
    <row r="680" spans="2:4">
      <c r="B680" s="93"/>
      <c r="C680" s="94"/>
      <c r="D680" s="94"/>
    </row>
    <row r="681" spans="2:4">
      <c r="B681" s="93"/>
      <c r="C681" s="94"/>
      <c r="D681" s="94"/>
    </row>
    <row r="682" spans="2:4">
      <c r="B682" s="93"/>
      <c r="C682" s="94"/>
      <c r="D682" s="94"/>
    </row>
    <row r="683" spans="2:4">
      <c r="B683" s="93"/>
      <c r="C683" s="94"/>
      <c r="D683" s="94"/>
    </row>
    <row r="684" spans="2:4">
      <c r="B684" s="93"/>
      <c r="C684" s="94"/>
      <c r="D684" s="94"/>
    </row>
    <row r="685" spans="2:4">
      <c r="B685" s="93"/>
      <c r="C685" s="94"/>
      <c r="D685" s="94"/>
    </row>
    <row r="686" spans="2:4">
      <c r="B686" s="93"/>
      <c r="C686" s="94"/>
      <c r="D686" s="94"/>
    </row>
    <row r="687" spans="2:4">
      <c r="B687" s="93"/>
      <c r="C687" s="94"/>
      <c r="D687" s="94"/>
    </row>
    <row r="688" spans="2:4">
      <c r="B688" s="93"/>
      <c r="C688" s="94"/>
      <c r="D688" s="94"/>
    </row>
    <row r="689" spans="2:4">
      <c r="B689" s="93"/>
      <c r="C689" s="94"/>
      <c r="D689" s="94"/>
    </row>
    <row r="690" spans="2:4">
      <c r="B690" s="93"/>
      <c r="C690" s="94"/>
      <c r="D690" s="94"/>
    </row>
    <row r="691" spans="2:4">
      <c r="B691" s="93"/>
      <c r="C691" s="94"/>
      <c r="D691" s="94"/>
    </row>
    <row r="692" spans="2:4">
      <c r="B692" s="93"/>
      <c r="C692" s="94"/>
      <c r="D692" s="94"/>
    </row>
    <row r="693" spans="2:4">
      <c r="B693" s="93"/>
      <c r="C693" s="94"/>
      <c r="D693" s="94"/>
    </row>
    <row r="694" spans="2:4">
      <c r="B694" s="93"/>
      <c r="C694" s="94"/>
      <c r="D694" s="94"/>
    </row>
    <row r="695" spans="2:4">
      <c r="B695" s="93"/>
      <c r="C695" s="94"/>
      <c r="D695" s="94"/>
    </row>
    <row r="696" spans="2:4">
      <c r="B696" s="93"/>
      <c r="C696" s="94"/>
      <c r="D696" s="94"/>
    </row>
    <row r="697" spans="2:4">
      <c r="B697" s="93"/>
      <c r="C697" s="94"/>
      <c r="D697" s="94"/>
    </row>
    <row r="698" spans="2:4">
      <c r="B698" s="93"/>
      <c r="C698" s="94"/>
      <c r="D698" s="94"/>
    </row>
    <row r="699" spans="2:4">
      <c r="B699" s="93"/>
      <c r="C699" s="94"/>
      <c r="D699" s="94"/>
    </row>
    <row r="700" spans="2:4">
      <c r="B700" s="93"/>
      <c r="C700" s="94"/>
      <c r="D700" s="94"/>
    </row>
    <row r="701" spans="2:4">
      <c r="B701" s="93"/>
      <c r="C701" s="94"/>
      <c r="D701" s="94"/>
    </row>
    <row r="702" spans="2:4">
      <c r="B702" s="93"/>
      <c r="C702" s="94"/>
      <c r="D702" s="94"/>
    </row>
    <row r="703" spans="2:4">
      <c r="B703" s="93"/>
      <c r="C703" s="94"/>
      <c r="D703" s="94"/>
    </row>
    <row r="704" spans="2:4">
      <c r="B704" s="93"/>
      <c r="C704" s="94"/>
      <c r="D704" s="94"/>
    </row>
    <row r="705" spans="2:4">
      <c r="B705" s="93"/>
      <c r="C705" s="94"/>
      <c r="D705" s="94"/>
    </row>
    <row r="706" spans="2:4">
      <c r="B706" s="93"/>
      <c r="C706" s="94"/>
      <c r="D706" s="94"/>
    </row>
    <row r="707" spans="2:4">
      <c r="B707" s="93"/>
      <c r="C707" s="94"/>
      <c r="D707" s="94"/>
    </row>
    <row r="708" spans="2:4">
      <c r="B708" s="93"/>
      <c r="C708" s="94"/>
      <c r="D708" s="94"/>
    </row>
    <row r="709" spans="2:4">
      <c r="B709" s="93"/>
      <c r="C709" s="94"/>
      <c r="D709" s="94"/>
    </row>
    <row r="710" spans="2:4">
      <c r="B710" s="93"/>
      <c r="C710" s="94"/>
      <c r="D710" s="94"/>
    </row>
    <row r="711" spans="2:4">
      <c r="B711" s="93"/>
      <c r="C711" s="94"/>
      <c r="D711" s="94"/>
    </row>
    <row r="712" spans="2:4">
      <c r="B712" s="93"/>
      <c r="C712" s="94"/>
      <c r="D712" s="94"/>
    </row>
    <row r="713" spans="2:4">
      <c r="B713" s="93"/>
      <c r="C713" s="94"/>
      <c r="D713" s="94"/>
    </row>
    <row r="714" spans="2:4">
      <c r="B714" s="93"/>
      <c r="C714" s="94"/>
      <c r="D714" s="94"/>
    </row>
    <row r="715" spans="2:4">
      <c r="B715" s="93"/>
      <c r="C715" s="94"/>
      <c r="D715" s="94"/>
    </row>
    <row r="716" spans="2:4">
      <c r="B716" s="93"/>
      <c r="C716" s="94"/>
      <c r="D716" s="94"/>
    </row>
    <row r="717" spans="2:4">
      <c r="B717" s="93"/>
      <c r="C717" s="94"/>
      <c r="D717" s="94"/>
    </row>
    <row r="718" spans="2:4">
      <c r="B718" s="93"/>
      <c r="C718" s="94"/>
      <c r="D718" s="94"/>
    </row>
    <row r="719" spans="2:4">
      <c r="B719" s="93"/>
      <c r="C719" s="94"/>
      <c r="D719" s="94"/>
    </row>
    <row r="720" spans="2:4">
      <c r="B720" s="93"/>
      <c r="C720" s="94"/>
      <c r="D720" s="94"/>
    </row>
    <row r="721" spans="2:4">
      <c r="B721" s="93"/>
      <c r="C721" s="94"/>
      <c r="D721" s="94"/>
    </row>
    <row r="722" spans="2:4">
      <c r="B722" s="93"/>
      <c r="C722" s="94"/>
      <c r="D722" s="94"/>
    </row>
    <row r="723" spans="2:4">
      <c r="B723" s="93"/>
      <c r="C723" s="94"/>
      <c r="D723" s="94"/>
    </row>
    <row r="724" spans="2:4">
      <c r="B724" s="93"/>
      <c r="C724" s="94"/>
      <c r="D724" s="94"/>
    </row>
    <row r="725" spans="2:4">
      <c r="B725" s="93"/>
      <c r="C725" s="94"/>
      <c r="D725" s="94"/>
    </row>
    <row r="726" spans="2:4">
      <c r="B726" s="93"/>
      <c r="C726" s="94"/>
      <c r="D726" s="94"/>
    </row>
    <row r="727" spans="2:4">
      <c r="B727" s="93"/>
      <c r="C727" s="94"/>
      <c r="D727" s="94"/>
    </row>
    <row r="728" spans="2:4">
      <c r="B728" s="93"/>
      <c r="C728" s="94"/>
      <c r="D728" s="94"/>
    </row>
    <row r="729" spans="2:4">
      <c r="B729" s="93"/>
      <c r="C729" s="94"/>
      <c r="D729" s="94"/>
    </row>
    <row r="730" spans="2:4">
      <c r="B730" s="93"/>
      <c r="C730" s="94"/>
      <c r="D730" s="94"/>
    </row>
    <row r="731" spans="2:4">
      <c r="B731" s="93"/>
      <c r="C731" s="94"/>
      <c r="D731" s="94"/>
    </row>
    <row r="732" spans="2:4">
      <c r="B732" s="93"/>
      <c r="C732" s="94"/>
      <c r="D732" s="94"/>
    </row>
    <row r="733" spans="2:4">
      <c r="B733" s="93"/>
      <c r="C733" s="94"/>
      <c r="D733" s="94"/>
    </row>
    <row r="734" spans="2:4">
      <c r="B734" s="93"/>
      <c r="C734" s="94"/>
      <c r="D734" s="94"/>
    </row>
    <row r="735" spans="2:4">
      <c r="B735" s="93"/>
      <c r="C735" s="94"/>
      <c r="D735" s="94"/>
    </row>
    <row r="736" spans="2:4">
      <c r="B736" s="93"/>
      <c r="C736" s="94"/>
      <c r="D736" s="94"/>
    </row>
    <row r="737" spans="2:4">
      <c r="B737" s="93"/>
      <c r="C737" s="94"/>
      <c r="D737" s="94"/>
    </row>
    <row r="738" spans="2:4">
      <c r="B738" s="93"/>
      <c r="C738" s="94"/>
      <c r="D738" s="94"/>
    </row>
    <row r="739" spans="2:4">
      <c r="B739" s="93"/>
      <c r="C739" s="94"/>
      <c r="D739" s="94"/>
    </row>
    <row r="740" spans="2:4">
      <c r="B740" s="93"/>
      <c r="C740" s="94"/>
      <c r="D740" s="94"/>
    </row>
    <row r="741" spans="2:4">
      <c r="B741" s="93"/>
      <c r="C741" s="94"/>
      <c r="D741" s="94"/>
    </row>
    <row r="742" spans="2:4">
      <c r="B742" s="93"/>
      <c r="C742" s="94"/>
      <c r="D742" s="94"/>
    </row>
    <row r="743" spans="2:4">
      <c r="B743" s="93"/>
      <c r="C743" s="94"/>
      <c r="D743" s="94"/>
    </row>
    <row r="744" spans="2:4">
      <c r="B744" s="93"/>
      <c r="C744" s="94"/>
      <c r="D744" s="94"/>
    </row>
    <row r="745" spans="2:4">
      <c r="B745" s="93"/>
      <c r="C745" s="94"/>
      <c r="D745" s="94"/>
    </row>
    <row r="746" spans="2:4">
      <c r="B746" s="93"/>
      <c r="C746" s="94"/>
      <c r="D746" s="94"/>
    </row>
    <row r="747" spans="2:4">
      <c r="B747" s="93"/>
      <c r="C747" s="94"/>
      <c r="D747" s="94"/>
    </row>
    <row r="748" spans="2:4">
      <c r="B748" s="93"/>
      <c r="C748" s="94"/>
      <c r="D748" s="94"/>
    </row>
    <row r="749" spans="2:4">
      <c r="B749" s="93"/>
      <c r="C749" s="94"/>
      <c r="D749" s="94"/>
    </row>
    <row r="750" spans="2:4">
      <c r="B750" s="93"/>
      <c r="C750" s="94"/>
      <c r="D750" s="94"/>
    </row>
    <row r="751" spans="2:4">
      <c r="B751" s="93"/>
      <c r="C751" s="94"/>
      <c r="D751" s="94"/>
    </row>
    <row r="752" spans="2:4">
      <c r="B752" s="93"/>
      <c r="C752" s="94"/>
      <c r="D752" s="94"/>
    </row>
    <row r="753" spans="2:4">
      <c r="B753" s="93"/>
      <c r="C753" s="94"/>
      <c r="D753" s="94"/>
    </row>
    <row r="754" spans="2:4">
      <c r="B754" s="93"/>
      <c r="C754" s="94"/>
      <c r="D754" s="94"/>
    </row>
    <row r="755" spans="2:4">
      <c r="B755" s="93"/>
      <c r="C755" s="94"/>
      <c r="D755" s="94"/>
    </row>
    <row r="756" spans="2:4">
      <c r="B756" s="93"/>
      <c r="C756" s="94"/>
      <c r="D756" s="94"/>
    </row>
    <row r="757" spans="2:4">
      <c r="B757" s="93"/>
      <c r="C757" s="94"/>
      <c r="D757" s="94"/>
    </row>
    <row r="758" spans="2:4">
      <c r="B758" s="93"/>
      <c r="C758" s="94"/>
      <c r="D758" s="94"/>
    </row>
    <row r="759" spans="2:4">
      <c r="B759" s="93"/>
      <c r="C759" s="94"/>
      <c r="D759" s="94"/>
    </row>
    <row r="760" spans="2:4">
      <c r="B760" s="93"/>
      <c r="C760" s="94"/>
      <c r="D760" s="94"/>
    </row>
    <row r="761" spans="2:4">
      <c r="B761" s="93"/>
      <c r="C761" s="94"/>
      <c r="D761" s="94"/>
    </row>
    <row r="762" spans="2:4">
      <c r="B762" s="93"/>
      <c r="C762" s="94"/>
      <c r="D762" s="94"/>
    </row>
    <row r="763" spans="2:4">
      <c r="B763" s="93"/>
      <c r="C763" s="94"/>
      <c r="D763" s="94"/>
    </row>
    <row r="764" spans="2:4">
      <c r="B764" s="93"/>
      <c r="C764" s="94"/>
      <c r="D764" s="94"/>
    </row>
    <row r="765" spans="2:4">
      <c r="B765" s="93"/>
      <c r="C765" s="94"/>
      <c r="D765" s="94"/>
    </row>
    <row r="766" spans="2:4">
      <c r="B766" s="93"/>
      <c r="C766" s="94"/>
      <c r="D766" s="94"/>
    </row>
    <row r="767" spans="2:4">
      <c r="B767" s="93"/>
      <c r="C767" s="94"/>
      <c r="D767" s="94"/>
    </row>
    <row r="768" spans="2:4">
      <c r="B768" s="93"/>
      <c r="C768" s="94"/>
      <c r="D768" s="94"/>
    </row>
    <row r="769" spans="2:4">
      <c r="B769" s="93"/>
      <c r="C769" s="94"/>
      <c r="D769" s="94"/>
    </row>
    <row r="770" spans="2:4">
      <c r="B770" s="93"/>
      <c r="C770" s="94"/>
      <c r="D770" s="94"/>
    </row>
    <row r="771" spans="2:4">
      <c r="B771" s="93"/>
      <c r="C771" s="94"/>
      <c r="D771" s="94"/>
    </row>
    <row r="772" spans="2:4">
      <c r="B772" s="93"/>
      <c r="C772" s="94"/>
      <c r="D772" s="94"/>
    </row>
    <row r="773" spans="2:4">
      <c r="B773" s="93"/>
      <c r="C773" s="94"/>
      <c r="D773" s="94"/>
    </row>
    <row r="774" spans="2:4">
      <c r="B774" s="93"/>
      <c r="C774" s="94"/>
      <c r="D774" s="94"/>
    </row>
    <row r="775" spans="2:4">
      <c r="B775" s="93"/>
      <c r="C775" s="94"/>
      <c r="D775" s="94"/>
    </row>
    <row r="776" spans="2:4">
      <c r="B776" s="93"/>
      <c r="C776" s="94"/>
      <c r="D776" s="94"/>
    </row>
    <row r="777" spans="2:4">
      <c r="B777" s="93"/>
      <c r="C777" s="94"/>
      <c r="D777" s="94"/>
    </row>
    <row r="778" spans="2:4">
      <c r="B778" s="93"/>
      <c r="C778" s="94"/>
      <c r="D778" s="94"/>
    </row>
    <row r="779" spans="2:4">
      <c r="B779" s="93"/>
      <c r="C779" s="94"/>
      <c r="D779" s="94"/>
    </row>
    <row r="780" spans="2:4">
      <c r="B780" s="93"/>
      <c r="C780" s="94"/>
      <c r="D780" s="94"/>
    </row>
    <row r="781" spans="2:4">
      <c r="B781" s="93"/>
      <c r="C781" s="94"/>
      <c r="D781" s="94"/>
    </row>
    <row r="782" spans="2:4">
      <c r="B782" s="93"/>
      <c r="C782" s="94"/>
      <c r="D782" s="94"/>
    </row>
    <row r="783" spans="2:4">
      <c r="B783" s="93"/>
      <c r="C783" s="94"/>
      <c r="D783" s="94"/>
    </row>
    <row r="784" spans="2:4">
      <c r="B784" s="93"/>
      <c r="C784" s="94"/>
      <c r="D784" s="94"/>
    </row>
    <row r="785" spans="2:4">
      <c r="B785" s="93"/>
      <c r="C785" s="94"/>
      <c r="D785" s="94"/>
    </row>
    <row r="786" spans="2:4">
      <c r="B786" s="93"/>
      <c r="C786" s="94"/>
      <c r="D786" s="94"/>
    </row>
    <row r="787" spans="2:4">
      <c r="B787" s="93"/>
      <c r="C787" s="94"/>
      <c r="D787" s="94"/>
    </row>
    <row r="788" spans="2:4">
      <c r="B788" s="93"/>
      <c r="C788" s="94"/>
      <c r="D788" s="94"/>
    </row>
    <row r="789" spans="2:4">
      <c r="B789" s="93"/>
      <c r="C789" s="94"/>
      <c r="D789" s="94"/>
    </row>
    <row r="790" spans="2:4">
      <c r="B790" s="93"/>
      <c r="C790" s="94"/>
      <c r="D790" s="94"/>
    </row>
    <row r="791" spans="2:4">
      <c r="B791" s="93"/>
      <c r="C791" s="94"/>
      <c r="D791" s="94"/>
    </row>
    <row r="792" spans="2:4">
      <c r="B792" s="93"/>
      <c r="C792" s="94"/>
      <c r="D792" s="94"/>
    </row>
    <row r="793" spans="2:4">
      <c r="B793" s="93"/>
      <c r="C793" s="94"/>
      <c r="D793" s="94"/>
    </row>
    <row r="794" spans="2:4">
      <c r="B794" s="93"/>
      <c r="C794" s="94"/>
      <c r="D794" s="94"/>
    </row>
    <row r="795" spans="2:4">
      <c r="B795" s="93"/>
      <c r="C795" s="94"/>
      <c r="D795" s="94"/>
    </row>
    <row r="796" spans="2:4">
      <c r="B796" s="93"/>
      <c r="C796" s="94"/>
      <c r="D796" s="94"/>
    </row>
    <row r="797" spans="2:4">
      <c r="B797" s="93"/>
      <c r="C797" s="94"/>
      <c r="D797" s="94"/>
    </row>
    <row r="798" spans="2:4">
      <c r="B798" s="93"/>
      <c r="C798" s="94"/>
      <c r="D798" s="94"/>
    </row>
    <row r="799" spans="2:4">
      <c r="B799" s="93"/>
      <c r="C799" s="94"/>
      <c r="D799" s="94"/>
    </row>
    <row r="800" spans="2:4">
      <c r="B800" s="93"/>
      <c r="C800" s="94"/>
      <c r="D800" s="94"/>
    </row>
    <row r="801" spans="2:4">
      <c r="B801" s="93"/>
      <c r="C801" s="94"/>
      <c r="D801" s="94"/>
    </row>
    <row r="802" spans="2:4">
      <c r="B802" s="93"/>
      <c r="C802" s="94"/>
      <c r="D802" s="94"/>
    </row>
    <row r="803" spans="2:4">
      <c r="B803" s="93"/>
      <c r="C803" s="94"/>
      <c r="D803" s="94"/>
    </row>
    <row r="804" spans="2:4">
      <c r="B804" s="93"/>
      <c r="C804" s="94"/>
      <c r="D804" s="94"/>
    </row>
    <row r="805" spans="2:4">
      <c r="B805" s="93"/>
      <c r="C805" s="94"/>
      <c r="D805" s="94"/>
    </row>
    <row r="806" spans="2:4">
      <c r="B806" s="93"/>
      <c r="C806" s="94"/>
      <c r="D806" s="94"/>
    </row>
    <row r="807" spans="2:4">
      <c r="B807" s="93"/>
      <c r="C807" s="94"/>
      <c r="D807" s="94"/>
    </row>
    <row r="808" spans="2:4">
      <c r="B808" s="93"/>
      <c r="C808" s="94"/>
      <c r="D808" s="94"/>
    </row>
    <row r="809" spans="2:4">
      <c r="B809" s="93"/>
      <c r="C809" s="94"/>
      <c r="D809" s="94"/>
    </row>
    <row r="810" spans="2:4">
      <c r="B810" s="93"/>
      <c r="C810" s="94"/>
      <c r="D810" s="94"/>
    </row>
    <row r="811" spans="2:4">
      <c r="B811" s="93"/>
      <c r="C811" s="94"/>
      <c r="D811" s="94"/>
    </row>
    <row r="812" spans="2:4">
      <c r="B812" s="93"/>
      <c r="C812" s="94"/>
      <c r="D812" s="94"/>
    </row>
    <row r="813" spans="2:4">
      <c r="B813" s="93"/>
      <c r="C813" s="94"/>
      <c r="D813" s="94"/>
    </row>
    <row r="814" spans="2:4">
      <c r="B814" s="93"/>
      <c r="C814" s="94"/>
      <c r="D814" s="94"/>
    </row>
    <row r="815" spans="2:4">
      <c r="B815" s="93"/>
      <c r="C815" s="94"/>
      <c r="D815" s="94"/>
    </row>
    <row r="816" spans="2:4">
      <c r="B816" s="93"/>
      <c r="C816" s="94"/>
      <c r="D816" s="94"/>
    </row>
    <row r="817" spans="2:4">
      <c r="B817" s="93"/>
      <c r="C817" s="94"/>
      <c r="D817" s="94"/>
    </row>
    <row r="818" spans="2:4">
      <c r="B818" s="93"/>
      <c r="C818" s="94"/>
      <c r="D818" s="94"/>
    </row>
    <row r="819" spans="2:4">
      <c r="B819" s="93"/>
      <c r="C819" s="94"/>
      <c r="D819" s="94"/>
    </row>
    <row r="820" spans="2:4">
      <c r="B820" s="93"/>
      <c r="C820" s="94"/>
      <c r="D820" s="94"/>
    </row>
    <row r="821" spans="2:4">
      <c r="B821" s="93"/>
      <c r="C821" s="94"/>
      <c r="D821" s="94"/>
    </row>
    <row r="822" spans="2:4">
      <c r="B822" s="93"/>
      <c r="C822" s="94"/>
      <c r="D822" s="94"/>
    </row>
    <row r="823" spans="2:4">
      <c r="B823" s="93"/>
      <c r="C823" s="94"/>
      <c r="D823" s="94"/>
    </row>
    <row r="824" spans="2:4">
      <c r="B824" s="93"/>
      <c r="C824" s="94"/>
      <c r="D824" s="94"/>
    </row>
    <row r="825" spans="2:4">
      <c r="B825" s="93"/>
      <c r="C825" s="94"/>
      <c r="D825" s="94"/>
    </row>
    <row r="826" spans="2:4">
      <c r="B826" s="93"/>
      <c r="C826" s="94"/>
      <c r="D826" s="94"/>
    </row>
    <row r="827" spans="2:4">
      <c r="B827" s="93"/>
      <c r="C827" s="94"/>
      <c r="D827" s="94"/>
    </row>
    <row r="828" spans="2:4">
      <c r="B828" s="93"/>
      <c r="C828" s="94"/>
      <c r="D828" s="94"/>
    </row>
    <row r="829" spans="2:4">
      <c r="B829" s="93"/>
      <c r="C829" s="94"/>
      <c r="D829" s="94"/>
    </row>
    <row r="830" spans="2:4">
      <c r="B830" s="93"/>
      <c r="C830" s="94"/>
      <c r="D830" s="94"/>
    </row>
    <row r="831" spans="2:4">
      <c r="B831" s="93"/>
      <c r="C831" s="94"/>
      <c r="D831" s="94"/>
    </row>
    <row r="832" spans="2:4">
      <c r="B832" s="93"/>
      <c r="C832" s="94"/>
      <c r="D832" s="94"/>
    </row>
    <row r="833" spans="2:4">
      <c r="B833" s="93"/>
      <c r="C833" s="94"/>
      <c r="D833" s="94"/>
    </row>
    <row r="834" spans="2:4">
      <c r="B834" s="93"/>
      <c r="C834" s="94"/>
      <c r="D834" s="94"/>
    </row>
    <row r="835" spans="2:4">
      <c r="B835" s="93"/>
      <c r="C835" s="94"/>
      <c r="D835" s="94"/>
    </row>
    <row r="836" spans="2:4">
      <c r="B836" s="93"/>
      <c r="C836" s="94"/>
      <c r="D836" s="94"/>
    </row>
    <row r="837" spans="2:4">
      <c r="B837" s="93"/>
      <c r="C837" s="94"/>
      <c r="D837" s="94"/>
    </row>
    <row r="838" spans="2:4">
      <c r="B838" s="93"/>
      <c r="C838" s="94"/>
      <c r="D838" s="94"/>
    </row>
    <row r="839" spans="2:4">
      <c r="B839" s="93"/>
      <c r="C839" s="94"/>
      <c r="D839" s="94"/>
    </row>
    <row r="840" spans="2:4">
      <c r="B840" s="93"/>
      <c r="C840" s="94"/>
      <c r="D840" s="94"/>
    </row>
    <row r="841" spans="2:4">
      <c r="B841" s="93"/>
      <c r="C841" s="94"/>
      <c r="D841" s="94"/>
    </row>
    <row r="842" spans="2:4">
      <c r="B842" s="93"/>
      <c r="C842" s="94"/>
      <c r="D842" s="94"/>
    </row>
    <row r="843" spans="2:4">
      <c r="B843" s="93"/>
      <c r="C843" s="94"/>
      <c r="D843" s="94"/>
    </row>
    <row r="844" spans="2:4">
      <c r="B844" s="93"/>
      <c r="C844" s="94"/>
      <c r="D844" s="94"/>
    </row>
    <row r="845" spans="2:4">
      <c r="B845" s="93"/>
      <c r="C845" s="94"/>
      <c r="D845" s="94"/>
    </row>
    <row r="846" spans="2:4">
      <c r="B846" s="93"/>
      <c r="C846" s="94"/>
      <c r="D846" s="94"/>
    </row>
    <row r="847" spans="2:4">
      <c r="B847" s="93"/>
      <c r="C847" s="94"/>
      <c r="D847" s="94"/>
    </row>
    <row r="848" spans="2:4">
      <c r="B848" s="93"/>
      <c r="C848" s="94"/>
      <c r="D848" s="94"/>
    </row>
    <row r="849" spans="2:4">
      <c r="B849" s="93"/>
      <c r="C849" s="94"/>
      <c r="D849" s="94"/>
    </row>
    <row r="850" spans="2:4">
      <c r="B850" s="93"/>
      <c r="C850" s="94"/>
      <c r="D850" s="94"/>
    </row>
    <row r="851" spans="2:4">
      <c r="B851" s="93"/>
      <c r="C851" s="94"/>
      <c r="D851" s="94"/>
    </row>
    <row r="852" spans="2:4">
      <c r="B852" s="93"/>
      <c r="C852" s="94"/>
      <c r="D852" s="94"/>
    </row>
    <row r="853" spans="2:4">
      <c r="B853" s="93"/>
      <c r="C853" s="94"/>
      <c r="D853" s="94"/>
    </row>
    <row r="854" spans="2:4">
      <c r="B854" s="93"/>
      <c r="C854" s="94"/>
      <c r="D854" s="94"/>
    </row>
    <row r="855" spans="2:4">
      <c r="B855" s="93"/>
      <c r="C855" s="94"/>
      <c r="D855" s="94"/>
    </row>
    <row r="856" spans="2:4">
      <c r="B856" s="93"/>
      <c r="C856" s="94"/>
      <c r="D856" s="94"/>
    </row>
    <row r="857" spans="2:4">
      <c r="B857" s="93"/>
      <c r="C857" s="94"/>
      <c r="D857" s="94"/>
    </row>
    <row r="858" spans="2:4">
      <c r="B858" s="93"/>
      <c r="C858" s="94"/>
      <c r="D858" s="94"/>
    </row>
    <row r="859" spans="2:4">
      <c r="B859" s="93"/>
      <c r="C859" s="94"/>
      <c r="D859" s="94"/>
    </row>
    <row r="860" spans="2:4">
      <c r="B860" s="93"/>
      <c r="C860" s="94"/>
      <c r="D860" s="94"/>
    </row>
    <row r="861" spans="2:4">
      <c r="B861" s="93"/>
      <c r="C861" s="94"/>
      <c r="D861" s="94"/>
    </row>
    <row r="862" spans="2:4">
      <c r="B862" s="93"/>
      <c r="C862" s="94"/>
      <c r="D862" s="94"/>
    </row>
    <row r="863" spans="2:4">
      <c r="B863" s="93"/>
      <c r="C863" s="94"/>
      <c r="D863" s="94"/>
    </row>
    <row r="864" spans="2:4">
      <c r="B864" s="93"/>
      <c r="C864" s="94"/>
      <c r="D864" s="94"/>
    </row>
    <row r="865" spans="2:4">
      <c r="B865" s="93"/>
      <c r="C865" s="94"/>
      <c r="D865" s="94"/>
    </row>
    <row r="866" spans="2:4">
      <c r="B866" s="93"/>
      <c r="C866" s="94"/>
      <c r="D866" s="94"/>
    </row>
    <row r="867" spans="2:4">
      <c r="B867" s="93"/>
      <c r="C867" s="94"/>
      <c r="D867" s="94"/>
    </row>
    <row r="868" spans="2:4">
      <c r="B868" s="93"/>
      <c r="C868" s="94"/>
      <c r="D868" s="94"/>
    </row>
    <row r="869" spans="2:4">
      <c r="B869" s="93"/>
      <c r="C869" s="94"/>
      <c r="D869" s="94"/>
    </row>
    <row r="870" spans="2:4">
      <c r="B870" s="93"/>
      <c r="C870" s="94"/>
      <c r="D870" s="94"/>
    </row>
    <row r="871" spans="2:4">
      <c r="B871" s="93"/>
      <c r="C871" s="94"/>
      <c r="D871" s="94"/>
    </row>
    <row r="872" spans="2:4">
      <c r="B872" s="93"/>
      <c r="C872" s="94"/>
      <c r="D872" s="94"/>
    </row>
    <row r="873" spans="2:4">
      <c r="B873" s="93"/>
      <c r="C873" s="94"/>
      <c r="D873" s="94"/>
    </row>
    <row r="874" spans="2:4">
      <c r="B874" s="93"/>
      <c r="C874" s="94"/>
      <c r="D874" s="94"/>
    </row>
    <row r="875" spans="2:4">
      <c r="B875" s="93"/>
      <c r="C875" s="94"/>
      <c r="D875" s="94"/>
    </row>
    <row r="876" spans="2:4">
      <c r="B876" s="93"/>
      <c r="C876" s="94"/>
      <c r="D876" s="94"/>
    </row>
    <row r="877" spans="2:4">
      <c r="B877" s="93"/>
      <c r="C877" s="94"/>
      <c r="D877" s="94"/>
    </row>
    <row r="878" spans="2:4">
      <c r="B878" s="93"/>
      <c r="C878" s="94"/>
      <c r="D878" s="94"/>
    </row>
    <row r="879" spans="2:4">
      <c r="B879" s="93"/>
      <c r="C879" s="94"/>
      <c r="D879" s="94"/>
    </row>
    <row r="880" spans="2:4">
      <c r="B880" s="93"/>
      <c r="C880" s="94"/>
      <c r="D880" s="94"/>
    </row>
    <row r="881" spans="2:4">
      <c r="B881" s="93"/>
      <c r="C881" s="94"/>
      <c r="D881" s="94"/>
    </row>
    <row r="882" spans="2:4">
      <c r="B882" s="93"/>
      <c r="C882" s="94"/>
      <c r="D882" s="94"/>
    </row>
    <row r="883" spans="2:4">
      <c r="B883" s="93"/>
      <c r="C883" s="94"/>
      <c r="D883" s="94"/>
    </row>
    <row r="884" spans="2:4">
      <c r="B884" s="93"/>
      <c r="C884" s="94"/>
      <c r="D884" s="94"/>
    </row>
    <row r="885" spans="2:4">
      <c r="B885" s="93"/>
      <c r="C885" s="94"/>
      <c r="D885" s="94"/>
    </row>
    <row r="886" spans="2:4">
      <c r="B886" s="93"/>
      <c r="C886" s="94"/>
      <c r="D886" s="94"/>
    </row>
    <row r="887" spans="2:4">
      <c r="B887" s="93"/>
      <c r="C887" s="94"/>
      <c r="D887" s="94"/>
    </row>
    <row r="888" spans="2:4">
      <c r="B888" s="93"/>
      <c r="C888" s="94"/>
      <c r="D888" s="94"/>
    </row>
    <row r="889" spans="2:4">
      <c r="B889" s="93"/>
      <c r="C889" s="94"/>
      <c r="D889" s="94"/>
    </row>
    <row r="890" spans="2:4">
      <c r="B890" s="93"/>
      <c r="C890" s="94"/>
      <c r="D890" s="94"/>
    </row>
    <row r="891" spans="2:4">
      <c r="B891" s="93"/>
      <c r="C891" s="94"/>
      <c r="D891" s="94"/>
    </row>
    <row r="892" spans="2:4">
      <c r="B892" s="93"/>
      <c r="C892" s="94"/>
      <c r="D892" s="94"/>
    </row>
    <row r="893" spans="2:4">
      <c r="B893" s="93"/>
      <c r="C893" s="94"/>
      <c r="D893" s="94"/>
    </row>
    <row r="894" spans="2:4">
      <c r="B894" s="93"/>
      <c r="C894" s="94"/>
      <c r="D894" s="94"/>
    </row>
    <row r="895" spans="2:4">
      <c r="B895" s="93"/>
      <c r="C895" s="94"/>
      <c r="D895" s="94"/>
    </row>
    <row r="896" spans="2:4">
      <c r="B896" s="93"/>
      <c r="C896" s="94"/>
      <c r="D896" s="94"/>
    </row>
    <row r="897" spans="2:4">
      <c r="B897" s="93"/>
      <c r="C897" s="94"/>
      <c r="D897" s="94"/>
    </row>
    <row r="898" spans="2:4">
      <c r="B898" s="93"/>
      <c r="C898" s="94"/>
      <c r="D898" s="94"/>
    </row>
    <row r="899" spans="2:4">
      <c r="B899" s="93"/>
      <c r="C899" s="94"/>
      <c r="D899" s="94"/>
    </row>
    <row r="900" spans="2:4">
      <c r="B900" s="93"/>
      <c r="C900" s="94"/>
      <c r="D900" s="94"/>
    </row>
    <row r="901" spans="2:4">
      <c r="B901" s="93"/>
      <c r="C901" s="94"/>
      <c r="D901" s="94"/>
    </row>
    <row r="902" spans="2:4">
      <c r="B902" s="93"/>
      <c r="C902" s="94"/>
      <c r="D902" s="94"/>
    </row>
    <row r="903" spans="2:4">
      <c r="B903" s="93"/>
      <c r="C903" s="94"/>
      <c r="D903" s="94"/>
    </row>
    <row r="904" spans="2:4">
      <c r="B904" s="93"/>
      <c r="C904" s="94"/>
      <c r="D904" s="94"/>
    </row>
    <row r="905" spans="2:4">
      <c r="B905" s="93"/>
      <c r="C905" s="94"/>
      <c r="D905" s="94"/>
    </row>
    <row r="906" spans="2:4">
      <c r="B906" s="93"/>
      <c r="C906" s="94"/>
      <c r="D906" s="94"/>
    </row>
    <row r="907" spans="2:4">
      <c r="B907" s="93"/>
      <c r="C907" s="94"/>
      <c r="D907" s="94"/>
    </row>
    <row r="908" spans="2:4">
      <c r="B908" s="93"/>
      <c r="C908" s="94"/>
      <c r="D908" s="94"/>
    </row>
    <row r="909" spans="2:4">
      <c r="B909" s="93"/>
      <c r="C909" s="94"/>
      <c r="D909" s="94"/>
    </row>
    <row r="910" spans="2:4">
      <c r="B910" s="93"/>
      <c r="C910" s="94"/>
      <c r="D910" s="94"/>
    </row>
    <row r="911" spans="2:4">
      <c r="B911" s="93"/>
      <c r="C911" s="94"/>
      <c r="D911" s="94"/>
    </row>
    <row r="912" spans="2:4">
      <c r="B912" s="93"/>
      <c r="C912" s="94"/>
      <c r="D912" s="94"/>
    </row>
    <row r="913" spans="2:4">
      <c r="B913" s="93"/>
      <c r="C913" s="94"/>
      <c r="D913" s="94"/>
    </row>
    <row r="914" spans="2:4">
      <c r="B914" s="93"/>
      <c r="C914" s="94"/>
      <c r="D914" s="94"/>
    </row>
    <row r="915" spans="2:4">
      <c r="B915" s="93"/>
      <c r="C915" s="94"/>
      <c r="D915" s="94"/>
    </row>
    <row r="916" spans="2:4">
      <c r="B916" s="93"/>
      <c r="C916" s="94"/>
      <c r="D916" s="94"/>
    </row>
    <row r="917" spans="2:4">
      <c r="B917" s="93"/>
      <c r="C917" s="94"/>
      <c r="D917" s="94"/>
    </row>
    <row r="918" spans="2:4">
      <c r="B918" s="93"/>
      <c r="C918" s="94"/>
      <c r="D918" s="94"/>
    </row>
    <row r="919" spans="2:4">
      <c r="B919" s="93"/>
      <c r="C919" s="94"/>
      <c r="D919" s="94"/>
    </row>
    <row r="920" spans="2:4">
      <c r="B920" s="93"/>
      <c r="C920" s="94"/>
      <c r="D920" s="94"/>
    </row>
    <row r="921" spans="2:4">
      <c r="B921" s="93"/>
      <c r="C921" s="94"/>
      <c r="D921" s="94"/>
    </row>
    <row r="922" spans="2:4">
      <c r="B922" s="93"/>
      <c r="C922" s="94"/>
      <c r="D922" s="94"/>
    </row>
    <row r="923" spans="2:4">
      <c r="B923" s="93"/>
      <c r="C923" s="94"/>
      <c r="D923" s="94"/>
    </row>
    <row r="924" spans="2:4">
      <c r="B924" s="93"/>
      <c r="C924" s="94"/>
      <c r="D924" s="94"/>
    </row>
    <row r="925" spans="2:4">
      <c r="B925" s="93"/>
      <c r="C925" s="94"/>
      <c r="D925" s="94"/>
    </row>
    <row r="926" spans="2:4">
      <c r="B926" s="93"/>
      <c r="C926" s="94"/>
      <c r="D926" s="94"/>
    </row>
    <row r="927" spans="2:4">
      <c r="B927" s="93"/>
      <c r="C927" s="94"/>
      <c r="D927" s="94"/>
    </row>
    <row r="928" spans="2:4">
      <c r="B928" s="93"/>
      <c r="C928" s="94"/>
      <c r="D928" s="94"/>
    </row>
    <row r="929" spans="2:4">
      <c r="B929" s="93"/>
      <c r="C929" s="94"/>
      <c r="D929" s="94"/>
    </row>
    <row r="930" spans="2:4">
      <c r="B930" s="93"/>
      <c r="C930" s="94"/>
      <c r="D930" s="94"/>
    </row>
    <row r="931" spans="2:4">
      <c r="B931" s="93"/>
      <c r="C931" s="94"/>
      <c r="D931" s="94"/>
    </row>
    <row r="932" spans="2:4">
      <c r="B932" s="93"/>
      <c r="C932" s="94"/>
      <c r="D932" s="94"/>
    </row>
    <row r="933" spans="2:4">
      <c r="B933" s="93"/>
      <c r="C933" s="94"/>
      <c r="D933" s="94"/>
    </row>
    <row r="934" spans="2:4">
      <c r="B934" s="93"/>
      <c r="C934" s="94"/>
      <c r="D934" s="94"/>
    </row>
    <row r="935" spans="2:4">
      <c r="B935" s="93"/>
      <c r="C935" s="94"/>
      <c r="D935" s="94"/>
    </row>
    <row r="936" spans="2:4">
      <c r="B936" s="93"/>
      <c r="C936" s="94"/>
      <c r="D936" s="94"/>
    </row>
    <row r="937" spans="2:4">
      <c r="B937" s="93"/>
      <c r="C937" s="94"/>
      <c r="D937" s="94"/>
    </row>
    <row r="938" spans="2:4">
      <c r="B938" s="93"/>
      <c r="C938" s="94"/>
      <c r="D938" s="94"/>
    </row>
    <row r="939" spans="2:4">
      <c r="B939" s="93"/>
      <c r="C939" s="94"/>
      <c r="D939" s="94"/>
    </row>
    <row r="940" spans="2:4">
      <c r="B940" s="93"/>
      <c r="C940" s="94"/>
      <c r="D940" s="94"/>
    </row>
    <row r="941" spans="2:4">
      <c r="B941" s="93"/>
      <c r="C941" s="94"/>
      <c r="D941" s="94"/>
    </row>
    <row r="942" spans="2:4">
      <c r="B942" s="93"/>
      <c r="C942" s="94"/>
      <c r="D942" s="94"/>
    </row>
    <row r="943" spans="2:4">
      <c r="B943" s="93"/>
      <c r="C943" s="94"/>
      <c r="D943" s="94"/>
    </row>
    <row r="944" spans="2:4">
      <c r="B944" s="93"/>
      <c r="C944" s="94"/>
      <c r="D944" s="94"/>
    </row>
    <row r="945" spans="2:4">
      <c r="B945" s="93"/>
      <c r="C945" s="94"/>
      <c r="D945" s="94"/>
    </row>
    <row r="946" spans="2:4">
      <c r="B946" s="93"/>
      <c r="C946" s="94"/>
      <c r="D946" s="94"/>
    </row>
    <row r="947" spans="2:4">
      <c r="B947" s="93"/>
      <c r="C947" s="94"/>
      <c r="D947" s="94"/>
    </row>
    <row r="948" spans="2:4">
      <c r="B948" s="93"/>
      <c r="C948" s="94"/>
      <c r="D948" s="94"/>
    </row>
    <row r="949" spans="2:4">
      <c r="B949" s="93"/>
      <c r="C949" s="94"/>
      <c r="D949" s="94"/>
    </row>
    <row r="950" spans="2:4">
      <c r="B950" s="93"/>
      <c r="C950" s="94"/>
      <c r="D950" s="94"/>
    </row>
    <row r="951" spans="2:4">
      <c r="B951" s="93"/>
      <c r="C951" s="94"/>
      <c r="D951" s="94"/>
    </row>
    <row r="952" spans="2:4">
      <c r="B952" s="93"/>
      <c r="C952" s="94"/>
      <c r="D952" s="94"/>
    </row>
    <row r="953" spans="2:4">
      <c r="B953" s="93"/>
      <c r="C953" s="94"/>
      <c r="D953" s="94"/>
    </row>
    <row r="954" spans="2:4">
      <c r="B954" s="93"/>
      <c r="C954" s="94"/>
      <c r="D954" s="94"/>
    </row>
    <row r="955" spans="2:4">
      <c r="B955" s="93"/>
      <c r="C955" s="94"/>
      <c r="D955" s="94"/>
    </row>
    <row r="956" spans="2:4">
      <c r="B956" s="93"/>
      <c r="C956" s="94"/>
      <c r="D956" s="94"/>
    </row>
    <row r="957" spans="2:4">
      <c r="B957" s="93"/>
      <c r="C957" s="94"/>
      <c r="D957" s="94"/>
    </row>
    <row r="958" spans="2:4">
      <c r="B958" s="93"/>
      <c r="C958" s="94"/>
      <c r="D958" s="94"/>
    </row>
    <row r="959" spans="2:4">
      <c r="B959" s="93"/>
      <c r="C959" s="94"/>
      <c r="D959" s="94"/>
    </row>
    <row r="960" spans="2:4">
      <c r="B960" s="93"/>
      <c r="C960" s="94"/>
      <c r="D960" s="94"/>
    </row>
    <row r="961" spans="2:4">
      <c r="B961" s="93"/>
      <c r="C961" s="94"/>
      <c r="D961" s="94"/>
    </row>
    <row r="962" spans="2:4">
      <c r="B962" s="93"/>
      <c r="C962" s="94"/>
      <c r="D962" s="94"/>
    </row>
    <row r="963" spans="2:4">
      <c r="B963" s="93"/>
      <c r="C963" s="94"/>
      <c r="D963" s="94"/>
    </row>
    <row r="964" spans="2:4">
      <c r="B964" s="93"/>
      <c r="C964" s="94"/>
      <c r="D964" s="94"/>
    </row>
    <row r="965" spans="2:4">
      <c r="B965" s="93"/>
      <c r="C965" s="94"/>
      <c r="D965" s="94"/>
    </row>
    <row r="966" spans="2:4">
      <c r="B966" s="93"/>
      <c r="C966" s="94"/>
      <c r="D966" s="94"/>
    </row>
    <row r="967" spans="2:4">
      <c r="B967" s="93"/>
      <c r="C967" s="94"/>
      <c r="D967" s="94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9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146</v>
      </c>
      <c r="C1" s="46" t="s" vm="1">
        <v>232</v>
      </c>
    </row>
    <row r="2" spans="2:16">
      <c r="B2" s="46" t="s">
        <v>145</v>
      </c>
      <c r="C2" s="46" t="s">
        <v>233</v>
      </c>
    </row>
    <row r="3" spans="2:16">
      <c r="B3" s="46" t="s">
        <v>147</v>
      </c>
      <c r="C3" s="46" t="s">
        <v>234</v>
      </c>
    </row>
    <row r="4" spans="2:16">
      <c r="B4" s="46" t="s">
        <v>148</v>
      </c>
      <c r="C4" s="46">
        <v>9453</v>
      </c>
    </row>
    <row r="6" spans="2:16" ht="26.25" customHeight="1">
      <c r="B6" s="151" t="s">
        <v>184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6" s="3" customFormat="1" ht="63">
      <c r="B7" s="21" t="s">
        <v>116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213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215</v>
      </c>
      <c r="M8" s="31" t="s">
        <v>211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6" t="s">
        <v>3232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17">
        <v>0</v>
      </c>
      <c r="N10" s="87"/>
      <c r="O10" s="118">
        <v>0</v>
      </c>
      <c r="P10" s="118">
        <v>0</v>
      </c>
    </row>
    <row r="11" spans="2:16" ht="20.25" customHeight="1">
      <c r="B11" s="111" t="s">
        <v>223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11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1" t="s">
        <v>214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9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146</v>
      </c>
      <c r="C1" s="46" t="s" vm="1">
        <v>232</v>
      </c>
    </row>
    <row r="2" spans="2:16">
      <c r="B2" s="46" t="s">
        <v>145</v>
      </c>
      <c r="C2" s="46" t="s">
        <v>233</v>
      </c>
    </row>
    <row r="3" spans="2:16">
      <c r="B3" s="46" t="s">
        <v>147</v>
      </c>
      <c r="C3" s="46" t="s">
        <v>234</v>
      </c>
    </row>
    <row r="4" spans="2:16">
      <c r="B4" s="46" t="s">
        <v>148</v>
      </c>
      <c r="C4" s="46">
        <v>9453</v>
      </c>
    </row>
    <row r="6" spans="2:16" ht="26.25" customHeight="1">
      <c r="B6" s="151" t="s">
        <v>185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6" s="3" customFormat="1" ht="63">
      <c r="B7" s="21" t="s">
        <v>116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208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215</v>
      </c>
      <c r="M8" s="31" t="s">
        <v>211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6" t="s">
        <v>3233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17">
        <v>0</v>
      </c>
      <c r="N10" s="87"/>
      <c r="O10" s="118">
        <v>0</v>
      </c>
      <c r="P10" s="118">
        <v>0</v>
      </c>
    </row>
    <row r="11" spans="2:16" ht="20.25" customHeight="1">
      <c r="B11" s="111" t="s">
        <v>223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11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1" t="s">
        <v>214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4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4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5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6.28515625" style="2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42578125" style="1" bestFit="1" customWidth="1"/>
    <col min="14" max="14" width="9.7109375" style="1" bestFit="1" customWidth="1"/>
    <col min="15" max="15" width="10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146</v>
      </c>
      <c r="C1" s="46" t="s" vm="1">
        <v>232</v>
      </c>
    </row>
    <row r="2" spans="2:18">
      <c r="B2" s="46" t="s">
        <v>145</v>
      </c>
      <c r="C2" s="46" t="s">
        <v>233</v>
      </c>
    </row>
    <row r="3" spans="2:18">
      <c r="B3" s="46" t="s">
        <v>147</v>
      </c>
      <c r="C3" s="46" t="s">
        <v>234</v>
      </c>
    </row>
    <row r="4" spans="2:18">
      <c r="B4" s="46" t="s">
        <v>148</v>
      </c>
      <c r="C4" s="46">
        <v>9453</v>
      </c>
    </row>
    <row r="6" spans="2:18" ht="21.75" customHeight="1">
      <c r="B6" s="154" t="s">
        <v>174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6"/>
    </row>
    <row r="7" spans="2:18" ht="27.75" customHeight="1">
      <c r="B7" s="157" t="s">
        <v>89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/>
    </row>
    <row r="8" spans="2:18" s="3" customFormat="1" ht="66" customHeight="1">
      <c r="B8" s="21" t="s">
        <v>115</v>
      </c>
      <c r="C8" s="29" t="s">
        <v>46</v>
      </c>
      <c r="D8" s="29" t="s">
        <v>119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208</v>
      </c>
      <c r="M8" s="29" t="s">
        <v>207</v>
      </c>
      <c r="N8" s="29" t="s">
        <v>222</v>
      </c>
      <c r="O8" s="29" t="s">
        <v>63</v>
      </c>
      <c r="P8" s="29" t="s">
        <v>210</v>
      </c>
      <c r="Q8" s="29" t="s">
        <v>149</v>
      </c>
      <c r="R8" s="59" t="s">
        <v>151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215</v>
      </c>
      <c r="M9" s="31"/>
      <c r="N9" s="15" t="s">
        <v>211</v>
      </c>
      <c r="O9" s="31" t="s">
        <v>216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9" t="s">
        <v>114</v>
      </c>
    </row>
    <row r="11" spans="2:18" s="4" customFormat="1" ht="18" customHeight="1">
      <c r="B11" s="74" t="s">
        <v>27</v>
      </c>
      <c r="C11" s="74"/>
      <c r="D11" s="75"/>
      <c r="E11" s="74"/>
      <c r="F11" s="74"/>
      <c r="G11" s="97"/>
      <c r="H11" s="77">
        <v>7.304128441153968</v>
      </c>
      <c r="I11" s="75"/>
      <c r="J11" s="76"/>
      <c r="K11" s="78">
        <v>3.6740243188443718E-2</v>
      </c>
      <c r="L11" s="77"/>
      <c r="M11" s="98"/>
      <c r="N11" s="77"/>
      <c r="O11" s="77">
        <v>56061.438460197016</v>
      </c>
      <c r="P11" s="78"/>
      <c r="Q11" s="78">
        <f>IFERROR(O11/$O$11,0)</f>
        <v>1</v>
      </c>
      <c r="R11" s="78">
        <f>O11/'סכום נכסי הקרן'!$C$42</f>
        <v>7.2611913016174839E-2</v>
      </c>
    </row>
    <row r="12" spans="2:18" ht="22.5" customHeight="1">
      <c r="B12" s="79" t="s">
        <v>200</v>
      </c>
      <c r="C12" s="80"/>
      <c r="D12" s="81"/>
      <c r="E12" s="80"/>
      <c r="F12" s="80"/>
      <c r="G12" s="99"/>
      <c r="H12" s="83">
        <v>7.2902993011630137</v>
      </c>
      <c r="I12" s="81"/>
      <c r="J12" s="82"/>
      <c r="K12" s="84">
        <v>3.6701905105765681E-2</v>
      </c>
      <c r="L12" s="83"/>
      <c r="M12" s="100"/>
      <c r="N12" s="83"/>
      <c r="O12" s="83">
        <v>55977.802374659019</v>
      </c>
      <c r="P12" s="84"/>
      <c r="Q12" s="84">
        <f t="shared" ref="Q12:Q56" si="0">IFERROR(O12/$O$11,0)</f>
        <v>0.99850813522030157</v>
      </c>
      <c r="R12" s="84">
        <f>O12/'סכום נכסי הקרן'!$C$42</f>
        <v>7.2503585860559494E-2</v>
      </c>
    </row>
    <row r="13" spans="2:18">
      <c r="B13" s="92" t="s">
        <v>25</v>
      </c>
      <c r="C13" s="87"/>
      <c r="D13" s="88"/>
      <c r="E13" s="87"/>
      <c r="F13" s="87"/>
      <c r="G13" s="101"/>
      <c r="H13" s="90">
        <v>5.2451433707188295</v>
      </c>
      <c r="I13" s="88"/>
      <c r="J13" s="89"/>
      <c r="K13" s="91">
        <v>1.5913937570722018E-2</v>
      </c>
      <c r="L13" s="90"/>
      <c r="M13" s="102"/>
      <c r="N13" s="90"/>
      <c r="O13" s="90">
        <v>14387.640207046001</v>
      </c>
      <c r="P13" s="91"/>
      <c r="Q13" s="91">
        <f t="shared" si="0"/>
        <v>0.25664058222945996</v>
      </c>
      <c r="R13" s="91">
        <f>O13/'סכום נכסי הקרן'!$C$42</f>
        <v>1.8635163633266012E-2</v>
      </c>
    </row>
    <row r="14" spans="2:18">
      <c r="B14" s="103" t="s">
        <v>24</v>
      </c>
      <c r="C14" s="80"/>
      <c r="D14" s="81"/>
      <c r="E14" s="80"/>
      <c r="F14" s="80"/>
      <c r="G14" s="99"/>
      <c r="H14" s="83">
        <v>5.2451433707188295</v>
      </c>
      <c r="I14" s="81"/>
      <c r="J14" s="82"/>
      <c r="K14" s="84">
        <v>1.5913937570722018E-2</v>
      </c>
      <c r="L14" s="83"/>
      <c r="M14" s="100"/>
      <c r="N14" s="83"/>
      <c r="O14" s="83">
        <v>14387.640207046001</v>
      </c>
      <c r="P14" s="84"/>
      <c r="Q14" s="84">
        <f t="shared" si="0"/>
        <v>0.25664058222945996</v>
      </c>
      <c r="R14" s="84">
        <f>O14/'סכום נכסי הקרן'!$C$42</f>
        <v>1.8635163633266012E-2</v>
      </c>
    </row>
    <row r="15" spans="2:18">
      <c r="B15" s="104" t="s">
        <v>235</v>
      </c>
      <c r="C15" s="87" t="s">
        <v>236</v>
      </c>
      <c r="D15" s="88" t="s">
        <v>120</v>
      </c>
      <c r="E15" s="87" t="s">
        <v>237</v>
      </c>
      <c r="F15" s="87"/>
      <c r="G15" s="101"/>
      <c r="H15" s="90">
        <v>0.84000000000222597</v>
      </c>
      <c r="I15" s="88" t="s">
        <v>133</v>
      </c>
      <c r="J15" s="89">
        <v>0.04</v>
      </c>
      <c r="K15" s="91">
        <v>2.0299999999821926E-2</v>
      </c>
      <c r="L15" s="90">
        <v>25549.267631000002</v>
      </c>
      <c r="M15" s="102">
        <v>140.66999999999999</v>
      </c>
      <c r="N15" s="90"/>
      <c r="O15" s="90">
        <v>35.940154288000002</v>
      </c>
      <c r="P15" s="91">
        <v>1.8118186032513399E-6</v>
      </c>
      <c r="Q15" s="91">
        <f t="shared" si="0"/>
        <v>6.4108512509034358E-4</v>
      </c>
      <c r="R15" s="91">
        <f>O15/'סכום נכסי הקרן'!$C$42</f>
        <v>4.6550417339023596E-5</v>
      </c>
    </row>
    <row r="16" spans="2:18">
      <c r="B16" s="104" t="s">
        <v>238</v>
      </c>
      <c r="C16" s="87" t="s">
        <v>239</v>
      </c>
      <c r="D16" s="88" t="s">
        <v>120</v>
      </c>
      <c r="E16" s="87" t="s">
        <v>237</v>
      </c>
      <c r="F16" s="87"/>
      <c r="G16" s="101"/>
      <c r="H16" s="90">
        <v>3.6299999999992094</v>
      </c>
      <c r="I16" s="88" t="s">
        <v>133</v>
      </c>
      <c r="J16" s="89">
        <v>7.4999999999999997E-3</v>
      </c>
      <c r="K16" s="91">
        <v>1.5599999999993728E-2</v>
      </c>
      <c r="L16" s="90">
        <v>1338510.2616220003</v>
      </c>
      <c r="M16" s="102">
        <v>109.59</v>
      </c>
      <c r="N16" s="90"/>
      <c r="O16" s="90">
        <v>1466.8734117320002</v>
      </c>
      <c r="P16" s="91">
        <v>6.392321968405772E-5</v>
      </c>
      <c r="Q16" s="91">
        <f t="shared" si="0"/>
        <v>2.6165461536871975E-2</v>
      </c>
      <c r="R16" s="91">
        <f>O16/'סכום נכסי הקרן'!$C$42</f>
        <v>1.8999242171434164E-3</v>
      </c>
    </row>
    <row r="17" spans="2:18">
      <c r="B17" s="104" t="s">
        <v>240</v>
      </c>
      <c r="C17" s="87" t="s">
        <v>241</v>
      </c>
      <c r="D17" s="88" t="s">
        <v>120</v>
      </c>
      <c r="E17" s="87" t="s">
        <v>237</v>
      </c>
      <c r="F17" s="87"/>
      <c r="G17" s="101"/>
      <c r="H17" s="90">
        <v>5.6000000000002013</v>
      </c>
      <c r="I17" s="88" t="s">
        <v>133</v>
      </c>
      <c r="J17" s="89">
        <v>5.0000000000000001E-3</v>
      </c>
      <c r="K17" s="91">
        <v>1.5000000000000003E-2</v>
      </c>
      <c r="L17" s="90">
        <v>2850926.3500870005</v>
      </c>
      <c r="M17" s="102">
        <v>105.57</v>
      </c>
      <c r="N17" s="90"/>
      <c r="O17" s="90">
        <v>3009.7230471339999</v>
      </c>
      <c r="P17" s="91">
        <v>1.4026320768728163E-4</v>
      </c>
      <c r="Q17" s="91">
        <f t="shared" si="0"/>
        <v>5.3686154508341223E-2</v>
      </c>
      <c r="R17" s="91">
        <f>O17/'סכום נכסי הקרן'!$C$42</f>
        <v>3.8982543813325956E-3</v>
      </c>
    </row>
    <row r="18" spans="2:18">
      <c r="B18" s="104" t="s">
        <v>242</v>
      </c>
      <c r="C18" s="87" t="s">
        <v>243</v>
      </c>
      <c r="D18" s="88" t="s">
        <v>120</v>
      </c>
      <c r="E18" s="87" t="s">
        <v>237</v>
      </c>
      <c r="F18" s="87"/>
      <c r="G18" s="101"/>
      <c r="H18" s="90">
        <v>10.430000000000463</v>
      </c>
      <c r="I18" s="88" t="s">
        <v>133</v>
      </c>
      <c r="J18" s="89">
        <v>0.04</v>
      </c>
      <c r="K18" s="91">
        <v>1.4500000000023159E-2</v>
      </c>
      <c r="L18" s="90">
        <v>124850.58333100002</v>
      </c>
      <c r="M18" s="102">
        <v>172.93</v>
      </c>
      <c r="N18" s="90"/>
      <c r="O18" s="90">
        <v>215.90410813000003</v>
      </c>
      <c r="P18" s="91">
        <v>7.8363174069059573E-6</v>
      </c>
      <c r="Q18" s="91">
        <f t="shared" si="0"/>
        <v>3.8512052858452692E-3</v>
      </c>
      <c r="R18" s="91">
        <f>O18/'סכום נכסי הקרן'!$C$42</f>
        <v>2.7964338322322946E-4</v>
      </c>
    </row>
    <row r="19" spans="2:18">
      <c r="B19" s="104" t="s">
        <v>244</v>
      </c>
      <c r="C19" s="87" t="s">
        <v>245</v>
      </c>
      <c r="D19" s="88" t="s">
        <v>120</v>
      </c>
      <c r="E19" s="87" t="s">
        <v>237</v>
      </c>
      <c r="F19" s="87"/>
      <c r="G19" s="101"/>
      <c r="H19" s="90">
        <v>19.370000000000097</v>
      </c>
      <c r="I19" s="88" t="s">
        <v>133</v>
      </c>
      <c r="J19" s="89">
        <v>0.01</v>
      </c>
      <c r="K19" s="91">
        <v>1.6200000000025028E-2</v>
      </c>
      <c r="L19" s="90">
        <v>103877.57496800002</v>
      </c>
      <c r="M19" s="102">
        <v>100.01</v>
      </c>
      <c r="N19" s="90"/>
      <c r="O19" s="90">
        <v>103.88795892700001</v>
      </c>
      <c r="P19" s="91">
        <v>5.737474635218887E-6</v>
      </c>
      <c r="Q19" s="91">
        <f t="shared" si="0"/>
        <v>1.853109049293469E-3</v>
      </c>
      <c r="R19" s="91">
        <f>O19/'סכום נכסי הקרן'!$C$42</f>
        <v>1.3455779309678382E-4</v>
      </c>
    </row>
    <row r="20" spans="2:18">
      <c r="B20" s="104" t="s">
        <v>246</v>
      </c>
      <c r="C20" s="87" t="s">
        <v>247</v>
      </c>
      <c r="D20" s="88" t="s">
        <v>120</v>
      </c>
      <c r="E20" s="87" t="s">
        <v>237</v>
      </c>
      <c r="F20" s="87"/>
      <c r="G20" s="101"/>
      <c r="H20" s="90">
        <v>2.8400000000000416</v>
      </c>
      <c r="I20" s="88" t="s">
        <v>133</v>
      </c>
      <c r="J20" s="89">
        <v>1E-3</v>
      </c>
      <c r="K20" s="91">
        <v>1.6399999999998329E-2</v>
      </c>
      <c r="L20" s="90">
        <v>3587093.9310180005</v>
      </c>
      <c r="M20" s="102">
        <v>106.72</v>
      </c>
      <c r="N20" s="90"/>
      <c r="O20" s="90">
        <v>3828.1466457260008</v>
      </c>
      <c r="P20" s="91">
        <v>1.9008685798774458E-4</v>
      </c>
      <c r="Q20" s="91">
        <f t="shared" si="0"/>
        <v>6.8284845178276002E-2</v>
      </c>
      <c r="R20" s="91">
        <f>O20/'סכום נכסי הקרן'!$C$42</f>
        <v>4.9582932384079426E-3</v>
      </c>
    </row>
    <row r="21" spans="2:18">
      <c r="B21" s="104" t="s">
        <v>248</v>
      </c>
      <c r="C21" s="87" t="s">
        <v>249</v>
      </c>
      <c r="D21" s="88" t="s">
        <v>120</v>
      </c>
      <c r="E21" s="87" t="s">
        <v>237</v>
      </c>
      <c r="F21" s="87"/>
      <c r="G21" s="101"/>
      <c r="H21" s="90">
        <v>14.710000000017082</v>
      </c>
      <c r="I21" s="88" t="s">
        <v>133</v>
      </c>
      <c r="J21" s="89">
        <v>2.75E-2</v>
      </c>
      <c r="K21" s="91">
        <v>1.5400000000028032E-2</v>
      </c>
      <c r="L21" s="90">
        <v>185972.07834600002</v>
      </c>
      <c r="M21" s="102">
        <v>141.94</v>
      </c>
      <c r="N21" s="90"/>
      <c r="O21" s="90">
        <v>263.96878051900006</v>
      </c>
      <c r="P21" s="91">
        <v>1.020396779660022E-5</v>
      </c>
      <c r="Q21" s="91">
        <f t="shared" si="0"/>
        <v>4.7085623874316904E-3</v>
      </c>
      <c r="R21" s="91">
        <f>O21/'סכום נכסי הקרן'!$C$42</f>
        <v>3.4189772250742246E-4</v>
      </c>
    </row>
    <row r="22" spans="2:18">
      <c r="B22" s="104" t="s">
        <v>250</v>
      </c>
      <c r="C22" s="87" t="s">
        <v>251</v>
      </c>
      <c r="D22" s="88" t="s">
        <v>120</v>
      </c>
      <c r="E22" s="87" t="s">
        <v>237</v>
      </c>
      <c r="F22" s="87"/>
      <c r="G22" s="101"/>
      <c r="H22" s="90">
        <v>2.0700000000001615</v>
      </c>
      <c r="I22" s="88" t="s">
        <v>133</v>
      </c>
      <c r="J22" s="89">
        <v>7.4999999999999997E-3</v>
      </c>
      <c r="K22" s="91">
        <v>1.7400000000000679E-2</v>
      </c>
      <c r="L22" s="90">
        <v>2128351.6126290006</v>
      </c>
      <c r="M22" s="102">
        <v>110.36</v>
      </c>
      <c r="N22" s="90"/>
      <c r="O22" s="90">
        <v>2348.8489010660005</v>
      </c>
      <c r="P22" s="91">
        <v>9.8068391601274422E-5</v>
      </c>
      <c r="Q22" s="91">
        <f t="shared" si="0"/>
        <v>4.1897763696050298E-2</v>
      </c>
      <c r="R22" s="91">
        <f>O22/'סכום נכסי הקרן'!$C$42</f>
        <v>3.0422767730698525E-3</v>
      </c>
    </row>
    <row r="23" spans="2:18">
      <c r="B23" s="104" t="s">
        <v>252</v>
      </c>
      <c r="C23" s="87" t="s">
        <v>253</v>
      </c>
      <c r="D23" s="88" t="s">
        <v>120</v>
      </c>
      <c r="E23" s="87" t="s">
        <v>237</v>
      </c>
      <c r="F23" s="87"/>
      <c r="G23" s="101"/>
      <c r="H23" s="90">
        <v>4.9700000000051325</v>
      </c>
      <c r="I23" s="88" t="s">
        <v>133</v>
      </c>
      <c r="J23" s="89">
        <v>1.1000000000000001E-2</v>
      </c>
      <c r="K23" s="91">
        <v>1.5000000000013719E-2</v>
      </c>
      <c r="L23" s="90">
        <v>367894.55200000008</v>
      </c>
      <c r="M23" s="102">
        <v>99.03</v>
      </c>
      <c r="N23" s="90"/>
      <c r="O23" s="90">
        <v>364.32599012900005</v>
      </c>
      <c r="P23" s="91">
        <v>1.40700565334753E-4</v>
      </c>
      <c r="Q23" s="91">
        <f t="shared" si="0"/>
        <v>6.498691438102634E-3</v>
      </c>
      <c r="R23" s="91">
        <f>O23/'סכום נכסי הקרן'!$C$42</f>
        <v>4.7188241742246863E-4</v>
      </c>
    </row>
    <row r="24" spans="2:18">
      <c r="B24" s="104" t="s">
        <v>254</v>
      </c>
      <c r="C24" s="87" t="s">
        <v>255</v>
      </c>
      <c r="D24" s="88" t="s">
        <v>120</v>
      </c>
      <c r="E24" s="87" t="s">
        <v>237</v>
      </c>
      <c r="F24" s="87"/>
      <c r="G24" s="101"/>
      <c r="H24" s="90">
        <v>8.1400000000012529</v>
      </c>
      <c r="I24" s="88" t="s">
        <v>133</v>
      </c>
      <c r="J24" s="89">
        <v>1E-3</v>
      </c>
      <c r="K24" s="91">
        <v>1.5200000000001792E-2</v>
      </c>
      <c r="L24" s="90">
        <v>2471606.4919310003</v>
      </c>
      <c r="M24" s="102">
        <v>99.42</v>
      </c>
      <c r="N24" s="90"/>
      <c r="O24" s="90">
        <v>2457.2710971280007</v>
      </c>
      <c r="P24" s="91">
        <v>1.1477154536540521E-4</v>
      </c>
      <c r="Q24" s="91">
        <f t="shared" si="0"/>
        <v>4.3831752531156246E-2</v>
      </c>
      <c r="R24" s="91">
        <f>O24/'סכום נכסי הקרן'!$C$42</f>
        <v>3.1827074021388191E-3</v>
      </c>
    </row>
    <row r="25" spans="2:18">
      <c r="B25" s="104" t="s">
        <v>256</v>
      </c>
      <c r="C25" s="87" t="s">
        <v>257</v>
      </c>
      <c r="D25" s="88" t="s">
        <v>120</v>
      </c>
      <c r="E25" s="87" t="s">
        <v>237</v>
      </c>
      <c r="F25" s="87"/>
      <c r="G25" s="101"/>
      <c r="H25" s="90">
        <v>25.829999999970592</v>
      </c>
      <c r="I25" s="88" t="s">
        <v>133</v>
      </c>
      <c r="J25" s="89">
        <v>5.0000000000000001E-3</v>
      </c>
      <c r="K25" s="91">
        <v>1.6599999999992489E-2</v>
      </c>
      <c r="L25" s="90">
        <v>352923.60529200005</v>
      </c>
      <c r="M25" s="102">
        <v>82.95</v>
      </c>
      <c r="N25" s="90"/>
      <c r="O25" s="90">
        <v>292.75011226700002</v>
      </c>
      <c r="P25" s="91">
        <v>2.562328931456151E-5</v>
      </c>
      <c r="Q25" s="91">
        <f t="shared" si="0"/>
        <v>5.221951493000831E-3</v>
      </c>
      <c r="R25" s="91">
        <f>O25/'סכום נכסי הקרן'!$C$42</f>
        <v>3.7917588758446072E-4</v>
      </c>
    </row>
    <row r="26" spans="2:18">
      <c r="B26" s="86"/>
      <c r="C26" s="87"/>
      <c r="D26" s="87"/>
      <c r="E26" s="87"/>
      <c r="F26" s="87"/>
      <c r="G26" s="87"/>
      <c r="H26" s="87"/>
      <c r="I26" s="87"/>
      <c r="J26" s="87"/>
      <c r="K26" s="91"/>
      <c r="L26" s="90"/>
      <c r="M26" s="102"/>
      <c r="N26" s="87"/>
      <c r="O26" s="87"/>
      <c r="P26" s="87"/>
      <c r="Q26" s="91"/>
      <c r="R26" s="87"/>
    </row>
    <row r="27" spans="2:18">
      <c r="B27" s="92" t="s">
        <v>48</v>
      </c>
      <c r="C27" s="87"/>
      <c r="D27" s="88"/>
      <c r="E27" s="87"/>
      <c r="F27" s="87"/>
      <c r="G27" s="101"/>
      <c r="H27" s="90">
        <v>7.9977975690454901</v>
      </c>
      <c r="I27" s="88"/>
      <c r="J27" s="89"/>
      <c r="K27" s="91">
        <v>4.3893264358576392E-2</v>
      </c>
      <c r="L27" s="90"/>
      <c r="M27" s="102"/>
      <c r="N27" s="90"/>
      <c r="O27" s="90">
        <v>41590.162167613009</v>
      </c>
      <c r="P27" s="91"/>
      <c r="Q27" s="91">
        <f t="shared" si="0"/>
        <v>0.74186755299084151</v>
      </c>
      <c r="R27" s="91">
        <f>O27/'סכום נכסי הקרן'!$C$42</f>
        <v>5.3868422227293461E-2</v>
      </c>
    </row>
    <row r="28" spans="2:18">
      <c r="B28" s="103" t="s">
        <v>22</v>
      </c>
      <c r="C28" s="80"/>
      <c r="D28" s="81"/>
      <c r="E28" s="80"/>
      <c r="F28" s="80"/>
      <c r="G28" s="99"/>
      <c r="H28" s="83">
        <v>0.53853044325233701</v>
      </c>
      <c r="I28" s="81"/>
      <c r="J28" s="82"/>
      <c r="K28" s="84">
        <v>4.7970858342673728E-2</v>
      </c>
      <c r="L28" s="83"/>
      <c r="M28" s="100"/>
      <c r="N28" s="83"/>
      <c r="O28" s="83">
        <v>6377.4998826310011</v>
      </c>
      <c r="P28" s="84"/>
      <c r="Q28" s="84">
        <f t="shared" si="0"/>
        <v>0.11375911959802733</v>
      </c>
      <c r="R28" s="84">
        <f>O28/'סכום נכסי הקרן'!$C$42</f>
        <v>8.2602672970485905E-3</v>
      </c>
    </row>
    <row r="29" spans="2:18">
      <c r="B29" s="104" t="s">
        <v>258</v>
      </c>
      <c r="C29" s="87" t="s">
        <v>259</v>
      </c>
      <c r="D29" s="88" t="s">
        <v>120</v>
      </c>
      <c r="E29" s="87" t="s">
        <v>237</v>
      </c>
      <c r="F29" s="87"/>
      <c r="G29" s="101"/>
      <c r="H29" s="90">
        <v>0.51000000000043322</v>
      </c>
      <c r="I29" s="88" t="s">
        <v>133</v>
      </c>
      <c r="J29" s="89">
        <v>0</v>
      </c>
      <c r="K29" s="91">
        <v>4.7699999999997834E-2</v>
      </c>
      <c r="L29" s="90">
        <v>945585.90000000014</v>
      </c>
      <c r="M29" s="102">
        <v>97.64</v>
      </c>
      <c r="N29" s="90"/>
      <c r="O29" s="90">
        <v>923.27007276000018</v>
      </c>
      <c r="P29" s="91">
        <v>4.7279295000000006E-5</v>
      </c>
      <c r="Q29" s="91">
        <f t="shared" si="0"/>
        <v>1.6468897304793766E-2</v>
      </c>
      <c r="R29" s="91">
        <f>O29/'סכום נכסי הקרן'!$C$42</f>
        <v>1.1958381385680011E-3</v>
      </c>
    </row>
    <row r="30" spans="2:18">
      <c r="B30" s="104" t="s">
        <v>260</v>
      </c>
      <c r="C30" s="87" t="s">
        <v>261</v>
      </c>
      <c r="D30" s="88" t="s">
        <v>120</v>
      </c>
      <c r="E30" s="87" t="s">
        <v>237</v>
      </c>
      <c r="F30" s="87"/>
      <c r="G30" s="101"/>
      <c r="H30" s="90">
        <v>0.35999999999971088</v>
      </c>
      <c r="I30" s="88" t="s">
        <v>133</v>
      </c>
      <c r="J30" s="89">
        <v>0</v>
      </c>
      <c r="K30" s="91">
        <v>4.8000000000009646E-2</v>
      </c>
      <c r="L30" s="90">
        <v>1266343.7666540002</v>
      </c>
      <c r="M30" s="102">
        <v>98.33</v>
      </c>
      <c r="N30" s="90"/>
      <c r="O30" s="90">
        <v>1245.195825751</v>
      </c>
      <c r="P30" s="91">
        <v>3.9573242707937504E-5</v>
      </c>
      <c r="Q30" s="91">
        <f t="shared" si="0"/>
        <v>2.2211271418500524E-2</v>
      </c>
      <c r="R30" s="91">
        <f>O30/'סכום נכסי הקרן'!$C$42</f>
        <v>1.6128029082188105E-3</v>
      </c>
    </row>
    <row r="31" spans="2:18">
      <c r="B31" s="104" t="s">
        <v>262</v>
      </c>
      <c r="C31" s="87" t="s">
        <v>263</v>
      </c>
      <c r="D31" s="88" t="s">
        <v>120</v>
      </c>
      <c r="E31" s="87" t="s">
        <v>237</v>
      </c>
      <c r="F31" s="87"/>
      <c r="G31" s="101"/>
      <c r="H31" s="90">
        <v>0.44000000000012135</v>
      </c>
      <c r="I31" s="88" t="s">
        <v>133</v>
      </c>
      <c r="J31" s="89">
        <v>0</v>
      </c>
      <c r="K31" s="91">
        <v>4.8199999999997571E-2</v>
      </c>
      <c r="L31" s="90">
        <v>1681041.6000000003</v>
      </c>
      <c r="M31" s="102">
        <v>97.97</v>
      </c>
      <c r="N31" s="90"/>
      <c r="O31" s="90">
        <v>1646.9164555200005</v>
      </c>
      <c r="P31" s="91">
        <v>5.4227148387096787E-5</v>
      </c>
      <c r="Q31" s="91">
        <f t="shared" si="0"/>
        <v>2.9376992470310809E-2</v>
      </c>
      <c r="R31" s="91">
        <f>O31/'סכום נכסי הקרן'!$C$42</f>
        <v>2.1331196219310316E-3</v>
      </c>
    </row>
    <row r="32" spans="2:18">
      <c r="B32" s="104" t="s">
        <v>264</v>
      </c>
      <c r="C32" s="87" t="s">
        <v>265</v>
      </c>
      <c r="D32" s="88" t="s">
        <v>120</v>
      </c>
      <c r="E32" s="87" t="s">
        <v>237</v>
      </c>
      <c r="F32" s="87"/>
      <c r="G32" s="101"/>
      <c r="H32" s="90">
        <v>0.61000000000020826</v>
      </c>
      <c r="I32" s="88" t="s">
        <v>133</v>
      </c>
      <c r="J32" s="89">
        <v>0</v>
      </c>
      <c r="K32" s="91">
        <v>4.7799999999995825E-2</v>
      </c>
      <c r="L32" s="90">
        <v>987611.94000000018</v>
      </c>
      <c r="M32" s="102">
        <v>97.2</v>
      </c>
      <c r="N32" s="90"/>
      <c r="O32" s="90">
        <v>959.95880568000018</v>
      </c>
      <c r="P32" s="91">
        <v>5.4867330000000011E-5</v>
      </c>
      <c r="Q32" s="91">
        <f t="shared" si="0"/>
        <v>1.7123335255865044E-2</v>
      </c>
      <c r="R32" s="91">
        <f>O32/'סכום נכסי הקרן'!$C$42</f>
        <v>1.2433581301456726E-3</v>
      </c>
    </row>
    <row r="33" spans="2:18">
      <c r="B33" s="104" t="s">
        <v>266</v>
      </c>
      <c r="C33" s="87" t="s">
        <v>267</v>
      </c>
      <c r="D33" s="88" t="s">
        <v>120</v>
      </c>
      <c r="E33" s="87" t="s">
        <v>237</v>
      </c>
      <c r="F33" s="87"/>
      <c r="G33" s="101"/>
      <c r="H33" s="90">
        <v>0.67999999999961414</v>
      </c>
      <c r="I33" s="88" t="s">
        <v>133</v>
      </c>
      <c r="J33" s="89">
        <v>0</v>
      </c>
      <c r="K33" s="91">
        <v>4.7999999999996497E-2</v>
      </c>
      <c r="L33" s="90">
        <v>1176729.1200000003</v>
      </c>
      <c r="M33" s="102">
        <v>96.84</v>
      </c>
      <c r="N33" s="90"/>
      <c r="O33" s="90">
        <v>1139.544479808</v>
      </c>
      <c r="P33" s="91">
        <v>6.5373840000000017E-5</v>
      </c>
      <c r="Q33" s="91">
        <f t="shared" si="0"/>
        <v>2.0326707824613949E-2</v>
      </c>
      <c r="R33" s="91">
        <f>O33/'סכום נכסי הקרן'!$C$42</f>
        <v>1.4759611404660685E-3</v>
      </c>
    </row>
    <row r="34" spans="2:18">
      <c r="B34" s="104" t="s">
        <v>268</v>
      </c>
      <c r="C34" s="87" t="s">
        <v>269</v>
      </c>
      <c r="D34" s="88" t="s">
        <v>120</v>
      </c>
      <c r="E34" s="87" t="s">
        <v>237</v>
      </c>
      <c r="F34" s="87"/>
      <c r="G34" s="101"/>
      <c r="H34" s="90">
        <v>0.92999999999965421</v>
      </c>
      <c r="I34" s="88" t="s">
        <v>133</v>
      </c>
      <c r="J34" s="89">
        <v>0</v>
      </c>
      <c r="K34" s="91">
        <v>4.7899999999989618E-2</v>
      </c>
      <c r="L34" s="90">
        <v>483299.46000000008</v>
      </c>
      <c r="M34" s="102">
        <v>95.72</v>
      </c>
      <c r="N34" s="90"/>
      <c r="O34" s="90">
        <v>462.61424311200005</v>
      </c>
      <c r="P34" s="91">
        <v>2.6849970000000003E-5</v>
      </c>
      <c r="Q34" s="91">
        <f t="shared" si="0"/>
        <v>8.2519153239432284E-3</v>
      </c>
      <c r="R34" s="91">
        <f>O34/'סכום נכסי הקרן'!$C$42</f>
        <v>5.9918735771900605E-4</v>
      </c>
    </row>
    <row r="35" spans="2:18">
      <c r="B35" s="86"/>
      <c r="C35" s="87"/>
      <c r="D35" s="87"/>
      <c r="E35" s="87"/>
      <c r="F35" s="87"/>
      <c r="G35" s="87"/>
      <c r="H35" s="87"/>
      <c r="I35" s="87"/>
      <c r="J35" s="87"/>
      <c r="K35" s="91"/>
      <c r="L35" s="90"/>
      <c r="M35" s="102"/>
      <c r="N35" s="87"/>
      <c r="O35" s="87"/>
      <c r="P35" s="87"/>
      <c r="Q35" s="91"/>
      <c r="R35" s="87"/>
    </row>
    <row r="36" spans="2:18">
      <c r="B36" s="103" t="s">
        <v>23</v>
      </c>
      <c r="C36" s="80"/>
      <c r="D36" s="81"/>
      <c r="E36" s="80"/>
      <c r="F36" s="80"/>
      <c r="G36" s="99"/>
      <c r="H36" s="83">
        <v>9.3487739545926889</v>
      </c>
      <c r="I36" s="81"/>
      <c r="J36" s="82"/>
      <c r="K36" s="84">
        <v>4.3154755723684331E-2</v>
      </c>
      <c r="L36" s="83"/>
      <c r="M36" s="100"/>
      <c r="N36" s="83"/>
      <c r="O36" s="83">
        <v>35212.662284981998</v>
      </c>
      <c r="P36" s="84"/>
      <c r="Q36" s="84">
        <f t="shared" si="0"/>
        <v>0.62810843339281397</v>
      </c>
      <c r="R36" s="84">
        <f>O36/'סכום נכסי הקרן'!$C$42</f>
        <v>4.5608154930244858E-2</v>
      </c>
    </row>
    <row r="37" spans="2:18">
      <c r="B37" s="104" t="s">
        <v>270</v>
      </c>
      <c r="C37" s="87" t="s">
        <v>271</v>
      </c>
      <c r="D37" s="88" t="s">
        <v>120</v>
      </c>
      <c r="E37" s="87" t="s">
        <v>237</v>
      </c>
      <c r="F37" s="87"/>
      <c r="G37" s="101"/>
      <c r="H37" s="90">
        <v>12.049999999998207</v>
      </c>
      <c r="I37" s="88" t="s">
        <v>133</v>
      </c>
      <c r="J37" s="89">
        <v>5.5E-2</v>
      </c>
      <c r="K37" s="91">
        <v>4.3900000000009112E-2</v>
      </c>
      <c r="L37" s="90">
        <v>308704.50549400004</v>
      </c>
      <c r="M37" s="102">
        <v>117.33</v>
      </c>
      <c r="N37" s="90"/>
      <c r="O37" s="90">
        <v>362.2030081530001</v>
      </c>
      <c r="P37" s="91">
        <v>1.5988389081957252E-5</v>
      </c>
      <c r="Q37" s="91">
        <f t="shared" si="0"/>
        <v>6.4608225921666297E-3</v>
      </c>
      <c r="R37" s="91">
        <f>O37/'סכום נכסי הקרן'!$C$42</f>
        <v>4.6913268807534061E-4</v>
      </c>
    </row>
    <row r="38" spans="2:18">
      <c r="B38" s="104" t="s">
        <v>272</v>
      </c>
      <c r="C38" s="87" t="s">
        <v>273</v>
      </c>
      <c r="D38" s="88" t="s">
        <v>120</v>
      </c>
      <c r="E38" s="87" t="s">
        <v>237</v>
      </c>
      <c r="F38" s="87"/>
      <c r="G38" s="101"/>
      <c r="H38" s="90">
        <v>2.3999999999937427</v>
      </c>
      <c r="I38" s="88" t="s">
        <v>133</v>
      </c>
      <c r="J38" s="89">
        <v>5.0000000000000001E-3</v>
      </c>
      <c r="K38" s="91">
        <v>4.5599999999881125E-2</v>
      </c>
      <c r="L38" s="90">
        <v>210274.09716100004</v>
      </c>
      <c r="M38" s="102">
        <v>91.2</v>
      </c>
      <c r="N38" s="90"/>
      <c r="O38" s="90">
        <v>191.76997778800001</v>
      </c>
      <c r="P38" s="91">
        <v>9.9481839281507897E-6</v>
      </c>
      <c r="Q38" s="91">
        <f t="shared" si="0"/>
        <v>3.4207109745169047E-3</v>
      </c>
      <c r="R38" s="91">
        <f>O38/'סכום נכסי הקרן'!$C$42</f>
        <v>2.4838436773509616E-4</v>
      </c>
    </row>
    <row r="39" spans="2:18">
      <c r="B39" s="104" t="s">
        <v>274</v>
      </c>
      <c r="C39" s="87" t="s">
        <v>275</v>
      </c>
      <c r="D39" s="88" t="s">
        <v>120</v>
      </c>
      <c r="E39" s="87" t="s">
        <v>237</v>
      </c>
      <c r="F39" s="87"/>
      <c r="G39" s="101"/>
      <c r="H39" s="90">
        <v>0.5</v>
      </c>
      <c r="I39" s="88" t="s">
        <v>133</v>
      </c>
      <c r="J39" s="89">
        <v>3.7499999999999999E-2</v>
      </c>
      <c r="K39" s="91">
        <v>4.339999995426027E-2</v>
      </c>
      <c r="L39" s="90">
        <v>327.21054500000008</v>
      </c>
      <c r="M39" s="102">
        <v>101.56</v>
      </c>
      <c r="N39" s="90"/>
      <c r="O39" s="90">
        <v>0.33231502800000007</v>
      </c>
      <c r="P39" s="91">
        <v>1.6749822234098963E-8</v>
      </c>
      <c r="Q39" s="91">
        <f t="shared" si="0"/>
        <v>5.9276935649080777E-6</v>
      </c>
      <c r="R39" s="91">
        <f>O39/'סכום נכסי הקרן'!$C$42</f>
        <v>4.3042116952164473E-7</v>
      </c>
    </row>
    <row r="40" spans="2:18">
      <c r="B40" s="104" t="s">
        <v>276</v>
      </c>
      <c r="C40" s="87" t="s">
        <v>277</v>
      </c>
      <c r="D40" s="88" t="s">
        <v>120</v>
      </c>
      <c r="E40" s="87" t="s">
        <v>237</v>
      </c>
      <c r="F40" s="87"/>
      <c r="G40" s="101"/>
      <c r="H40" s="90">
        <v>3.3800000000003627</v>
      </c>
      <c r="I40" s="88" t="s">
        <v>133</v>
      </c>
      <c r="J40" s="89">
        <v>0.02</v>
      </c>
      <c r="K40" s="91">
        <v>4.3200000000000002E-2</v>
      </c>
      <c r="L40" s="90">
        <v>1475344.3167410002</v>
      </c>
      <c r="M40" s="102">
        <v>93.59</v>
      </c>
      <c r="N40" s="90"/>
      <c r="O40" s="90">
        <v>1380.774742025</v>
      </c>
      <c r="P40" s="91">
        <v>5.8898157612343598E-5</v>
      </c>
      <c r="Q40" s="91">
        <f t="shared" si="0"/>
        <v>2.4629670232335091E-2</v>
      </c>
      <c r="R40" s="91">
        <f>O40/'סכום נכסי הקרן'!$C$42</f>
        <v>1.7884074725273865E-3</v>
      </c>
    </row>
    <row r="41" spans="2:18">
      <c r="B41" s="104" t="s">
        <v>278</v>
      </c>
      <c r="C41" s="87" t="s">
        <v>279</v>
      </c>
      <c r="D41" s="88" t="s">
        <v>120</v>
      </c>
      <c r="E41" s="87" t="s">
        <v>237</v>
      </c>
      <c r="F41" s="87"/>
      <c r="G41" s="101"/>
      <c r="H41" s="90">
        <v>6.2699999999995892</v>
      </c>
      <c r="I41" s="88" t="s">
        <v>133</v>
      </c>
      <c r="J41" s="89">
        <v>0.01</v>
      </c>
      <c r="K41" s="91">
        <v>4.2399999999996545E-2</v>
      </c>
      <c r="L41" s="90">
        <v>6597377.7767850021</v>
      </c>
      <c r="M41" s="102">
        <v>82.4</v>
      </c>
      <c r="N41" s="90"/>
      <c r="O41" s="90">
        <v>5436.2392842120007</v>
      </c>
      <c r="P41" s="91">
        <v>2.7937800557456923E-4</v>
      </c>
      <c r="Q41" s="91">
        <f t="shared" si="0"/>
        <v>9.6969314978809701E-2</v>
      </c>
      <c r="R41" s="91">
        <f>O41/'סכום נכסי הקרן'!$C$42</f>
        <v>7.0411274644793902E-3</v>
      </c>
    </row>
    <row r="42" spans="2:18">
      <c r="B42" s="104" t="s">
        <v>280</v>
      </c>
      <c r="C42" s="87" t="s">
        <v>281</v>
      </c>
      <c r="D42" s="88" t="s">
        <v>120</v>
      </c>
      <c r="E42" s="87" t="s">
        <v>237</v>
      </c>
      <c r="F42" s="87"/>
      <c r="G42" s="101"/>
      <c r="H42" s="90">
        <v>15.249999999997522</v>
      </c>
      <c r="I42" s="88" t="s">
        <v>133</v>
      </c>
      <c r="J42" s="89">
        <v>3.7499999999999999E-2</v>
      </c>
      <c r="K42" s="91">
        <v>4.4799999999991291E-2</v>
      </c>
      <c r="L42" s="90">
        <v>3863222.512300001</v>
      </c>
      <c r="M42" s="102">
        <v>91.42</v>
      </c>
      <c r="N42" s="90"/>
      <c r="O42" s="90">
        <v>3531.7579042710004</v>
      </c>
      <c r="P42" s="91">
        <v>1.5317669091491129E-4</v>
      </c>
      <c r="Q42" s="91">
        <f t="shared" si="0"/>
        <v>6.2997989371580396E-2</v>
      </c>
      <c r="R42" s="91">
        <f>O42/'סכום נכסי הקרן'!$C$42</f>
        <v>4.5744045244431033E-3</v>
      </c>
    </row>
    <row r="43" spans="2:18">
      <c r="B43" s="104" t="s">
        <v>282</v>
      </c>
      <c r="C43" s="87" t="s">
        <v>283</v>
      </c>
      <c r="D43" s="88" t="s">
        <v>120</v>
      </c>
      <c r="E43" s="87" t="s">
        <v>237</v>
      </c>
      <c r="F43" s="87"/>
      <c r="G43" s="101"/>
      <c r="H43" s="90">
        <v>1.5800000001732433</v>
      </c>
      <c r="I43" s="88" t="s">
        <v>133</v>
      </c>
      <c r="J43" s="89">
        <v>5.0000000000000001E-3</v>
      </c>
      <c r="K43" s="91">
        <v>4.5900000002233925E-2</v>
      </c>
      <c r="L43" s="90">
        <v>4662.9320269999998</v>
      </c>
      <c r="M43" s="102">
        <v>94.08</v>
      </c>
      <c r="N43" s="90"/>
      <c r="O43" s="90">
        <v>4.3868863780000007</v>
      </c>
      <c r="P43" s="91">
        <v>1.9867819879119405E-7</v>
      </c>
      <c r="Q43" s="91">
        <f t="shared" si="0"/>
        <v>7.8251405930560277E-5</v>
      </c>
      <c r="R43" s="91">
        <f>O43/'סכום נכסי הקרן'!$C$42</f>
        <v>5.681984280823231E-6</v>
      </c>
    </row>
    <row r="44" spans="2:18">
      <c r="B44" s="104" t="s">
        <v>284</v>
      </c>
      <c r="C44" s="87" t="s">
        <v>285</v>
      </c>
      <c r="D44" s="88" t="s">
        <v>120</v>
      </c>
      <c r="E44" s="87" t="s">
        <v>237</v>
      </c>
      <c r="F44" s="87"/>
      <c r="G44" s="101"/>
      <c r="H44" s="90">
        <v>8.0700000000005545</v>
      </c>
      <c r="I44" s="88" t="s">
        <v>133</v>
      </c>
      <c r="J44" s="89">
        <v>1.3000000000000001E-2</v>
      </c>
      <c r="K44" s="91">
        <v>4.2400000000003164E-2</v>
      </c>
      <c r="L44" s="90">
        <v>11894367.377622003</v>
      </c>
      <c r="M44" s="102">
        <v>79.739999999999995</v>
      </c>
      <c r="N44" s="90"/>
      <c r="O44" s="90">
        <v>9484.5689216250012</v>
      </c>
      <c r="P44" s="91">
        <v>6.9969657481763108E-4</v>
      </c>
      <c r="Q44" s="91">
        <f t="shared" si="0"/>
        <v>0.16918169034065969</v>
      </c>
      <c r="R44" s="91">
        <f>O44/'סכום נכסי הקרן'!$C$42</f>
        <v>1.2284606182945409E-2</v>
      </c>
    </row>
    <row r="45" spans="2:18">
      <c r="B45" s="104" t="s">
        <v>286</v>
      </c>
      <c r="C45" s="87" t="s">
        <v>287</v>
      </c>
      <c r="D45" s="88" t="s">
        <v>120</v>
      </c>
      <c r="E45" s="87" t="s">
        <v>237</v>
      </c>
      <c r="F45" s="87"/>
      <c r="G45" s="101"/>
      <c r="H45" s="90">
        <v>12.099999999999911</v>
      </c>
      <c r="I45" s="88" t="s">
        <v>133</v>
      </c>
      <c r="J45" s="89">
        <v>1.4999999999999999E-2</v>
      </c>
      <c r="K45" s="91">
        <v>4.3499999999999844E-2</v>
      </c>
      <c r="L45" s="90">
        <v>9301382.8198090009</v>
      </c>
      <c r="M45" s="102">
        <v>71.599999999999994</v>
      </c>
      <c r="N45" s="90"/>
      <c r="O45" s="90">
        <v>6659.7900480060007</v>
      </c>
      <c r="P45" s="91">
        <v>4.2116948713072496E-4</v>
      </c>
      <c r="Q45" s="91">
        <f t="shared" si="0"/>
        <v>0.11879449102495605</v>
      </c>
      <c r="R45" s="91">
        <f>O45/'סכום נכסי הקרן'!$C$42</f>
        <v>8.6258952491048719E-3</v>
      </c>
    </row>
    <row r="46" spans="2:18">
      <c r="B46" s="104" t="s">
        <v>288</v>
      </c>
      <c r="C46" s="87" t="s">
        <v>289</v>
      </c>
      <c r="D46" s="88" t="s">
        <v>120</v>
      </c>
      <c r="E46" s="87" t="s">
        <v>237</v>
      </c>
      <c r="F46" s="87"/>
      <c r="G46" s="101"/>
      <c r="H46" s="90">
        <v>1.9100000002719362</v>
      </c>
      <c r="I46" s="88" t="s">
        <v>133</v>
      </c>
      <c r="J46" s="89">
        <v>1.7500000000000002E-2</v>
      </c>
      <c r="K46" s="91">
        <v>4.5500000006440597E-2</v>
      </c>
      <c r="L46" s="90">
        <v>1469.5400060000002</v>
      </c>
      <c r="M46" s="102">
        <v>95.09</v>
      </c>
      <c r="N46" s="90"/>
      <c r="O46" s="90">
        <v>1.3973855820000003</v>
      </c>
      <c r="P46" s="91">
        <v>6.1807804805608335E-8</v>
      </c>
      <c r="Q46" s="91">
        <f t="shared" si="0"/>
        <v>2.4925967302678616E-5</v>
      </c>
      <c r="R46" s="91">
        <f>O46/'סכום נכסי הקרן'!$C$42</f>
        <v>1.8099221696261179E-6</v>
      </c>
    </row>
    <row r="47" spans="2:18">
      <c r="B47" s="104" t="s">
        <v>290</v>
      </c>
      <c r="C47" s="87" t="s">
        <v>291</v>
      </c>
      <c r="D47" s="88" t="s">
        <v>120</v>
      </c>
      <c r="E47" s="87" t="s">
        <v>237</v>
      </c>
      <c r="F47" s="87"/>
      <c r="G47" s="101"/>
      <c r="H47" s="90">
        <v>4.7799999999993492</v>
      </c>
      <c r="I47" s="88" t="s">
        <v>133</v>
      </c>
      <c r="J47" s="89">
        <v>2.2499999999999999E-2</v>
      </c>
      <c r="K47" s="91">
        <v>4.2499999999991482E-2</v>
      </c>
      <c r="L47" s="90">
        <v>3541691.3424980007</v>
      </c>
      <c r="M47" s="102">
        <v>91.16</v>
      </c>
      <c r="N47" s="90"/>
      <c r="O47" s="90">
        <v>3228.6059830950003</v>
      </c>
      <c r="P47" s="91">
        <v>1.4690240271099454E-4</v>
      </c>
      <c r="Q47" s="91">
        <f t="shared" si="0"/>
        <v>5.7590494853022256E-2</v>
      </c>
      <c r="R47" s="91">
        <f>O47/'סכום נכסי הקרן'!$C$42</f>
        <v>4.181756002826117E-3</v>
      </c>
    </row>
    <row r="48" spans="2:18">
      <c r="B48" s="104" t="s">
        <v>292</v>
      </c>
      <c r="C48" s="87" t="s">
        <v>293</v>
      </c>
      <c r="D48" s="88" t="s">
        <v>120</v>
      </c>
      <c r="E48" s="87" t="s">
        <v>237</v>
      </c>
      <c r="F48" s="87"/>
      <c r="G48" s="101"/>
      <c r="H48" s="90">
        <v>1.0899999999611565</v>
      </c>
      <c r="I48" s="88" t="s">
        <v>133</v>
      </c>
      <c r="J48" s="89">
        <v>4.0000000000000001E-3</v>
      </c>
      <c r="K48" s="91">
        <v>4.509999999920624E-2</v>
      </c>
      <c r="L48" s="90">
        <v>12325.560913000001</v>
      </c>
      <c r="M48" s="102">
        <v>96.08</v>
      </c>
      <c r="N48" s="90"/>
      <c r="O48" s="90">
        <v>11.842398794000003</v>
      </c>
      <c r="P48" s="91">
        <v>7.2363510213211661E-7</v>
      </c>
      <c r="Q48" s="91">
        <f t="shared" si="0"/>
        <v>2.1123965276788199E-4</v>
      </c>
      <c r="R48" s="91">
        <f>O48/'סכום נכסי הקרן'!$C$42</f>
        <v>1.5338515292348424E-5</v>
      </c>
    </row>
    <row r="49" spans="2:18">
      <c r="B49" s="104" t="s">
        <v>294</v>
      </c>
      <c r="C49" s="87" t="s">
        <v>295</v>
      </c>
      <c r="D49" s="88" t="s">
        <v>120</v>
      </c>
      <c r="E49" s="87" t="s">
        <v>237</v>
      </c>
      <c r="F49" s="87"/>
      <c r="G49" s="101"/>
      <c r="H49" s="90">
        <v>2.7599999996327278</v>
      </c>
      <c r="I49" s="88" t="s">
        <v>133</v>
      </c>
      <c r="J49" s="89">
        <v>6.25E-2</v>
      </c>
      <c r="K49" s="91">
        <v>4.3699999991736377E-2</v>
      </c>
      <c r="L49" s="90">
        <v>2452.9520560000001</v>
      </c>
      <c r="M49" s="102">
        <v>111</v>
      </c>
      <c r="N49" s="90"/>
      <c r="O49" s="90">
        <v>2.7227768250000004</v>
      </c>
      <c r="P49" s="91">
        <v>1.6466976951177147E-7</v>
      </c>
      <c r="Q49" s="91">
        <f t="shared" si="0"/>
        <v>4.8567730329166295E-5</v>
      </c>
      <c r="R49" s="91">
        <f>O49/'סכום נכסי הקרן'!$C$42</f>
        <v>3.5265958100544596E-6</v>
      </c>
    </row>
    <row r="50" spans="2:18">
      <c r="B50" s="104" t="s">
        <v>296</v>
      </c>
      <c r="C50" s="87" t="s">
        <v>297</v>
      </c>
      <c r="D50" s="88" t="s">
        <v>120</v>
      </c>
      <c r="E50" s="87" t="s">
        <v>237</v>
      </c>
      <c r="F50" s="87"/>
      <c r="G50" s="101"/>
      <c r="H50" s="90">
        <v>0.16999999996478668</v>
      </c>
      <c r="I50" s="88" t="s">
        <v>133</v>
      </c>
      <c r="J50" s="89">
        <v>1.4999999999999999E-2</v>
      </c>
      <c r="K50" s="91">
        <v>4.4000000000327562E-2</v>
      </c>
      <c r="L50" s="90">
        <v>12119.192043000001</v>
      </c>
      <c r="M50" s="102">
        <v>100.76</v>
      </c>
      <c r="N50" s="90"/>
      <c r="O50" s="90">
        <v>12.211297279000002</v>
      </c>
      <c r="P50" s="91">
        <v>9.1180118470281125E-7</v>
      </c>
      <c r="Q50" s="91">
        <f t="shared" si="0"/>
        <v>2.1781990641695512E-4</v>
      </c>
      <c r="R50" s="91">
        <f>O50/'סכום נכסי הקרן'!$C$42</f>
        <v>1.581632009793929E-5</v>
      </c>
    </row>
    <row r="51" spans="2:18">
      <c r="B51" s="104" t="s">
        <v>298</v>
      </c>
      <c r="C51" s="87" t="s">
        <v>299</v>
      </c>
      <c r="D51" s="88" t="s">
        <v>120</v>
      </c>
      <c r="E51" s="87" t="s">
        <v>237</v>
      </c>
      <c r="F51" s="87"/>
      <c r="G51" s="101"/>
      <c r="H51" s="90">
        <v>17.950000000001598</v>
      </c>
      <c r="I51" s="88" t="s">
        <v>133</v>
      </c>
      <c r="J51" s="89">
        <v>2.7999999999999997E-2</v>
      </c>
      <c r="K51" s="91">
        <v>4.550000000000632E-2</v>
      </c>
      <c r="L51" s="90">
        <v>3617122.3394990005</v>
      </c>
      <c r="M51" s="102">
        <v>74.349999999999994</v>
      </c>
      <c r="N51" s="90"/>
      <c r="O51" s="90">
        <v>2689.3303157460005</v>
      </c>
      <c r="P51" s="91">
        <v>4.0715977441376102E-4</v>
      </c>
      <c r="Q51" s="91">
        <f t="shared" si="0"/>
        <v>4.7971125779360697E-2</v>
      </c>
      <c r="R51" s="91">
        <f>O51/'סכום נכסי הקרן'!$C$42</f>
        <v>3.4832752123789218E-3</v>
      </c>
    </row>
    <row r="52" spans="2:18">
      <c r="B52" s="104" t="s">
        <v>300</v>
      </c>
      <c r="C52" s="87" t="s">
        <v>301</v>
      </c>
      <c r="D52" s="88" t="s">
        <v>120</v>
      </c>
      <c r="E52" s="87" t="s">
        <v>237</v>
      </c>
      <c r="F52" s="87"/>
      <c r="G52" s="101"/>
      <c r="H52" s="90">
        <v>4.9199999999990967</v>
      </c>
      <c r="I52" s="88" t="s">
        <v>133</v>
      </c>
      <c r="J52" s="89">
        <v>3.7499999999999999E-2</v>
      </c>
      <c r="K52" s="91">
        <v>4.2299999999989846E-2</v>
      </c>
      <c r="L52" s="90">
        <v>2228097.7272410006</v>
      </c>
      <c r="M52" s="102">
        <v>99.4</v>
      </c>
      <c r="N52" s="90"/>
      <c r="O52" s="90">
        <v>2214.7290401750001</v>
      </c>
      <c r="P52" s="91">
        <v>2.8565425059894387E-4</v>
      </c>
      <c r="Q52" s="91">
        <f t="shared" si="0"/>
        <v>3.9505390889094515E-2</v>
      </c>
      <c r="R52" s="91">
        <f>O52/'סכום נכסי הקרן'!$C$42</f>
        <v>2.8685620069089173E-3</v>
      </c>
    </row>
    <row r="53" spans="2:18">
      <c r="B53" s="86"/>
      <c r="C53" s="87"/>
      <c r="D53" s="87"/>
      <c r="E53" s="87"/>
      <c r="F53" s="87"/>
      <c r="G53" s="87"/>
      <c r="H53" s="87"/>
      <c r="I53" s="87"/>
      <c r="J53" s="87"/>
      <c r="K53" s="91"/>
      <c r="L53" s="90"/>
      <c r="M53" s="102"/>
      <c r="N53" s="87"/>
      <c r="O53" s="87"/>
      <c r="P53" s="87"/>
      <c r="Q53" s="91"/>
      <c r="R53" s="87"/>
    </row>
    <row r="54" spans="2:18">
      <c r="B54" s="79" t="s">
        <v>199</v>
      </c>
      <c r="C54" s="80"/>
      <c r="D54" s="81"/>
      <c r="E54" s="80"/>
      <c r="F54" s="80"/>
      <c r="G54" s="99"/>
      <c r="H54" s="83">
        <v>16.56000000000861</v>
      </c>
      <c r="I54" s="81"/>
      <c r="J54" s="82"/>
      <c r="K54" s="84">
        <v>6.2399999999985661E-2</v>
      </c>
      <c r="L54" s="83"/>
      <c r="M54" s="100"/>
      <c r="N54" s="83"/>
      <c r="O54" s="83">
        <v>83.636085538000017</v>
      </c>
      <c r="P54" s="84"/>
      <c r="Q54" s="84">
        <f t="shared" si="0"/>
        <v>1.4918647796984498E-3</v>
      </c>
      <c r="R54" s="84">
        <f>O54/'סכום נכסי הקרן'!$C$42</f>
        <v>1.0832715561535867E-4</v>
      </c>
    </row>
    <row r="55" spans="2:18">
      <c r="B55" s="103" t="s">
        <v>64</v>
      </c>
      <c r="C55" s="80"/>
      <c r="D55" s="81"/>
      <c r="E55" s="80"/>
      <c r="F55" s="80"/>
      <c r="G55" s="99"/>
      <c r="H55" s="83">
        <v>16.56000000000861</v>
      </c>
      <c r="I55" s="81"/>
      <c r="J55" s="82"/>
      <c r="K55" s="84">
        <v>6.2399999999985661E-2</v>
      </c>
      <c r="L55" s="83"/>
      <c r="M55" s="100"/>
      <c r="N55" s="83"/>
      <c r="O55" s="83">
        <v>83.636085538000017</v>
      </c>
      <c r="P55" s="84"/>
      <c r="Q55" s="84">
        <f t="shared" si="0"/>
        <v>1.4918647796984498E-3</v>
      </c>
      <c r="R55" s="84">
        <f>O55/'סכום נכסי הקרן'!$C$42</f>
        <v>1.0832715561535867E-4</v>
      </c>
    </row>
    <row r="56" spans="2:18">
      <c r="B56" s="104" t="s">
        <v>302</v>
      </c>
      <c r="C56" s="87" t="s">
        <v>303</v>
      </c>
      <c r="D56" s="88" t="s">
        <v>28</v>
      </c>
      <c r="E56" s="87" t="s">
        <v>304</v>
      </c>
      <c r="F56" s="87" t="s">
        <v>305</v>
      </c>
      <c r="G56" s="101"/>
      <c r="H56" s="90">
        <v>16.56000000000861</v>
      </c>
      <c r="I56" s="88" t="s">
        <v>132</v>
      </c>
      <c r="J56" s="89">
        <v>4.4999999999999998E-2</v>
      </c>
      <c r="K56" s="91">
        <v>6.2399999999985661E-2</v>
      </c>
      <c r="L56" s="90">
        <v>29576.077284000003</v>
      </c>
      <c r="M56" s="102">
        <v>73.9495</v>
      </c>
      <c r="N56" s="90"/>
      <c r="O56" s="90">
        <v>83.636085538000017</v>
      </c>
      <c r="P56" s="91">
        <v>2.9576077284000003E-5</v>
      </c>
      <c r="Q56" s="91">
        <f t="shared" si="0"/>
        <v>1.4918647796984498E-3</v>
      </c>
      <c r="R56" s="91">
        <f>O56/'סכום נכסי הקרן'!$C$42</f>
        <v>1.0832715561535867E-4</v>
      </c>
    </row>
    <row r="57" spans="2:18">
      <c r="B57" s="9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</row>
    <row r="58" spans="2:18">
      <c r="B58" s="93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</row>
    <row r="59" spans="2:18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2:18">
      <c r="B60" s="95" t="s">
        <v>112</v>
      </c>
      <c r="C60" s="105"/>
      <c r="D60" s="105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</row>
    <row r="61" spans="2:18">
      <c r="B61" s="95" t="s">
        <v>206</v>
      </c>
      <c r="C61" s="105"/>
      <c r="D61" s="105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</row>
    <row r="62" spans="2:18">
      <c r="B62" s="160" t="s">
        <v>214</v>
      </c>
      <c r="C62" s="160"/>
      <c r="D62" s="160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</row>
    <row r="63" spans="2:18"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</row>
    <row r="64" spans="2:18"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</row>
    <row r="65" spans="2:18"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2:18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</row>
    <row r="67" spans="2:18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</row>
    <row r="68" spans="2:18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</row>
    <row r="69" spans="2:18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</row>
    <row r="70" spans="2:18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</row>
    <row r="71" spans="2:18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</row>
    <row r="72" spans="2:18"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</row>
    <row r="73" spans="2:18"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</row>
    <row r="74" spans="2:18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</row>
    <row r="75" spans="2:18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</row>
    <row r="76" spans="2:18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</row>
    <row r="77" spans="2:18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</row>
    <row r="78" spans="2:18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</row>
    <row r="79" spans="2:18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</row>
    <row r="80" spans="2:18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</row>
    <row r="81" spans="2:18"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</row>
    <row r="82" spans="2:18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</row>
    <row r="83" spans="2:18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</row>
    <row r="84" spans="2:18"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</row>
    <row r="85" spans="2:18"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</row>
    <row r="86" spans="2:18"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</row>
    <row r="87" spans="2:18"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</row>
    <row r="88" spans="2:18"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</row>
    <row r="89" spans="2:18"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</row>
    <row r="90" spans="2:18"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</row>
    <row r="91" spans="2:18"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</row>
    <row r="92" spans="2:18"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</row>
    <row r="93" spans="2:18"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</row>
    <row r="94" spans="2:18">
      <c r="B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</row>
    <row r="95" spans="2:18"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</row>
    <row r="96" spans="2:18"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</row>
    <row r="97" spans="2:18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</row>
    <row r="98" spans="2:18"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</row>
    <row r="99" spans="2:18"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</row>
    <row r="100" spans="2:18">
      <c r="B100" s="93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</row>
    <row r="101" spans="2:18">
      <c r="B101" s="93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</row>
    <row r="102" spans="2:18">
      <c r="B102" s="93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</row>
    <row r="103" spans="2:18">
      <c r="B103" s="93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</row>
    <row r="104" spans="2:18">
      <c r="B104" s="93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</row>
    <row r="105" spans="2:18">
      <c r="B105" s="93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</row>
    <row r="106" spans="2:18">
      <c r="B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</row>
    <row r="107" spans="2:18"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</row>
    <row r="108" spans="2:18">
      <c r="B108" s="93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</row>
    <row r="109" spans="2:18">
      <c r="B109" s="93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</row>
    <row r="110" spans="2:18">
      <c r="B110" s="93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</row>
    <row r="111" spans="2:18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</row>
    <row r="112" spans="2:18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</row>
    <row r="113" spans="2:18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</row>
    <row r="114" spans="2:18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</row>
    <row r="115" spans="2:18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</row>
    <row r="116" spans="2:18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</row>
    <row r="117" spans="2:18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</row>
    <row r="118" spans="2:18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</row>
    <row r="119" spans="2:18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</row>
    <row r="120" spans="2:18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</row>
    <row r="121" spans="2:18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</row>
    <row r="122" spans="2:18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</row>
    <row r="123" spans="2:18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</row>
    <row r="124" spans="2:18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</row>
    <row r="125" spans="2:18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</row>
    <row r="126" spans="2:18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</row>
    <row r="127" spans="2:18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</row>
    <row r="128" spans="2:18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</row>
    <row r="129" spans="2:18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</row>
    <row r="130" spans="2:18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</row>
    <row r="131" spans="2:18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</row>
    <row r="132" spans="2:18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</row>
    <row r="133" spans="2:18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</row>
    <row r="134" spans="2:18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</row>
    <row r="135" spans="2:18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</row>
    <row r="136" spans="2:18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</row>
    <row r="137" spans="2:18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</row>
    <row r="138" spans="2:18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</row>
    <row r="139" spans="2:18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2:18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</row>
    <row r="141" spans="2:18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</row>
    <row r="142" spans="2:18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</row>
    <row r="143" spans="2:18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</row>
    <row r="144" spans="2:18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</row>
    <row r="145" spans="2:18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</row>
    <row r="146" spans="2:18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</row>
    <row r="147" spans="2:18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</row>
    <row r="148" spans="2:18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</row>
    <row r="149" spans="2:18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</row>
    <row r="150" spans="2:18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</row>
    <row r="151" spans="2:18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</row>
    <row r="152" spans="2:18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</row>
    <row r="153" spans="2:18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</row>
    <row r="154" spans="2:18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</row>
    <row r="155" spans="2:18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</row>
    <row r="156" spans="2:18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</row>
    <row r="157" spans="2:18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</row>
    <row r="158" spans="2:18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</row>
    <row r="159" spans="2:18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</row>
    <row r="160" spans="2:18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</row>
    <row r="161" spans="2:18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</row>
    <row r="162" spans="2:18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</row>
    <row r="163" spans="2:18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</row>
    <row r="164" spans="2:18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</row>
    <row r="165" spans="2:18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</row>
    <row r="166" spans="2:18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</row>
    <row r="167" spans="2:18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</row>
    <row r="168" spans="2:18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</row>
    <row r="169" spans="2:18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</row>
    <row r="170" spans="2:18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</row>
    <row r="171" spans="2:18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</row>
    <row r="172" spans="2:18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</row>
    <row r="173" spans="2:18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</row>
    <row r="174" spans="2:18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</row>
    <row r="175" spans="2:18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</row>
    <row r="176" spans="2:18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</row>
    <row r="177" spans="2:18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</row>
    <row r="178" spans="2:18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</row>
    <row r="179" spans="2:18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</row>
    <row r="180" spans="2:18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</row>
    <row r="181" spans="2:18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</row>
    <row r="182" spans="2:18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</row>
    <row r="183" spans="2:18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</row>
    <row r="184" spans="2:18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</row>
    <row r="185" spans="2:18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</row>
    <row r="186" spans="2:18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</row>
    <row r="187" spans="2:18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</row>
    <row r="188" spans="2:18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</row>
    <row r="189" spans="2:18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</row>
    <row r="190" spans="2:18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</row>
    <row r="191" spans="2:18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</row>
    <row r="192" spans="2:18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</row>
    <row r="193" spans="2:18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</row>
    <row r="194" spans="2:18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</row>
    <row r="195" spans="2:18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</row>
    <row r="196" spans="2:18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</row>
    <row r="197" spans="2:18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</row>
    <row r="198" spans="2:18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</row>
    <row r="199" spans="2:18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</row>
    <row r="200" spans="2:18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</row>
    <row r="201" spans="2:18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2:18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</row>
    <row r="203" spans="2:18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</row>
    <row r="204" spans="2:18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</row>
    <row r="205" spans="2:18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</row>
    <row r="206" spans="2:18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</row>
    <row r="207" spans="2:18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</row>
    <row r="208" spans="2:18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</row>
    <row r="209" spans="2:18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</row>
    <row r="210" spans="2:18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</row>
    <row r="211" spans="2:18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</row>
    <row r="212" spans="2:18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</row>
    <row r="213" spans="2:18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</row>
    <row r="214" spans="2:18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</row>
    <row r="215" spans="2:18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</row>
    <row r="216" spans="2:18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</row>
    <row r="217" spans="2:18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</row>
    <row r="218" spans="2:18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</row>
    <row r="219" spans="2:18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</row>
    <row r="220" spans="2:18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</row>
    <row r="221" spans="2:18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</row>
    <row r="222" spans="2:18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</row>
    <row r="223" spans="2:18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</row>
    <row r="224" spans="2:18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</row>
    <row r="225" spans="2:18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</row>
    <row r="226" spans="2:18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</row>
    <row r="227" spans="2:18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</row>
    <row r="228" spans="2:18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</row>
    <row r="229" spans="2:18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</row>
    <row r="230" spans="2:18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</row>
    <row r="231" spans="2:18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</row>
    <row r="232" spans="2:18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</row>
    <row r="233" spans="2:18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</row>
    <row r="234" spans="2:18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</row>
    <row r="235" spans="2:18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</row>
    <row r="236" spans="2:18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</row>
    <row r="237" spans="2:18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</row>
    <row r="238" spans="2:18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</row>
    <row r="239" spans="2:18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</row>
    <row r="240" spans="2:18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</row>
    <row r="241" spans="2:18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</row>
    <row r="242" spans="2:18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</row>
    <row r="243" spans="2:18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</row>
    <row r="244" spans="2:18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</row>
    <row r="245" spans="2:18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</row>
    <row r="246" spans="2:18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</row>
    <row r="247" spans="2:18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</row>
    <row r="248" spans="2:18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</row>
    <row r="249" spans="2:18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</row>
    <row r="250" spans="2:18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</row>
    <row r="251" spans="2:18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</row>
    <row r="252" spans="2:18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</row>
    <row r="253" spans="2:18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</row>
    <row r="254" spans="2:18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</row>
    <row r="255" spans="2:18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</row>
    <row r="256" spans="2:18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</row>
    <row r="257" spans="2:18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</row>
    <row r="258" spans="2:18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</row>
    <row r="259" spans="2:18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</row>
    <row r="260" spans="2:18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</row>
    <row r="261" spans="2:18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</row>
    <row r="262" spans="2:18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</row>
    <row r="263" spans="2:18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</row>
    <row r="264" spans="2:18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</row>
    <row r="265" spans="2:18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</row>
    <row r="266" spans="2:18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</row>
    <row r="267" spans="2:18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</row>
    <row r="268" spans="2:18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</row>
    <row r="269" spans="2:18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</row>
    <row r="270" spans="2:18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</row>
    <row r="271" spans="2:18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</row>
    <row r="272" spans="2:18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</row>
    <row r="273" spans="2:18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</row>
    <row r="274" spans="2:18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</row>
    <row r="275" spans="2:18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</row>
    <row r="276" spans="2:18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</row>
    <row r="277" spans="2:18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</row>
    <row r="278" spans="2:18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</row>
    <row r="279" spans="2:18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</row>
    <row r="280" spans="2:18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</row>
    <row r="281" spans="2:18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</row>
    <row r="282" spans="2:18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</row>
    <row r="283" spans="2:18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</row>
    <row r="284" spans="2:18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</row>
    <row r="285" spans="2:18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</row>
    <row r="286" spans="2:18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</row>
    <row r="287" spans="2:18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</row>
    <row r="288" spans="2:18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</row>
    <row r="289" spans="2:18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</row>
    <row r="290" spans="2:18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</row>
    <row r="291" spans="2:18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</row>
    <row r="292" spans="2:18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</row>
    <row r="293" spans="2:18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</row>
    <row r="294" spans="2:18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</row>
    <row r="295" spans="2:18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</row>
    <row r="296" spans="2:18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</row>
    <row r="297" spans="2:18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</row>
    <row r="298" spans="2:18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</row>
    <row r="299" spans="2:18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</row>
    <row r="300" spans="2:18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</row>
    <row r="301" spans="2:18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</row>
    <row r="302" spans="2:18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</row>
    <row r="303" spans="2:18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</row>
    <row r="304" spans="2:18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</row>
    <row r="305" spans="2:18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</row>
    <row r="306" spans="2:18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</row>
    <row r="307" spans="2:18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</row>
    <row r="308" spans="2:18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</row>
    <row r="309" spans="2:18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</row>
    <row r="310" spans="2:18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</row>
    <row r="311" spans="2:18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</row>
    <row r="312" spans="2:18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</row>
    <row r="313" spans="2:18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</row>
    <row r="314" spans="2:18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</row>
    <row r="315" spans="2:18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</row>
    <row r="316" spans="2:18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</row>
    <row r="317" spans="2:18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</row>
    <row r="318" spans="2:18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</row>
    <row r="319" spans="2:18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</row>
    <row r="320" spans="2:18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</row>
    <row r="321" spans="2:18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</row>
    <row r="322" spans="2:18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</row>
    <row r="323" spans="2:18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</row>
    <row r="324" spans="2:18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</row>
    <row r="325" spans="2:18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</row>
    <row r="326" spans="2:18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</row>
    <row r="327" spans="2:18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</row>
    <row r="328" spans="2:18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</row>
    <row r="329" spans="2:18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</row>
    <row r="330" spans="2:18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</row>
    <row r="331" spans="2:18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</row>
    <row r="332" spans="2:18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</row>
    <row r="333" spans="2:18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</row>
    <row r="334" spans="2:18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</row>
    <row r="335" spans="2:18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</row>
    <row r="336" spans="2:18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</row>
    <row r="337" spans="2:18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</row>
    <row r="338" spans="2:18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</row>
    <row r="339" spans="2:18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</row>
    <row r="340" spans="2:18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</row>
    <row r="341" spans="2:18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</row>
    <row r="342" spans="2:18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</row>
    <row r="343" spans="2:18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</row>
    <row r="344" spans="2:18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</row>
    <row r="345" spans="2:18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</row>
    <row r="346" spans="2:18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</row>
    <row r="347" spans="2:18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2:18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</row>
    <row r="349" spans="2:18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</row>
    <row r="350" spans="2:18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</row>
    <row r="351" spans="2:18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</row>
    <row r="352" spans="2:18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</row>
    <row r="353" spans="2:18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</row>
    <row r="354" spans="2:18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</row>
    <row r="355" spans="2:18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</row>
    <row r="356" spans="2:18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</row>
    <row r="357" spans="2:18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</row>
    <row r="358" spans="2:18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2:D62"/>
  </mergeCells>
  <phoneticPr fontId="4" type="noConversion"/>
  <dataValidations count="1">
    <dataValidation allowBlank="1" showInputMessage="1" showErrorMessage="1" sqref="N10:Q10 N9 N1:N7 C5:C29 O1:Q9 E1:I30 D1:D29 A1:B1048576 J1:M1048576 C32:I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9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146</v>
      </c>
      <c r="C1" s="46" t="s" vm="1">
        <v>232</v>
      </c>
    </row>
    <row r="2" spans="2:16">
      <c r="B2" s="46" t="s">
        <v>145</v>
      </c>
      <c r="C2" s="46" t="s">
        <v>233</v>
      </c>
    </row>
    <row r="3" spans="2:16">
      <c r="B3" s="46" t="s">
        <v>147</v>
      </c>
      <c r="C3" s="46" t="s">
        <v>234</v>
      </c>
    </row>
    <row r="4" spans="2:16">
      <c r="B4" s="46" t="s">
        <v>148</v>
      </c>
      <c r="C4" s="46">
        <v>9453</v>
      </c>
    </row>
    <row r="6" spans="2:16" ht="26.25" customHeight="1">
      <c r="B6" s="151" t="s">
        <v>187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6" s="3" customFormat="1" ht="63">
      <c r="B7" s="21" t="s">
        <v>116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208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215</v>
      </c>
      <c r="M8" s="31" t="s">
        <v>211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6" t="s">
        <v>3234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17">
        <v>0</v>
      </c>
      <c r="N10" s="87"/>
      <c r="O10" s="118">
        <v>0</v>
      </c>
      <c r="P10" s="118">
        <v>0</v>
      </c>
    </row>
    <row r="11" spans="2:16" ht="20.25" customHeight="1">
      <c r="B11" s="111" t="s">
        <v>223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11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1" t="s">
        <v>214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4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4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5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3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3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3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3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3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3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3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3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3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3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3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3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3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3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3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3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3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3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3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3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3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3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3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3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3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3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3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3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3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3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3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3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3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3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3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3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3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3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3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3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3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  <row r="453" spans="2:16">
      <c r="B453" s="93"/>
      <c r="C453" s="93"/>
      <c r="D453" s="93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</row>
    <row r="454" spans="2:16">
      <c r="B454" s="93"/>
      <c r="C454" s="93"/>
      <c r="D454" s="93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</row>
    <row r="455" spans="2:16">
      <c r="B455" s="93"/>
      <c r="C455" s="93"/>
      <c r="D455" s="93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</row>
    <row r="456" spans="2:16">
      <c r="B456" s="93"/>
      <c r="C456" s="93"/>
      <c r="D456" s="93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</row>
    <row r="457" spans="2:16">
      <c r="B457" s="93"/>
      <c r="C457" s="93"/>
      <c r="D457" s="93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</row>
    <row r="458" spans="2:16">
      <c r="B458" s="93"/>
      <c r="C458" s="93"/>
      <c r="D458" s="93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</row>
    <row r="459" spans="2:16">
      <c r="B459" s="93"/>
      <c r="C459" s="93"/>
      <c r="D459" s="93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</row>
    <row r="460" spans="2:16">
      <c r="B460" s="93"/>
      <c r="C460" s="93"/>
      <c r="D460" s="93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</row>
    <row r="461" spans="2:16">
      <c r="B461" s="93"/>
      <c r="C461" s="93"/>
      <c r="D461" s="93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</row>
    <row r="462" spans="2:16">
      <c r="B462" s="93"/>
      <c r="C462" s="93"/>
      <c r="D462" s="93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</row>
    <row r="463" spans="2:16">
      <c r="B463" s="93"/>
      <c r="C463" s="93"/>
      <c r="D463" s="93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59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9.14062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146</v>
      </c>
      <c r="C1" s="46" t="s" vm="1">
        <v>232</v>
      </c>
    </row>
    <row r="2" spans="2:20">
      <c r="B2" s="46" t="s">
        <v>145</v>
      </c>
      <c r="C2" s="46" t="s">
        <v>233</v>
      </c>
    </row>
    <row r="3" spans="2:20">
      <c r="B3" s="46" t="s">
        <v>147</v>
      </c>
      <c r="C3" s="46" t="s">
        <v>234</v>
      </c>
    </row>
    <row r="4" spans="2:20">
      <c r="B4" s="46" t="s">
        <v>148</v>
      </c>
      <c r="C4" s="46">
        <v>9453</v>
      </c>
    </row>
    <row r="6" spans="2:20" ht="26.25" customHeight="1">
      <c r="B6" s="157" t="s">
        <v>174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2"/>
    </row>
    <row r="7" spans="2:20" ht="26.25" customHeight="1">
      <c r="B7" s="157" t="s">
        <v>90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2"/>
    </row>
    <row r="8" spans="2:20" s="3" customFormat="1" ht="63">
      <c r="B8" s="36" t="s">
        <v>115</v>
      </c>
      <c r="C8" s="12" t="s">
        <v>46</v>
      </c>
      <c r="D8" s="12" t="s">
        <v>119</v>
      </c>
      <c r="E8" s="12" t="s">
        <v>190</v>
      </c>
      <c r="F8" s="12" t="s">
        <v>117</v>
      </c>
      <c r="G8" s="12" t="s">
        <v>67</v>
      </c>
      <c r="H8" s="12" t="s">
        <v>14</v>
      </c>
      <c r="I8" s="12" t="s">
        <v>68</v>
      </c>
      <c r="J8" s="12" t="s">
        <v>104</v>
      </c>
      <c r="K8" s="12" t="s">
        <v>17</v>
      </c>
      <c r="L8" s="12" t="s">
        <v>103</v>
      </c>
      <c r="M8" s="12" t="s">
        <v>16</v>
      </c>
      <c r="N8" s="12" t="s">
        <v>18</v>
      </c>
      <c r="O8" s="12" t="s">
        <v>208</v>
      </c>
      <c r="P8" s="12" t="s">
        <v>207</v>
      </c>
      <c r="Q8" s="12" t="s">
        <v>63</v>
      </c>
      <c r="R8" s="12" t="s">
        <v>60</v>
      </c>
      <c r="S8" s="12" t="s">
        <v>149</v>
      </c>
      <c r="T8" s="37" t="s">
        <v>151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215</v>
      </c>
      <c r="P9" s="15"/>
      <c r="Q9" s="15" t="s">
        <v>211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43" t="s">
        <v>152</v>
      </c>
      <c r="T10" s="60" t="s">
        <v>191</v>
      </c>
    </row>
    <row r="11" spans="2:20" s="4" customFormat="1" ht="18" customHeight="1">
      <c r="B11" s="80" t="s">
        <v>47</v>
      </c>
      <c r="C11" s="80"/>
      <c r="D11" s="81"/>
      <c r="E11" s="81"/>
      <c r="F11" s="80"/>
      <c r="G11" s="81"/>
      <c r="H11" s="80"/>
      <c r="I11" s="80"/>
      <c r="J11" s="99"/>
      <c r="K11" s="83"/>
      <c r="L11" s="81"/>
      <c r="M11" s="82"/>
      <c r="N11" s="82"/>
      <c r="O11" s="106"/>
      <c r="P11" s="107"/>
      <c r="Q11" s="83">
        <v>0</v>
      </c>
      <c r="R11" s="84"/>
      <c r="S11" s="84">
        <v>1</v>
      </c>
      <c r="T11" s="84">
        <v>1.2809980891129826E-3</v>
      </c>
    </row>
    <row r="12" spans="2:20">
      <c r="B12" s="108"/>
      <c r="C12" s="87"/>
      <c r="D12" s="88"/>
      <c r="E12" s="88"/>
      <c r="F12" s="87"/>
      <c r="G12" s="88"/>
      <c r="H12" s="87"/>
      <c r="I12" s="87"/>
      <c r="J12" s="101"/>
      <c r="K12" s="90"/>
      <c r="L12" s="88"/>
      <c r="M12" s="89"/>
      <c r="N12" s="89"/>
      <c r="O12" s="109"/>
      <c r="P12" s="110"/>
      <c r="Q12" s="110"/>
      <c r="R12" s="110"/>
      <c r="S12" s="110"/>
      <c r="T12" s="110"/>
    </row>
    <row r="13" spans="2:20">
      <c r="B13" s="92"/>
      <c r="C13" s="87"/>
      <c r="D13" s="88"/>
      <c r="E13" s="88"/>
      <c r="F13" s="87"/>
      <c r="G13" s="88"/>
      <c r="H13" s="87"/>
      <c r="I13" s="87"/>
      <c r="J13" s="101"/>
      <c r="K13" s="90"/>
      <c r="L13" s="88"/>
      <c r="M13" s="89"/>
      <c r="N13" s="89"/>
      <c r="O13" s="109"/>
      <c r="P13" s="110"/>
      <c r="Q13" s="110"/>
      <c r="R13" s="110"/>
      <c r="S13" s="110"/>
      <c r="T13" s="110"/>
    </row>
    <row r="14" spans="2:20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</row>
    <row r="15" spans="2:20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  <row r="16" spans="2:20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</row>
    <row r="17" spans="2:20">
      <c r="B17" s="111" t="s">
        <v>223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2:20">
      <c r="B18" s="111" t="s">
        <v>112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2:20">
      <c r="B19" s="111" t="s">
        <v>206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2:20">
      <c r="B20" s="111" t="s">
        <v>214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2:20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2:20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2:20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2:20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2:20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2:20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2:20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2:20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2:20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2:20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2:20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2:20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2:20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2:20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2:20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</row>
    <row r="36" spans="2:20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2:20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2:20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2:20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2:20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2:20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</row>
    <row r="42" spans="2:20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2:20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2:20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2:20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2:20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2:20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2:20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2:20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2:20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</row>
    <row r="53" spans="2:20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2:20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2:20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2:20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2:20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2:20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2:20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  <row r="60" spans="2:20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2:20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</row>
    <row r="62" spans="2:20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</row>
    <row r="63" spans="2:20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</row>
    <row r="64" spans="2:20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</row>
    <row r="65" spans="2:20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</row>
    <row r="66" spans="2:20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</row>
    <row r="67" spans="2:20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</row>
    <row r="68" spans="2:20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</row>
    <row r="69" spans="2:20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2:20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2:20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</row>
    <row r="72" spans="2:20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</row>
    <row r="73" spans="2:20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</row>
    <row r="74" spans="2:20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2:20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2:20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2:20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2:20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</row>
    <row r="79" spans="2:20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</row>
    <row r="80" spans="2:20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</row>
    <row r="81" spans="2:20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</row>
    <row r="82" spans="2:20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</row>
    <row r="83" spans="2:20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</row>
    <row r="84" spans="2:20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</row>
    <row r="85" spans="2:20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</row>
    <row r="86" spans="2:20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spans="2:20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</row>
    <row r="88" spans="2:20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2:20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</row>
    <row r="90" spans="2:20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</row>
    <row r="91" spans="2:20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2:20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</row>
    <row r="93" spans="2:20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</row>
    <row r="94" spans="2:20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</row>
    <row r="95" spans="2:20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</row>
    <row r="96" spans="2:20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</row>
    <row r="97" spans="2:20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</row>
    <row r="98" spans="2:20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</row>
    <row r="99" spans="2:20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</row>
    <row r="100" spans="2:20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2:20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2:20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</row>
    <row r="113" spans="2:20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</row>
    <row r="114" spans="2:20">
      <c r="C114" s="1"/>
      <c r="D114" s="1"/>
      <c r="E114" s="1"/>
      <c r="F114" s="1"/>
      <c r="G114" s="1"/>
    </row>
    <row r="115" spans="2:20">
      <c r="C115" s="1"/>
      <c r="D115" s="1"/>
      <c r="E115" s="1"/>
      <c r="F115" s="1"/>
      <c r="G115" s="1"/>
    </row>
    <row r="116" spans="2:20">
      <c r="C116" s="1"/>
      <c r="D116" s="1"/>
      <c r="E116" s="1"/>
      <c r="F116" s="1"/>
      <c r="G116" s="1"/>
    </row>
    <row r="117" spans="2:20">
      <c r="C117" s="1"/>
      <c r="D117" s="1"/>
      <c r="E117" s="1"/>
      <c r="F117" s="1"/>
      <c r="G117" s="1"/>
    </row>
    <row r="118" spans="2:20">
      <c r="C118" s="1"/>
      <c r="D118" s="1"/>
      <c r="E118" s="1"/>
      <c r="F118" s="1"/>
      <c r="G118" s="1"/>
    </row>
    <row r="119" spans="2:20">
      <c r="C119" s="1"/>
      <c r="D119" s="1"/>
      <c r="E119" s="1"/>
      <c r="F119" s="1"/>
      <c r="G119" s="1"/>
    </row>
    <row r="120" spans="2:20">
      <c r="C120" s="1"/>
      <c r="D120" s="1"/>
      <c r="E120" s="1"/>
      <c r="F120" s="1"/>
      <c r="G120" s="1"/>
    </row>
    <row r="121" spans="2:20">
      <c r="C121" s="1"/>
      <c r="D121" s="1"/>
      <c r="E121" s="1"/>
      <c r="F121" s="1"/>
      <c r="G121" s="1"/>
    </row>
    <row r="122" spans="2:20">
      <c r="C122" s="1"/>
      <c r="D122" s="1"/>
      <c r="E122" s="1"/>
      <c r="F122" s="1"/>
      <c r="G122" s="1"/>
    </row>
    <row r="123" spans="2:20">
      <c r="C123" s="1"/>
      <c r="D123" s="1"/>
      <c r="E123" s="1"/>
      <c r="F123" s="1"/>
      <c r="G123" s="1"/>
    </row>
    <row r="124" spans="2:20">
      <c r="C124" s="1"/>
      <c r="D124" s="1"/>
      <c r="E124" s="1"/>
      <c r="F124" s="1"/>
      <c r="G124" s="1"/>
    </row>
    <row r="125" spans="2:20">
      <c r="C125" s="1"/>
      <c r="D125" s="1"/>
      <c r="E125" s="1"/>
      <c r="F125" s="1"/>
      <c r="G125" s="1"/>
    </row>
    <row r="126" spans="2:20">
      <c r="C126" s="1"/>
      <c r="D126" s="1"/>
      <c r="E126" s="1"/>
      <c r="F126" s="1"/>
      <c r="G126" s="1"/>
    </row>
    <row r="127" spans="2:20">
      <c r="C127" s="1"/>
      <c r="D127" s="1"/>
      <c r="E127" s="1"/>
      <c r="F127" s="1"/>
      <c r="G127" s="1"/>
    </row>
    <row r="128" spans="2:20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4" type="noConversion"/>
  <dataValidations count="3">
    <dataValidation allowBlank="1" showInputMessage="1" showErrorMessage="1" sqref="A1 B31:B33 B19:B20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31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24.85546875" style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85546875" style="1" bestFit="1" customWidth="1"/>
    <col min="12" max="12" width="12.28515625" style="1" bestFit="1" customWidth="1"/>
    <col min="13" max="13" width="7.42578125" style="1" bestFit="1" customWidth="1"/>
    <col min="14" max="14" width="9.140625" style="1" bestFit="1" customWidth="1"/>
    <col min="15" max="15" width="14.42578125" style="1" bestFit="1" customWidth="1"/>
    <col min="16" max="16" width="13" style="1" bestFit="1" customWidth="1"/>
    <col min="17" max="17" width="8.85546875" style="1" bestFit="1" customWidth="1"/>
    <col min="18" max="18" width="12.425781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146</v>
      </c>
      <c r="C1" s="46" t="s" vm="1">
        <v>232</v>
      </c>
    </row>
    <row r="2" spans="2:21">
      <c r="B2" s="46" t="s">
        <v>145</v>
      </c>
      <c r="C2" s="46" t="s">
        <v>233</v>
      </c>
    </row>
    <row r="3" spans="2:21">
      <c r="B3" s="46" t="s">
        <v>147</v>
      </c>
      <c r="C3" s="46" t="s">
        <v>234</v>
      </c>
    </row>
    <row r="4" spans="2:21">
      <c r="B4" s="46" t="s">
        <v>148</v>
      </c>
      <c r="C4" s="46">
        <v>9453</v>
      </c>
    </row>
    <row r="6" spans="2:21" ht="26.25" customHeight="1">
      <c r="B6" s="151" t="s">
        <v>174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3"/>
    </row>
    <row r="7" spans="2:21" ht="26.25" customHeight="1">
      <c r="B7" s="151" t="s">
        <v>91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3"/>
    </row>
    <row r="8" spans="2:21" s="3" customFormat="1" ht="78.75">
      <c r="B8" s="21" t="s">
        <v>115</v>
      </c>
      <c r="C8" s="29" t="s">
        <v>46</v>
      </c>
      <c r="D8" s="29" t="s">
        <v>119</v>
      </c>
      <c r="E8" s="29" t="s">
        <v>190</v>
      </c>
      <c r="F8" s="29" t="s">
        <v>117</v>
      </c>
      <c r="G8" s="29" t="s">
        <v>67</v>
      </c>
      <c r="H8" s="29" t="s">
        <v>14</v>
      </c>
      <c r="I8" s="29" t="s">
        <v>68</v>
      </c>
      <c r="J8" s="29" t="s">
        <v>104</v>
      </c>
      <c r="K8" s="29" t="s">
        <v>17</v>
      </c>
      <c r="L8" s="29" t="s">
        <v>103</v>
      </c>
      <c r="M8" s="29" t="s">
        <v>16</v>
      </c>
      <c r="N8" s="29" t="s">
        <v>18</v>
      </c>
      <c r="O8" s="12" t="s">
        <v>208</v>
      </c>
      <c r="P8" s="29" t="s">
        <v>207</v>
      </c>
      <c r="Q8" s="29" t="s">
        <v>222</v>
      </c>
      <c r="R8" s="29" t="s">
        <v>63</v>
      </c>
      <c r="S8" s="12" t="s">
        <v>60</v>
      </c>
      <c r="T8" s="29" t="s">
        <v>149</v>
      </c>
      <c r="U8" s="13" t="s">
        <v>151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215</v>
      </c>
      <c r="P9" s="31"/>
      <c r="Q9" s="15" t="s">
        <v>211</v>
      </c>
      <c r="R9" s="31" t="s">
        <v>211</v>
      </c>
      <c r="S9" s="15" t="s">
        <v>19</v>
      </c>
      <c r="T9" s="31" t="s">
        <v>211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113</v>
      </c>
      <c r="R10" s="18" t="s">
        <v>114</v>
      </c>
      <c r="S10" s="18" t="s">
        <v>152</v>
      </c>
      <c r="T10" s="18" t="s">
        <v>191</v>
      </c>
      <c r="U10" s="19" t="s">
        <v>217</v>
      </c>
    </row>
    <row r="11" spans="2:21" s="4" customFormat="1" ht="18" customHeight="1">
      <c r="B11" s="74" t="s">
        <v>33</v>
      </c>
      <c r="C11" s="74"/>
      <c r="D11" s="75"/>
      <c r="E11" s="75"/>
      <c r="F11" s="74"/>
      <c r="G11" s="75"/>
      <c r="H11" s="74"/>
      <c r="I11" s="74"/>
      <c r="J11" s="97"/>
      <c r="K11" s="77">
        <v>4.5687441404013445</v>
      </c>
      <c r="L11" s="75"/>
      <c r="M11" s="76"/>
      <c r="N11" s="76">
        <v>4.7402385623845598E-2</v>
      </c>
      <c r="O11" s="77"/>
      <c r="P11" s="98"/>
      <c r="Q11" s="77">
        <v>539.65164877400002</v>
      </c>
      <c r="R11" s="77">
        <f>R12+R258</f>
        <v>146604.85494540504</v>
      </c>
      <c r="S11" s="78"/>
      <c r="T11" s="78">
        <f t="shared" ref="T11:T42" si="0">IFERROR(R11/$R$11,0)</f>
        <v>1</v>
      </c>
      <c r="U11" s="78">
        <f>R11/'סכום נכסי הקרן'!$C$42</f>
        <v>0.1898855838778146</v>
      </c>
    </row>
    <row r="12" spans="2:21">
      <c r="B12" s="79" t="s">
        <v>200</v>
      </c>
      <c r="C12" s="80"/>
      <c r="D12" s="81"/>
      <c r="E12" s="81"/>
      <c r="F12" s="80"/>
      <c r="G12" s="81"/>
      <c r="H12" s="80"/>
      <c r="I12" s="80"/>
      <c r="J12" s="99"/>
      <c r="K12" s="83">
        <v>4.4882108129077913</v>
      </c>
      <c r="L12" s="81"/>
      <c r="M12" s="82"/>
      <c r="N12" s="82">
        <v>4.1190920973306053E-2</v>
      </c>
      <c r="O12" s="83"/>
      <c r="P12" s="100"/>
      <c r="Q12" s="83">
        <v>539.65164877400014</v>
      </c>
      <c r="R12" s="83">
        <f>R13+R168+R252</f>
        <v>121819.70893675004</v>
      </c>
      <c r="S12" s="84"/>
      <c r="T12" s="84">
        <f t="shared" si="0"/>
        <v>0.83093911850405733</v>
      </c>
      <c r="U12" s="84">
        <f>R12/'סכום נכסי הקרן'!$C$42</f>
        <v>0.15778335968405949</v>
      </c>
    </row>
    <row r="13" spans="2:21">
      <c r="B13" s="85" t="s">
        <v>32</v>
      </c>
      <c r="C13" s="80"/>
      <c r="D13" s="81"/>
      <c r="E13" s="81"/>
      <c r="F13" s="80"/>
      <c r="G13" s="81"/>
      <c r="H13" s="80"/>
      <c r="I13" s="80"/>
      <c r="J13" s="99"/>
      <c r="K13" s="83">
        <v>4.5946628769260434</v>
      </c>
      <c r="L13" s="81"/>
      <c r="M13" s="82"/>
      <c r="N13" s="82">
        <v>3.7302856932848037E-2</v>
      </c>
      <c r="O13" s="83"/>
      <c r="P13" s="100"/>
      <c r="Q13" s="83">
        <v>450.176627586</v>
      </c>
      <c r="R13" s="83">
        <f>SUM(R14:R166)</f>
        <v>101089.18386414005</v>
      </c>
      <c r="S13" s="84"/>
      <c r="T13" s="84">
        <f t="shared" si="0"/>
        <v>0.68953503553334028</v>
      </c>
      <c r="U13" s="84">
        <f>R13/'סכום נכסי הקרן'!$C$42</f>
        <v>0.13093276282645794</v>
      </c>
    </row>
    <row r="14" spans="2:21">
      <c r="B14" s="86" t="s">
        <v>306</v>
      </c>
      <c r="C14" s="112">
        <v>6040372</v>
      </c>
      <c r="D14" s="88" t="s">
        <v>120</v>
      </c>
      <c r="E14" s="88" t="s">
        <v>28</v>
      </c>
      <c r="F14" s="87" t="s">
        <v>307</v>
      </c>
      <c r="G14" s="88" t="s">
        <v>308</v>
      </c>
      <c r="H14" s="87" t="s">
        <v>309</v>
      </c>
      <c r="I14" s="87" t="s">
        <v>131</v>
      </c>
      <c r="J14" s="101"/>
      <c r="K14" s="90">
        <v>1.7300002052678032</v>
      </c>
      <c r="L14" s="88" t="s">
        <v>133</v>
      </c>
      <c r="M14" s="89">
        <v>8.3000000000000001E-3</v>
      </c>
      <c r="N14" s="89">
        <v>2.4500248323814255E-2</v>
      </c>
      <c r="O14" s="90">
        <v>1.4778000000000003E-2</v>
      </c>
      <c r="P14" s="102">
        <v>108.5</v>
      </c>
      <c r="Q14" s="90"/>
      <c r="R14" s="90">
        <v>1.6108000000000002E-5</v>
      </c>
      <c r="S14" s="91">
        <v>4.8581542564242836E-12</v>
      </c>
      <c r="T14" s="91">
        <f t="shared" si="0"/>
        <v>1.0987357823858253E-10</v>
      </c>
      <c r="U14" s="91">
        <f>R14/'סכום נכסי הקרן'!$C$42</f>
        <v>2.0863408556577984E-11</v>
      </c>
    </row>
    <row r="15" spans="2:21">
      <c r="B15" s="86" t="s">
        <v>310</v>
      </c>
      <c r="C15" s="87" t="s">
        <v>311</v>
      </c>
      <c r="D15" s="88" t="s">
        <v>120</v>
      </c>
      <c r="E15" s="88" t="s">
        <v>28</v>
      </c>
      <c r="F15" s="87" t="s">
        <v>312</v>
      </c>
      <c r="G15" s="88" t="s">
        <v>308</v>
      </c>
      <c r="H15" s="87" t="s">
        <v>309</v>
      </c>
      <c r="I15" s="87" t="s">
        <v>131</v>
      </c>
      <c r="J15" s="101"/>
      <c r="K15" s="90">
        <v>1</v>
      </c>
      <c r="L15" s="88" t="s">
        <v>133</v>
      </c>
      <c r="M15" s="89">
        <v>8.6E-3</v>
      </c>
      <c r="N15" s="89">
        <v>2.7199803149606298E-2</v>
      </c>
      <c r="O15" s="90">
        <v>7.3890000000000015E-3</v>
      </c>
      <c r="P15" s="102">
        <v>110.38</v>
      </c>
      <c r="Q15" s="90"/>
      <c r="R15" s="90">
        <v>8.1280000000000008E-6</v>
      </c>
      <c r="S15" s="91">
        <v>2.954003656424069E-12</v>
      </c>
      <c r="T15" s="91">
        <f t="shared" si="0"/>
        <v>5.5441547300918716E-11</v>
      </c>
      <c r="U15" s="91">
        <f>R15/'סכום נכסי הקרן'!$C$42</f>
        <v>1.0527550580324426E-11</v>
      </c>
    </row>
    <row r="16" spans="2:21">
      <c r="B16" s="86" t="s">
        <v>313</v>
      </c>
      <c r="C16" s="87" t="s">
        <v>314</v>
      </c>
      <c r="D16" s="88" t="s">
        <v>120</v>
      </c>
      <c r="E16" s="88" t="s">
        <v>28</v>
      </c>
      <c r="F16" s="87" t="s">
        <v>312</v>
      </c>
      <c r="G16" s="88" t="s">
        <v>308</v>
      </c>
      <c r="H16" s="87" t="s">
        <v>309</v>
      </c>
      <c r="I16" s="87" t="s">
        <v>131</v>
      </c>
      <c r="J16" s="101"/>
      <c r="K16" s="90">
        <v>2.7200000000000015</v>
      </c>
      <c r="L16" s="88" t="s">
        <v>133</v>
      </c>
      <c r="M16" s="89">
        <v>3.8E-3</v>
      </c>
      <c r="N16" s="89">
        <v>2.3900000000014607E-2</v>
      </c>
      <c r="O16" s="90">
        <v>691296.01217000012</v>
      </c>
      <c r="P16" s="102">
        <v>104.01</v>
      </c>
      <c r="Q16" s="90"/>
      <c r="R16" s="90">
        <v>719.01693910500001</v>
      </c>
      <c r="S16" s="91">
        <v>2.3043200405666671E-4</v>
      </c>
      <c r="T16" s="91">
        <f t="shared" si="0"/>
        <v>4.9044551721889327E-3</v>
      </c>
      <c r="U16" s="91">
        <f>R16/'סכום נכסי הקרן'!$C$42</f>
        <v>9.3128533397366319E-4</v>
      </c>
    </row>
    <row r="17" spans="2:21">
      <c r="B17" s="86" t="s">
        <v>315</v>
      </c>
      <c r="C17" s="87" t="s">
        <v>316</v>
      </c>
      <c r="D17" s="88" t="s">
        <v>120</v>
      </c>
      <c r="E17" s="88" t="s">
        <v>28</v>
      </c>
      <c r="F17" s="87" t="s">
        <v>312</v>
      </c>
      <c r="G17" s="88" t="s">
        <v>308</v>
      </c>
      <c r="H17" s="87" t="s">
        <v>309</v>
      </c>
      <c r="I17" s="87" t="s">
        <v>131</v>
      </c>
      <c r="J17" s="101"/>
      <c r="K17" s="90">
        <v>6.7099999999996376</v>
      </c>
      <c r="L17" s="88" t="s">
        <v>133</v>
      </c>
      <c r="M17" s="89">
        <v>2E-3</v>
      </c>
      <c r="N17" s="89">
        <v>2.400000000005793E-2</v>
      </c>
      <c r="O17" s="90">
        <v>107498.42626000001</v>
      </c>
      <c r="P17" s="102">
        <v>96.35</v>
      </c>
      <c r="Q17" s="90"/>
      <c r="R17" s="90">
        <v>103.57473163600001</v>
      </c>
      <c r="S17" s="91">
        <v>1.1216306375546216E-4</v>
      </c>
      <c r="T17" s="91">
        <f t="shared" si="0"/>
        <v>7.0648909733972149E-4</v>
      </c>
      <c r="U17" s="91">
        <f>R17/'סכום נכסי הקרן'!$C$42</f>
        <v>1.3415209475166321E-4</v>
      </c>
    </row>
    <row r="18" spans="2:21">
      <c r="B18" s="86" t="s">
        <v>317</v>
      </c>
      <c r="C18" s="87" t="s">
        <v>318</v>
      </c>
      <c r="D18" s="88" t="s">
        <v>120</v>
      </c>
      <c r="E18" s="88" t="s">
        <v>28</v>
      </c>
      <c r="F18" s="87" t="s">
        <v>319</v>
      </c>
      <c r="G18" s="88" t="s">
        <v>129</v>
      </c>
      <c r="H18" s="87" t="s">
        <v>320</v>
      </c>
      <c r="I18" s="87" t="s">
        <v>321</v>
      </c>
      <c r="J18" s="101"/>
      <c r="K18" s="90">
        <v>12.159999999999929</v>
      </c>
      <c r="L18" s="88" t="s">
        <v>133</v>
      </c>
      <c r="M18" s="89">
        <v>2.07E-2</v>
      </c>
      <c r="N18" s="89">
        <v>2.6899999999994907E-2</v>
      </c>
      <c r="O18" s="90">
        <v>1935069.8178050003</v>
      </c>
      <c r="P18" s="102">
        <v>102.43</v>
      </c>
      <c r="Q18" s="90"/>
      <c r="R18" s="90">
        <v>1982.0920676290002</v>
      </c>
      <c r="S18" s="91">
        <v>5.6817636773872401E-4</v>
      </c>
      <c r="T18" s="91">
        <f t="shared" si="0"/>
        <v>1.3519961998305732E-2</v>
      </c>
      <c r="U18" s="91">
        <f>R18/'סכום נכסי הקרן'!$C$42</f>
        <v>2.5672458780541486E-3</v>
      </c>
    </row>
    <row r="19" spans="2:21">
      <c r="B19" s="86" t="s">
        <v>322</v>
      </c>
      <c r="C19" s="87" t="s">
        <v>323</v>
      </c>
      <c r="D19" s="88" t="s">
        <v>120</v>
      </c>
      <c r="E19" s="88" t="s">
        <v>28</v>
      </c>
      <c r="F19" s="87" t="s">
        <v>324</v>
      </c>
      <c r="G19" s="88" t="s">
        <v>325</v>
      </c>
      <c r="H19" s="87" t="s">
        <v>309</v>
      </c>
      <c r="I19" s="87" t="s">
        <v>131</v>
      </c>
      <c r="J19" s="101"/>
      <c r="K19" s="90">
        <v>2.1300002722132607</v>
      </c>
      <c r="L19" s="88" t="s">
        <v>133</v>
      </c>
      <c r="M19" s="89">
        <v>8.3000000000000001E-3</v>
      </c>
      <c r="N19" s="89">
        <v>2.3399157633087073E-2</v>
      </c>
      <c r="O19" s="90">
        <v>1.3300000000000001E-2</v>
      </c>
      <c r="P19" s="102">
        <v>109</v>
      </c>
      <c r="Q19" s="90"/>
      <c r="R19" s="90">
        <v>1.4483000000000002E-5</v>
      </c>
      <c r="S19" s="91">
        <v>9.6497097323779986E-12</v>
      </c>
      <c r="T19" s="91">
        <f t="shared" si="0"/>
        <v>9.8789361412303861E-11</v>
      </c>
      <c r="U19" s="91">
        <f>R19/'סכום נכסי הקרן'!$C$42</f>
        <v>1.8758675572691766E-11</v>
      </c>
    </row>
    <row r="20" spans="2:21">
      <c r="B20" s="86" t="s">
        <v>326</v>
      </c>
      <c r="C20" s="87" t="s">
        <v>327</v>
      </c>
      <c r="D20" s="88" t="s">
        <v>120</v>
      </c>
      <c r="E20" s="88" t="s">
        <v>28</v>
      </c>
      <c r="F20" s="87" t="s">
        <v>328</v>
      </c>
      <c r="G20" s="88" t="s">
        <v>308</v>
      </c>
      <c r="H20" s="87" t="s">
        <v>309</v>
      </c>
      <c r="I20" s="87" t="s">
        <v>131</v>
      </c>
      <c r="J20" s="101"/>
      <c r="K20" s="90">
        <v>4.04</v>
      </c>
      <c r="L20" s="88" t="s">
        <v>133</v>
      </c>
      <c r="M20" s="89">
        <v>1E-3</v>
      </c>
      <c r="N20" s="89">
        <v>2.3801703163017031E-2</v>
      </c>
      <c r="O20" s="90">
        <v>6.6500000000000005E-3</v>
      </c>
      <c r="P20" s="102">
        <v>99.07</v>
      </c>
      <c r="Q20" s="90"/>
      <c r="R20" s="90">
        <v>6.5760000000000011E-6</v>
      </c>
      <c r="S20" s="91">
        <v>2.2406542144246111E-12</v>
      </c>
      <c r="T20" s="91">
        <f t="shared" si="0"/>
        <v>4.4855267599759047E-11</v>
      </c>
      <c r="U20" s="91">
        <f>R20/'סכום נכסי הקרן'!$C$42</f>
        <v>8.5173686781758652E-12</v>
      </c>
    </row>
    <row r="21" spans="2:21">
      <c r="B21" s="86" t="s">
        <v>329</v>
      </c>
      <c r="C21" s="87" t="s">
        <v>330</v>
      </c>
      <c r="D21" s="88" t="s">
        <v>120</v>
      </c>
      <c r="E21" s="88" t="s">
        <v>28</v>
      </c>
      <c r="F21" s="87" t="s">
        <v>328</v>
      </c>
      <c r="G21" s="88" t="s">
        <v>308</v>
      </c>
      <c r="H21" s="87" t="s">
        <v>309</v>
      </c>
      <c r="I21" s="87" t="s">
        <v>131</v>
      </c>
      <c r="J21" s="101"/>
      <c r="K21" s="90">
        <v>2.5299999999999998</v>
      </c>
      <c r="L21" s="88" t="s">
        <v>133</v>
      </c>
      <c r="M21" s="89">
        <v>6.0000000000000001E-3</v>
      </c>
      <c r="N21" s="89">
        <v>2.35E-2</v>
      </c>
      <c r="O21" s="90">
        <v>1.6773000000000003E-2</v>
      </c>
      <c r="P21" s="102">
        <v>107.75</v>
      </c>
      <c r="Q21" s="90"/>
      <c r="R21" s="90">
        <v>1.8029000000000003E-5</v>
      </c>
      <c r="S21" s="91">
        <v>1.5082649723752142E-11</v>
      </c>
      <c r="T21" s="91">
        <f t="shared" si="0"/>
        <v>1.2297682779137102E-10</v>
      </c>
      <c r="U21" s="91">
        <f>R21/'סכום נכסי הקרן'!$C$42</f>
        <v>2.3351526748605942E-11</v>
      </c>
    </row>
    <row r="22" spans="2:21">
      <c r="B22" s="86" t="s">
        <v>331</v>
      </c>
      <c r="C22" s="87" t="s">
        <v>332</v>
      </c>
      <c r="D22" s="88" t="s">
        <v>120</v>
      </c>
      <c r="E22" s="88" t="s">
        <v>28</v>
      </c>
      <c r="F22" s="87" t="s">
        <v>328</v>
      </c>
      <c r="G22" s="88" t="s">
        <v>308</v>
      </c>
      <c r="H22" s="87" t="s">
        <v>309</v>
      </c>
      <c r="I22" s="87" t="s">
        <v>131</v>
      </c>
      <c r="J22" s="101"/>
      <c r="K22" s="90">
        <v>3.47</v>
      </c>
      <c r="L22" s="88" t="s">
        <v>133</v>
      </c>
      <c r="M22" s="89">
        <v>1.7500000000000002E-2</v>
      </c>
      <c r="N22" s="89">
        <v>2.4299999999999999E-2</v>
      </c>
      <c r="O22" s="90">
        <v>2.5788000000000002E-2</v>
      </c>
      <c r="P22" s="102">
        <v>109.67</v>
      </c>
      <c r="Q22" s="90"/>
      <c r="R22" s="90">
        <v>2.8226000000000004E-5</v>
      </c>
      <c r="S22" s="91">
        <v>7.809964347191732E-12</v>
      </c>
      <c r="T22" s="91">
        <f t="shared" si="0"/>
        <v>1.9253114100833313E-10</v>
      </c>
      <c r="U22" s="91">
        <f>R22/'סכום נכסי הקרן'!$C$42</f>
        <v>3.6558888125029188E-11</v>
      </c>
    </row>
    <row r="23" spans="2:21">
      <c r="B23" s="86" t="s">
        <v>333</v>
      </c>
      <c r="C23" s="87" t="s">
        <v>334</v>
      </c>
      <c r="D23" s="88" t="s">
        <v>120</v>
      </c>
      <c r="E23" s="88" t="s">
        <v>28</v>
      </c>
      <c r="F23" s="87" t="s">
        <v>335</v>
      </c>
      <c r="G23" s="88" t="s">
        <v>336</v>
      </c>
      <c r="H23" s="87" t="s">
        <v>337</v>
      </c>
      <c r="I23" s="87" t="s">
        <v>131</v>
      </c>
      <c r="J23" s="101"/>
      <c r="K23" s="90">
        <v>4.1999999999995596</v>
      </c>
      <c r="L23" s="88" t="s">
        <v>133</v>
      </c>
      <c r="M23" s="89">
        <v>3.85E-2</v>
      </c>
      <c r="N23" s="89">
        <v>2.5199999999996257E-2</v>
      </c>
      <c r="O23" s="90">
        <v>1506937.9991950002</v>
      </c>
      <c r="P23" s="102">
        <v>120.55</v>
      </c>
      <c r="Q23" s="90"/>
      <c r="R23" s="90">
        <v>1816.6137710090002</v>
      </c>
      <c r="S23" s="91">
        <v>5.8348938277795188E-4</v>
      </c>
      <c r="T23" s="91">
        <f t="shared" si="0"/>
        <v>1.2391225186133833E-2</v>
      </c>
      <c r="U23" s="91">
        <f>R23/'סכום נכסי הקרן'!$C$42</f>
        <v>2.3529150294305046E-3</v>
      </c>
    </row>
    <row r="24" spans="2:21">
      <c r="B24" s="86" t="s">
        <v>338</v>
      </c>
      <c r="C24" s="87" t="s">
        <v>339</v>
      </c>
      <c r="D24" s="88" t="s">
        <v>120</v>
      </c>
      <c r="E24" s="88" t="s">
        <v>28</v>
      </c>
      <c r="F24" s="87" t="s">
        <v>335</v>
      </c>
      <c r="G24" s="88" t="s">
        <v>336</v>
      </c>
      <c r="H24" s="87" t="s">
        <v>337</v>
      </c>
      <c r="I24" s="87" t="s">
        <v>131</v>
      </c>
      <c r="J24" s="101"/>
      <c r="K24" s="90">
        <v>1.8600000000006993</v>
      </c>
      <c r="L24" s="88" t="s">
        <v>133</v>
      </c>
      <c r="M24" s="89">
        <v>4.4999999999999998E-2</v>
      </c>
      <c r="N24" s="89">
        <v>2.6300000000002152E-2</v>
      </c>
      <c r="O24" s="90">
        <v>634178.09762800008</v>
      </c>
      <c r="P24" s="102">
        <v>117.23</v>
      </c>
      <c r="Q24" s="90"/>
      <c r="R24" s="90">
        <v>743.44697026800009</v>
      </c>
      <c r="S24" s="91">
        <v>2.1456800275155923E-4</v>
      </c>
      <c r="T24" s="91">
        <f t="shared" si="0"/>
        <v>5.0710937952556639E-3</v>
      </c>
      <c r="U24" s="91">
        <f>R24/'סכום נכסי הקרן'!$C$42</f>
        <v>9.6292760621128444E-4</v>
      </c>
    </row>
    <row r="25" spans="2:21">
      <c r="B25" s="86" t="s">
        <v>340</v>
      </c>
      <c r="C25" s="87" t="s">
        <v>341</v>
      </c>
      <c r="D25" s="88" t="s">
        <v>120</v>
      </c>
      <c r="E25" s="88" t="s">
        <v>28</v>
      </c>
      <c r="F25" s="87" t="s">
        <v>335</v>
      </c>
      <c r="G25" s="88" t="s">
        <v>336</v>
      </c>
      <c r="H25" s="87" t="s">
        <v>337</v>
      </c>
      <c r="I25" s="87" t="s">
        <v>131</v>
      </c>
      <c r="J25" s="101"/>
      <c r="K25" s="90">
        <v>6.6600000000010944</v>
      </c>
      <c r="L25" s="88" t="s">
        <v>133</v>
      </c>
      <c r="M25" s="89">
        <v>2.3900000000000001E-2</v>
      </c>
      <c r="N25" s="89">
        <v>2.8200000000005311E-2</v>
      </c>
      <c r="O25" s="90">
        <v>2231284.7112080003</v>
      </c>
      <c r="P25" s="102">
        <v>108.05</v>
      </c>
      <c r="Q25" s="90"/>
      <c r="R25" s="90">
        <v>2410.9030741960005</v>
      </c>
      <c r="S25" s="91">
        <v>5.7372069954859017E-4</v>
      </c>
      <c r="T25" s="91">
        <f t="shared" si="0"/>
        <v>1.6444906105557076E-2</v>
      </c>
      <c r="U25" s="91">
        <f>R25/'סכום נכסי הקרן'!$C$42</f>
        <v>3.122650597669543E-3</v>
      </c>
    </row>
    <row r="26" spans="2:21">
      <c r="B26" s="86" t="s">
        <v>342</v>
      </c>
      <c r="C26" s="87" t="s">
        <v>343</v>
      </c>
      <c r="D26" s="88" t="s">
        <v>120</v>
      </c>
      <c r="E26" s="88" t="s">
        <v>28</v>
      </c>
      <c r="F26" s="87" t="s">
        <v>335</v>
      </c>
      <c r="G26" s="88" t="s">
        <v>336</v>
      </c>
      <c r="H26" s="87" t="s">
        <v>337</v>
      </c>
      <c r="I26" s="87" t="s">
        <v>131</v>
      </c>
      <c r="J26" s="101"/>
      <c r="K26" s="90">
        <v>3.750000000001092</v>
      </c>
      <c r="L26" s="88" t="s">
        <v>133</v>
      </c>
      <c r="M26" s="89">
        <v>0.01</v>
      </c>
      <c r="N26" s="89">
        <v>2.3699999999976847E-2</v>
      </c>
      <c r="O26" s="90">
        <v>219159.74365700001</v>
      </c>
      <c r="P26" s="102">
        <v>104.44</v>
      </c>
      <c r="Q26" s="90"/>
      <c r="R26" s="90">
        <v>228.89042476900002</v>
      </c>
      <c r="S26" s="91">
        <v>1.823685333670067E-4</v>
      </c>
      <c r="T26" s="91">
        <f t="shared" si="0"/>
        <v>1.56127452159915E-3</v>
      </c>
      <c r="U26" s="91">
        <f>R26/'סכום נכסי הקרן'!$C$42</f>
        <v>2.9646352412741021E-4</v>
      </c>
    </row>
    <row r="27" spans="2:21">
      <c r="B27" s="86" t="s">
        <v>344</v>
      </c>
      <c r="C27" s="87" t="s">
        <v>345</v>
      </c>
      <c r="D27" s="88" t="s">
        <v>120</v>
      </c>
      <c r="E27" s="88" t="s">
        <v>28</v>
      </c>
      <c r="F27" s="87" t="s">
        <v>335</v>
      </c>
      <c r="G27" s="88" t="s">
        <v>336</v>
      </c>
      <c r="H27" s="87" t="s">
        <v>337</v>
      </c>
      <c r="I27" s="87" t="s">
        <v>131</v>
      </c>
      <c r="J27" s="101"/>
      <c r="K27" s="90">
        <v>11.639999999993185</v>
      </c>
      <c r="L27" s="88" t="s">
        <v>133</v>
      </c>
      <c r="M27" s="89">
        <v>1.2500000000000001E-2</v>
      </c>
      <c r="N27" s="89">
        <v>2.899999999998619E-2</v>
      </c>
      <c r="O27" s="90">
        <v>953304.00628300011</v>
      </c>
      <c r="P27" s="102">
        <v>91.1</v>
      </c>
      <c r="Q27" s="90"/>
      <c r="R27" s="90">
        <v>868.45991552800012</v>
      </c>
      <c r="S27" s="91">
        <v>2.2211861692027416E-4</v>
      </c>
      <c r="T27" s="91">
        <f t="shared" si="0"/>
        <v>5.9238141591655379E-3</v>
      </c>
      <c r="U27" s="91">
        <f>R27/'סכום נכסי הקרן'!$C$42</f>
        <v>1.1248469103968134E-3</v>
      </c>
    </row>
    <row r="28" spans="2:21">
      <c r="B28" s="86" t="s">
        <v>346</v>
      </c>
      <c r="C28" s="87" t="s">
        <v>347</v>
      </c>
      <c r="D28" s="88" t="s">
        <v>120</v>
      </c>
      <c r="E28" s="88" t="s">
        <v>28</v>
      </c>
      <c r="F28" s="87" t="s">
        <v>335</v>
      </c>
      <c r="G28" s="88" t="s">
        <v>336</v>
      </c>
      <c r="H28" s="87" t="s">
        <v>337</v>
      </c>
      <c r="I28" s="87" t="s">
        <v>131</v>
      </c>
      <c r="J28" s="101"/>
      <c r="K28" s="90">
        <v>8.4299999999806214</v>
      </c>
      <c r="L28" s="88" t="s">
        <v>133</v>
      </c>
      <c r="M28" s="89">
        <v>0.03</v>
      </c>
      <c r="N28" s="89">
        <v>2.8899999999905206E-2</v>
      </c>
      <c r="O28" s="90">
        <v>115750.31031500001</v>
      </c>
      <c r="P28" s="102">
        <v>102.99</v>
      </c>
      <c r="Q28" s="90"/>
      <c r="R28" s="90">
        <v>119.21124521700001</v>
      </c>
      <c r="S28" s="91">
        <v>1.0393871476868648E-4</v>
      </c>
      <c r="T28" s="91">
        <f t="shared" si="0"/>
        <v>8.1314664007132455E-4</v>
      </c>
      <c r="U28" s="91">
        <f>R28/'סכום נכסי הקרן'!$C$42</f>
        <v>1.5440482452822661E-4</v>
      </c>
    </row>
    <row r="29" spans="2:21">
      <c r="B29" s="86" t="s">
        <v>348</v>
      </c>
      <c r="C29" s="87" t="s">
        <v>349</v>
      </c>
      <c r="D29" s="88" t="s">
        <v>120</v>
      </c>
      <c r="E29" s="88" t="s">
        <v>28</v>
      </c>
      <c r="F29" s="87" t="s">
        <v>335</v>
      </c>
      <c r="G29" s="88" t="s">
        <v>336</v>
      </c>
      <c r="H29" s="87" t="s">
        <v>337</v>
      </c>
      <c r="I29" s="87" t="s">
        <v>131</v>
      </c>
      <c r="J29" s="101"/>
      <c r="K29" s="90">
        <v>11.160000000003635</v>
      </c>
      <c r="L29" s="88" t="s">
        <v>133</v>
      </c>
      <c r="M29" s="89">
        <v>3.2000000000000001E-2</v>
      </c>
      <c r="N29" s="89">
        <v>2.9200000000012934E-2</v>
      </c>
      <c r="O29" s="90">
        <v>763255.32848499995</v>
      </c>
      <c r="P29" s="102">
        <v>105.31</v>
      </c>
      <c r="Q29" s="90"/>
      <c r="R29" s="90">
        <v>803.78423401300017</v>
      </c>
      <c r="S29" s="91">
        <v>5.5972811189424019E-4</v>
      </c>
      <c r="T29" s="91">
        <f t="shared" si="0"/>
        <v>5.4826576808273209E-3</v>
      </c>
      <c r="U29" s="91">
        <f>R29/'סכום נכסי הקרן'!$C$42</f>
        <v>1.0410776549260807E-3</v>
      </c>
    </row>
    <row r="30" spans="2:21">
      <c r="B30" s="86" t="s">
        <v>350</v>
      </c>
      <c r="C30" s="87" t="s">
        <v>351</v>
      </c>
      <c r="D30" s="88" t="s">
        <v>120</v>
      </c>
      <c r="E30" s="88" t="s">
        <v>28</v>
      </c>
      <c r="F30" s="87" t="s">
        <v>352</v>
      </c>
      <c r="G30" s="88" t="s">
        <v>129</v>
      </c>
      <c r="H30" s="87" t="s">
        <v>337</v>
      </c>
      <c r="I30" s="87" t="s">
        <v>131</v>
      </c>
      <c r="J30" s="101"/>
      <c r="K30" s="90">
        <v>6.2400000000102551</v>
      </c>
      <c r="L30" s="88" t="s">
        <v>133</v>
      </c>
      <c r="M30" s="89">
        <v>2.6499999999999999E-2</v>
      </c>
      <c r="N30" s="89">
        <v>2.6500000000034968E-2</v>
      </c>
      <c r="O30" s="90">
        <v>228289.21365600004</v>
      </c>
      <c r="P30" s="102">
        <v>112.76</v>
      </c>
      <c r="Q30" s="90"/>
      <c r="R30" s="90">
        <v>257.41892261400005</v>
      </c>
      <c r="S30" s="91">
        <v>1.5265241152449666E-4</v>
      </c>
      <c r="T30" s="91">
        <f t="shared" si="0"/>
        <v>1.7558690175019215E-3</v>
      </c>
      <c r="U30" s="91">
        <f>R30/'סכום נכסי הקרן'!$C$42</f>
        <v>3.33414213601317E-4</v>
      </c>
    </row>
    <row r="31" spans="2:21">
      <c r="B31" s="86" t="s">
        <v>353</v>
      </c>
      <c r="C31" s="87" t="s">
        <v>354</v>
      </c>
      <c r="D31" s="88" t="s">
        <v>120</v>
      </c>
      <c r="E31" s="88" t="s">
        <v>28</v>
      </c>
      <c r="F31" s="87" t="s">
        <v>355</v>
      </c>
      <c r="G31" s="88" t="s">
        <v>325</v>
      </c>
      <c r="H31" s="87" t="s">
        <v>356</v>
      </c>
      <c r="I31" s="87" t="s">
        <v>321</v>
      </c>
      <c r="J31" s="101"/>
      <c r="K31" s="90">
        <v>1</v>
      </c>
      <c r="L31" s="88" t="s">
        <v>133</v>
      </c>
      <c r="M31" s="89">
        <v>6.5000000000000006E-3</v>
      </c>
      <c r="N31" s="89">
        <v>2.5500000000137257E-2</v>
      </c>
      <c r="O31" s="90">
        <v>86390.944076</v>
      </c>
      <c r="P31" s="102">
        <v>109.23</v>
      </c>
      <c r="Q31" s="90">
        <v>0.34627533600000004</v>
      </c>
      <c r="R31" s="90">
        <v>94.711103774000023</v>
      </c>
      <c r="S31" s="91">
        <v>7.9128723482343877E-5</v>
      </c>
      <c r="T31" s="91">
        <f t="shared" si="0"/>
        <v>6.4602979082288917E-4</v>
      </c>
      <c r="U31" s="91">
        <f>R31/'סכום נכסי הקרן'!$C$42</f>
        <v>1.2267174403286674E-4</v>
      </c>
    </row>
    <row r="32" spans="2:21">
      <c r="B32" s="86" t="s">
        <v>357</v>
      </c>
      <c r="C32" s="87" t="s">
        <v>358</v>
      </c>
      <c r="D32" s="88" t="s">
        <v>120</v>
      </c>
      <c r="E32" s="88" t="s">
        <v>28</v>
      </c>
      <c r="F32" s="87" t="s">
        <v>355</v>
      </c>
      <c r="G32" s="88" t="s">
        <v>325</v>
      </c>
      <c r="H32" s="87" t="s">
        <v>337</v>
      </c>
      <c r="I32" s="87" t="s">
        <v>131</v>
      </c>
      <c r="J32" s="101"/>
      <c r="K32" s="90">
        <v>3.3499999999999308</v>
      </c>
      <c r="L32" s="88" t="s">
        <v>133</v>
      </c>
      <c r="M32" s="89">
        <v>1.34E-2</v>
      </c>
      <c r="N32" s="89">
        <v>0.03</v>
      </c>
      <c r="O32" s="90">
        <v>2717290.2440300006</v>
      </c>
      <c r="P32" s="102">
        <v>107.07</v>
      </c>
      <c r="Q32" s="90"/>
      <c r="R32" s="90">
        <v>2909.4026716520002</v>
      </c>
      <c r="S32" s="91">
        <v>8.7868752128647423E-4</v>
      </c>
      <c r="T32" s="91">
        <f t="shared" si="0"/>
        <v>1.9845200029258568E-2</v>
      </c>
      <c r="U32" s="91">
        <f>R32/'סכום נכסי הקרן'!$C$42</f>
        <v>3.7683173947277862E-3</v>
      </c>
    </row>
    <row r="33" spans="2:21">
      <c r="B33" s="86" t="s">
        <v>359</v>
      </c>
      <c r="C33" s="87" t="s">
        <v>360</v>
      </c>
      <c r="D33" s="88" t="s">
        <v>120</v>
      </c>
      <c r="E33" s="88" t="s">
        <v>28</v>
      </c>
      <c r="F33" s="87" t="s">
        <v>355</v>
      </c>
      <c r="G33" s="88" t="s">
        <v>325</v>
      </c>
      <c r="H33" s="87" t="s">
        <v>337</v>
      </c>
      <c r="I33" s="87" t="s">
        <v>131</v>
      </c>
      <c r="J33" s="101"/>
      <c r="K33" s="90">
        <v>3.3300000000002736</v>
      </c>
      <c r="L33" s="88" t="s">
        <v>133</v>
      </c>
      <c r="M33" s="89">
        <v>1.77E-2</v>
      </c>
      <c r="N33" s="89">
        <v>3.0100000000003437E-2</v>
      </c>
      <c r="O33" s="90">
        <v>1599526.6918080002</v>
      </c>
      <c r="P33" s="102">
        <v>107.4</v>
      </c>
      <c r="Q33" s="90"/>
      <c r="R33" s="90">
        <v>1717.8916475410003</v>
      </c>
      <c r="S33" s="91">
        <v>5.8019403396303802E-4</v>
      </c>
      <c r="T33" s="91">
        <f t="shared" si="0"/>
        <v>1.1717836003321548E-2</v>
      </c>
      <c r="U33" s="91">
        <f>R33/'סכום נכסי הקרן'!$C$42</f>
        <v>2.2250481312751894E-3</v>
      </c>
    </row>
    <row r="34" spans="2:21">
      <c r="B34" s="86" t="s">
        <v>361</v>
      </c>
      <c r="C34" s="87" t="s">
        <v>362</v>
      </c>
      <c r="D34" s="88" t="s">
        <v>120</v>
      </c>
      <c r="E34" s="88" t="s">
        <v>28</v>
      </c>
      <c r="F34" s="87" t="s">
        <v>355</v>
      </c>
      <c r="G34" s="88" t="s">
        <v>325</v>
      </c>
      <c r="H34" s="87" t="s">
        <v>337</v>
      </c>
      <c r="I34" s="87" t="s">
        <v>131</v>
      </c>
      <c r="J34" s="101"/>
      <c r="K34" s="90">
        <v>6.3299999999999725</v>
      </c>
      <c r="L34" s="88" t="s">
        <v>133</v>
      </c>
      <c r="M34" s="89">
        <v>2.4799999999999999E-2</v>
      </c>
      <c r="N34" s="89">
        <v>3.1399999999999324E-2</v>
      </c>
      <c r="O34" s="90">
        <v>3007597.0148660005</v>
      </c>
      <c r="P34" s="102">
        <v>107.59</v>
      </c>
      <c r="Q34" s="90"/>
      <c r="R34" s="90">
        <v>3235.8736526730004</v>
      </c>
      <c r="S34" s="91">
        <v>9.1291733010754337E-4</v>
      </c>
      <c r="T34" s="91">
        <f t="shared" si="0"/>
        <v>2.2072077039181442E-2</v>
      </c>
      <c r="U34" s="91">
        <f>R34/'סכום נכסי הקרן'!$C$42</f>
        <v>4.191169235981073E-3</v>
      </c>
    </row>
    <row r="35" spans="2:21">
      <c r="B35" s="86" t="s">
        <v>363</v>
      </c>
      <c r="C35" s="87" t="s">
        <v>364</v>
      </c>
      <c r="D35" s="88" t="s">
        <v>120</v>
      </c>
      <c r="E35" s="88" t="s">
        <v>28</v>
      </c>
      <c r="F35" s="87" t="s">
        <v>355</v>
      </c>
      <c r="G35" s="88" t="s">
        <v>325</v>
      </c>
      <c r="H35" s="87" t="s">
        <v>356</v>
      </c>
      <c r="I35" s="87" t="s">
        <v>321</v>
      </c>
      <c r="J35" s="101"/>
      <c r="K35" s="90">
        <v>7.6900000000019046</v>
      </c>
      <c r="L35" s="88" t="s">
        <v>133</v>
      </c>
      <c r="M35" s="89">
        <v>9.0000000000000011E-3</v>
      </c>
      <c r="N35" s="89">
        <v>3.2000000000004053E-2</v>
      </c>
      <c r="O35" s="90">
        <v>1607591.0203950002</v>
      </c>
      <c r="P35" s="102">
        <v>92.19</v>
      </c>
      <c r="Q35" s="90"/>
      <c r="R35" s="90">
        <v>1482.0382143219999</v>
      </c>
      <c r="S35" s="91">
        <v>8.4450220550736613E-4</v>
      </c>
      <c r="T35" s="91">
        <f t="shared" si="0"/>
        <v>1.0109066407615929E-2</v>
      </c>
      <c r="U35" s="91">
        <f>R35/'סכום נכסי הקרן'!$C$42</f>
        <v>1.9195659772697521E-3</v>
      </c>
    </row>
    <row r="36" spans="2:21">
      <c r="B36" s="86" t="s">
        <v>365</v>
      </c>
      <c r="C36" s="87" t="s">
        <v>366</v>
      </c>
      <c r="D36" s="88" t="s">
        <v>120</v>
      </c>
      <c r="E36" s="88" t="s">
        <v>28</v>
      </c>
      <c r="F36" s="87" t="s">
        <v>355</v>
      </c>
      <c r="G36" s="88" t="s">
        <v>325</v>
      </c>
      <c r="H36" s="87" t="s">
        <v>356</v>
      </c>
      <c r="I36" s="87" t="s">
        <v>321</v>
      </c>
      <c r="J36" s="101"/>
      <c r="K36" s="90">
        <v>11.179999999997579</v>
      </c>
      <c r="L36" s="88" t="s">
        <v>133</v>
      </c>
      <c r="M36" s="89">
        <v>1.6899999999999998E-2</v>
      </c>
      <c r="N36" s="89">
        <v>3.3199999999991785E-2</v>
      </c>
      <c r="O36" s="90">
        <v>2010522.8813540002</v>
      </c>
      <c r="P36" s="102">
        <v>92.05</v>
      </c>
      <c r="Q36" s="90"/>
      <c r="R36" s="90">
        <v>1850.6862041360002</v>
      </c>
      <c r="S36" s="91">
        <v>7.5078060179543005E-4</v>
      </c>
      <c r="T36" s="91">
        <f t="shared" si="0"/>
        <v>1.2623635177874478E-2</v>
      </c>
      <c r="U36" s="91">
        <f>R36/'סכום נכסי הקרן'!$C$42</f>
        <v>2.3970463364112152E-3</v>
      </c>
    </row>
    <row r="37" spans="2:21">
      <c r="B37" s="86" t="s">
        <v>367</v>
      </c>
      <c r="C37" s="87" t="s">
        <v>368</v>
      </c>
      <c r="D37" s="88" t="s">
        <v>120</v>
      </c>
      <c r="E37" s="88" t="s">
        <v>28</v>
      </c>
      <c r="F37" s="87" t="s">
        <v>369</v>
      </c>
      <c r="G37" s="88" t="s">
        <v>325</v>
      </c>
      <c r="H37" s="87" t="s">
        <v>370</v>
      </c>
      <c r="I37" s="87" t="s">
        <v>131</v>
      </c>
      <c r="J37" s="101"/>
      <c r="K37" s="90">
        <v>2.5200000000009899</v>
      </c>
      <c r="L37" s="88" t="s">
        <v>133</v>
      </c>
      <c r="M37" s="89">
        <v>3.2000000000000001E-2</v>
      </c>
      <c r="N37" s="89">
        <v>2.9900000000004215E-2</v>
      </c>
      <c r="O37" s="90">
        <v>969797.58632500027</v>
      </c>
      <c r="P37" s="102">
        <v>112.5</v>
      </c>
      <c r="Q37" s="90"/>
      <c r="R37" s="90">
        <v>1091.0222842460003</v>
      </c>
      <c r="S37" s="91">
        <v>6.9130742993027904E-4</v>
      </c>
      <c r="T37" s="91">
        <f t="shared" si="0"/>
        <v>7.4419246528519938E-3</v>
      </c>
      <c r="U37" s="91">
        <f>R37/'סכום נכסי הקרן'!$C$42</f>
        <v>1.4131142078815035E-3</v>
      </c>
    </row>
    <row r="38" spans="2:21">
      <c r="B38" s="86" t="s">
        <v>371</v>
      </c>
      <c r="C38" s="87" t="s">
        <v>372</v>
      </c>
      <c r="D38" s="88" t="s">
        <v>120</v>
      </c>
      <c r="E38" s="88" t="s">
        <v>28</v>
      </c>
      <c r="F38" s="87" t="s">
        <v>369</v>
      </c>
      <c r="G38" s="88" t="s">
        <v>325</v>
      </c>
      <c r="H38" s="87" t="s">
        <v>370</v>
      </c>
      <c r="I38" s="87" t="s">
        <v>131</v>
      </c>
      <c r="J38" s="101"/>
      <c r="K38" s="90">
        <v>4.2900000000001111</v>
      </c>
      <c r="L38" s="88" t="s">
        <v>133</v>
      </c>
      <c r="M38" s="89">
        <v>1.1399999999999999E-2</v>
      </c>
      <c r="N38" s="89">
        <v>3.1000000000007414E-2</v>
      </c>
      <c r="O38" s="90">
        <v>1056572.9066560001</v>
      </c>
      <c r="P38" s="102">
        <v>100.96</v>
      </c>
      <c r="Q38" s="90">
        <v>13.208984645000003</v>
      </c>
      <c r="R38" s="90">
        <v>1079.9250079720002</v>
      </c>
      <c r="S38" s="91">
        <v>4.4713521284579707E-4</v>
      </c>
      <c r="T38" s="91">
        <f t="shared" si="0"/>
        <v>7.3662295042968345E-3</v>
      </c>
      <c r="U38" s="91">
        <f>R38/'סכום נכסי הקרן'!$C$42</f>
        <v>1.398740790401389E-3</v>
      </c>
    </row>
    <row r="39" spans="2:21">
      <c r="B39" s="86" t="s">
        <v>373</v>
      </c>
      <c r="C39" s="87" t="s">
        <v>374</v>
      </c>
      <c r="D39" s="88" t="s">
        <v>120</v>
      </c>
      <c r="E39" s="88" t="s">
        <v>28</v>
      </c>
      <c r="F39" s="87" t="s">
        <v>369</v>
      </c>
      <c r="G39" s="88" t="s">
        <v>325</v>
      </c>
      <c r="H39" s="87" t="s">
        <v>370</v>
      </c>
      <c r="I39" s="87" t="s">
        <v>131</v>
      </c>
      <c r="J39" s="101"/>
      <c r="K39" s="90">
        <v>6.4999999999979368</v>
      </c>
      <c r="L39" s="88" t="s">
        <v>133</v>
      </c>
      <c r="M39" s="89">
        <v>9.1999999999999998E-3</v>
      </c>
      <c r="N39" s="89">
        <v>3.2899999999989125E-2</v>
      </c>
      <c r="O39" s="90">
        <v>1505707.2184080002</v>
      </c>
      <c r="P39" s="102">
        <v>96.51</v>
      </c>
      <c r="Q39" s="90"/>
      <c r="R39" s="90">
        <v>1453.1580777020001</v>
      </c>
      <c r="S39" s="91">
        <v>7.5228488183333409E-4</v>
      </c>
      <c r="T39" s="91">
        <f t="shared" si="0"/>
        <v>9.9120733637583103E-3</v>
      </c>
      <c r="U39" s="91">
        <f>R39/'סכום נכסי הקרן'!$C$42</f>
        <v>1.8821598381169806E-3</v>
      </c>
    </row>
    <row r="40" spans="2:21">
      <c r="B40" s="86" t="s">
        <v>375</v>
      </c>
      <c r="C40" s="87" t="s">
        <v>376</v>
      </c>
      <c r="D40" s="88" t="s">
        <v>120</v>
      </c>
      <c r="E40" s="88" t="s">
        <v>28</v>
      </c>
      <c r="F40" s="87" t="s">
        <v>377</v>
      </c>
      <c r="G40" s="88" t="s">
        <v>325</v>
      </c>
      <c r="H40" s="87" t="s">
        <v>378</v>
      </c>
      <c r="I40" s="87" t="s">
        <v>321</v>
      </c>
      <c r="J40" s="101"/>
      <c r="K40" s="90">
        <v>2.6099999999994599</v>
      </c>
      <c r="L40" s="88" t="s">
        <v>133</v>
      </c>
      <c r="M40" s="89">
        <v>2.3399999999999997E-2</v>
      </c>
      <c r="N40" s="89">
        <v>3.1399999999993128E-2</v>
      </c>
      <c r="O40" s="90">
        <v>737965.86280799995</v>
      </c>
      <c r="P40" s="102">
        <v>110.3</v>
      </c>
      <c r="Q40" s="90"/>
      <c r="R40" s="90">
        <v>813.97628540400012</v>
      </c>
      <c r="S40" s="91">
        <v>2.8503874550526987E-4</v>
      </c>
      <c r="T40" s="91">
        <f t="shared" si="0"/>
        <v>5.5521782393026554E-3</v>
      </c>
      <c r="U40" s="91">
        <f>R40/'סכום נכסי הקרן'!$C$42</f>
        <v>1.0542786067636813E-3</v>
      </c>
    </row>
    <row r="41" spans="2:21">
      <c r="B41" s="86" t="s">
        <v>379</v>
      </c>
      <c r="C41" s="87" t="s">
        <v>380</v>
      </c>
      <c r="D41" s="88" t="s">
        <v>120</v>
      </c>
      <c r="E41" s="88" t="s">
        <v>28</v>
      </c>
      <c r="F41" s="87" t="s">
        <v>377</v>
      </c>
      <c r="G41" s="88" t="s">
        <v>325</v>
      </c>
      <c r="H41" s="87" t="s">
        <v>378</v>
      </c>
      <c r="I41" s="87" t="s">
        <v>321</v>
      </c>
      <c r="J41" s="101"/>
      <c r="K41" s="90">
        <v>5.8900000000004615</v>
      </c>
      <c r="L41" s="88" t="s">
        <v>133</v>
      </c>
      <c r="M41" s="89">
        <v>6.5000000000000006E-3</v>
      </c>
      <c r="N41" s="89">
        <v>3.1800000000001376E-2</v>
      </c>
      <c r="O41" s="90">
        <v>2134450.2433020007</v>
      </c>
      <c r="P41" s="102">
        <v>95.32</v>
      </c>
      <c r="Q41" s="90"/>
      <c r="R41" s="90">
        <v>2034.5579577540004</v>
      </c>
      <c r="S41" s="91">
        <v>9.9988713463534766E-4</v>
      </c>
      <c r="T41" s="91">
        <f t="shared" si="0"/>
        <v>1.3877834799616018E-2</v>
      </c>
      <c r="U41" s="91">
        <f>R41/'סכום נכסי הקרן'!$C$42</f>
        <v>2.6352007638849413E-3</v>
      </c>
    </row>
    <row r="42" spans="2:21">
      <c r="B42" s="86" t="s">
        <v>381</v>
      </c>
      <c r="C42" s="87" t="s">
        <v>382</v>
      </c>
      <c r="D42" s="88" t="s">
        <v>120</v>
      </c>
      <c r="E42" s="88" t="s">
        <v>28</v>
      </c>
      <c r="F42" s="87" t="s">
        <v>377</v>
      </c>
      <c r="G42" s="88" t="s">
        <v>325</v>
      </c>
      <c r="H42" s="87" t="s">
        <v>378</v>
      </c>
      <c r="I42" s="87" t="s">
        <v>321</v>
      </c>
      <c r="J42" s="101"/>
      <c r="K42" s="90">
        <v>8.7999999999634486</v>
      </c>
      <c r="L42" s="88" t="s">
        <v>133</v>
      </c>
      <c r="M42" s="89">
        <v>2.64E-2</v>
      </c>
      <c r="N42" s="89">
        <v>3.0299999999877453E-2</v>
      </c>
      <c r="O42" s="90">
        <v>93471.899950000006</v>
      </c>
      <c r="P42" s="102">
        <v>99.52</v>
      </c>
      <c r="Q42" s="90"/>
      <c r="R42" s="90">
        <v>93.02323933800001</v>
      </c>
      <c r="S42" s="91">
        <v>3.1157299983333335E-4</v>
      </c>
      <c r="T42" s="91">
        <f t="shared" si="0"/>
        <v>6.3451677212628078E-4</v>
      </c>
      <c r="U42" s="91">
        <f>R42/'סכום נכסי הקרן'!$C$42</f>
        <v>1.2048558775546505E-4</v>
      </c>
    </row>
    <row r="43" spans="2:21">
      <c r="B43" s="86" t="s">
        <v>383</v>
      </c>
      <c r="C43" s="87" t="s">
        <v>384</v>
      </c>
      <c r="D43" s="88" t="s">
        <v>120</v>
      </c>
      <c r="E43" s="88" t="s">
        <v>28</v>
      </c>
      <c r="F43" s="87" t="s">
        <v>385</v>
      </c>
      <c r="G43" s="88" t="s">
        <v>325</v>
      </c>
      <c r="H43" s="87" t="s">
        <v>370</v>
      </c>
      <c r="I43" s="87" t="s">
        <v>131</v>
      </c>
      <c r="J43" s="101"/>
      <c r="K43" s="90">
        <v>2.2599999999968823</v>
      </c>
      <c r="L43" s="88" t="s">
        <v>133</v>
      </c>
      <c r="M43" s="89">
        <v>1.34E-2</v>
      </c>
      <c r="N43" s="89">
        <v>2.9599999999964828E-2</v>
      </c>
      <c r="O43" s="90">
        <v>229230.78381300002</v>
      </c>
      <c r="P43" s="102">
        <v>109.14</v>
      </c>
      <c r="Q43" s="90"/>
      <c r="R43" s="90">
        <v>250.18245920300004</v>
      </c>
      <c r="S43" s="91">
        <v>4.2992899213853815E-4</v>
      </c>
      <c r="T43" s="91">
        <f t="shared" ref="T43:T74" si="1">IFERROR(R43/$R$11,0)</f>
        <v>1.7065086916539483E-3</v>
      </c>
      <c r="U43" s="91">
        <f>R43/'סכום נכסי הקרן'!$C$42</f>
        <v>3.2404139930727546E-4</v>
      </c>
    </row>
    <row r="44" spans="2:21">
      <c r="B44" s="86" t="s">
        <v>386</v>
      </c>
      <c r="C44" s="87" t="s">
        <v>387</v>
      </c>
      <c r="D44" s="88" t="s">
        <v>120</v>
      </c>
      <c r="E44" s="88" t="s">
        <v>28</v>
      </c>
      <c r="F44" s="87" t="s">
        <v>385</v>
      </c>
      <c r="G44" s="88" t="s">
        <v>325</v>
      </c>
      <c r="H44" s="87" t="s">
        <v>378</v>
      </c>
      <c r="I44" s="87" t="s">
        <v>321</v>
      </c>
      <c r="J44" s="101"/>
      <c r="K44" s="90">
        <v>3.5900000000010537</v>
      </c>
      <c r="L44" s="88" t="s">
        <v>133</v>
      </c>
      <c r="M44" s="89">
        <v>1.8200000000000001E-2</v>
      </c>
      <c r="N44" s="89">
        <v>2.9600000000012047E-2</v>
      </c>
      <c r="O44" s="90">
        <v>616474.84534000012</v>
      </c>
      <c r="P44" s="102">
        <v>107.72</v>
      </c>
      <c r="Q44" s="90"/>
      <c r="R44" s="90">
        <v>664.06671137000012</v>
      </c>
      <c r="S44" s="91">
        <v>1.1548235667427217E-3</v>
      </c>
      <c r="T44" s="91">
        <f t="shared" si="1"/>
        <v>4.5296365636546994E-3</v>
      </c>
      <c r="U44" s="91">
        <f>R44/'סכום נכסי הקרן'!$C$42</f>
        <v>8.6011268364387025E-4</v>
      </c>
    </row>
    <row r="45" spans="2:21">
      <c r="B45" s="86" t="s">
        <v>388</v>
      </c>
      <c r="C45" s="87" t="s">
        <v>389</v>
      </c>
      <c r="D45" s="88" t="s">
        <v>120</v>
      </c>
      <c r="E45" s="88" t="s">
        <v>28</v>
      </c>
      <c r="F45" s="87" t="s">
        <v>385</v>
      </c>
      <c r="G45" s="88" t="s">
        <v>325</v>
      </c>
      <c r="H45" s="87" t="s">
        <v>378</v>
      </c>
      <c r="I45" s="87" t="s">
        <v>321</v>
      </c>
      <c r="J45" s="101"/>
      <c r="K45" s="90">
        <v>2.0299999999989891</v>
      </c>
      <c r="L45" s="88" t="s">
        <v>133</v>
      </c>
      <c r="M45" s="89">
        <v>2E-3</v>
      </c>
      <c r="N45" s="89">
        <v>2.8899999999985226E-2</v>
      </c>
      <c r="O45" s="90">
        <v>492198.17276900006</v>
      </c>
      <c r="P45" s="102">
        <v>104.5</v>
      </c>
      <c r="Q45" s="90"/>
      <c r="R45" s="90">
        <v>514.34710578400006</v>
      </c>
      <c r="S45" s="91">
        <v>1.4915096144515153E-3</v>
      </c>
      <c r="T45" s="91">
        <f t="shared" si="1"/>
        <v>3.5083906735253788E-3</v>
      </c>
      <c r="U45" s="91">
        <f>R45/'סכום נכסי הקרן'!$C$42</f>
        <v>6.6619281151384573E-4</v>
      </c>
    </row>
    <row r="46" spans="2:21">
      <c r="B46" s="86" t="s">
        <v>390</v>
      </c>
      <c r="C46" s="87" t="s">
        <v>391</v>
      </c>
      <c r="D46" s="88" t="s">
        <v>120</v>
      </c>
      <c r="E46" s="88" t="s">
        <v>28</v>
      </c>
      <c r="F46" s="87" t="s">
        <v>392</v>
      </c>
      <c r="G46" s="88" t="s">
        <v>325</v>
      </c>
      <c r="H46" s="87" t="s">
        <v>378</v>
      </c>
      <c r="I46" s="87" t="s">
        <v>321</v>
      </c>
      <c r="J46" s="101"/>
      <c r="K46" s="90">
        <v>1.4600000000013278</v>
      </c>
      <c r="L46" s="88" t="s">
        <v>133</v>
      </c>
      <c r="M46" s="89">
        <v>4.7500000000000001E-2</v>
      </c>
      <c r="N46" s="89">
        <v>3.2699999999993359E-2</v>
      </c>
      <c r="O46" s="90">
        <v>240127.90904100004</v>
      </c>
      <c r="P46" s="102">
        <v>137.97999999999999</v>
      </c>
      <c r="Q46" s="90"/>
      <c r="R46" s="90">
        <v>331.32848918600007</v>
      </c>
      <c r="S46" s="91">
        <v>1.8604548432392265E-4</v>
      </c>
      <c r="T46" s="91">
        <f t="shared" si="1"/>
        <v>2.260010347606737E-3</v>
      </c>
      <c r="U46" s="91">
        <f>R46/'סכום נכסי הקרן'!$C$42</f>
        <v>4.2914338442520792E-4</v>
      </c>
    </row>
    <row r="47" spans="2:21">
      <c r="B47" s="86" t="s">
        <v>393</v>
      </c>
      <c r="C47" s="87" t="s">
        <v>394</v>
      </c>
      <c r="D47" s="88" t="s">
        <v>120</v>
      </c>
      <c r="E47" s="88" t="s">
        <v>28</v>
      </c>
      <c r="F47" s="87" t="s">
        <v>392</v>
      </c>
      <c r="G47" s="88" t="s">
        <v>325</v>
      </c>
      <c r="H47" s="87" t="s">
        <v>378</v>
      </c>
      <c r="I47" s="87" t="s">
        <v>321</v>
      </c>
      <c r="J47" s="101"/>
      <c r="K47" s="90">
        <v>4.2800000000026035</v>
      </c>
      <c r="L47" s="88" t="s">
        <v>133</v>
      </c>
      <c r="M47" s="89">
        <v>5.0000000000000001E-3</v>
      </c>
      <c r="N47" s="89">
        <v>3.1500000000020095E-2</v>
      </c>
      <c r="O47" s="90">
        <v>526853.02701399999</v>
      </c>
      <c r="P47" s="102">
        <v>99.19</v>
      </c>
      <c r="Q47" s="90"/>
      <c r="R47" s="90">
        <v>522.58549301300002</v>
      </c>
      <c r="S47" s="91">
        <v>2.9517777438546746E-4</v>
      </c>
      <c r="T47" s="91">
        <f t="shared" si="1"/>
        <v>3.5645851783531208E-3</v>
      </c>
      <c r="U47" s="91">
        <f>R47/'סכום נכסי הקרן'!$C$42</f>
        <v>6.7686333787378623E-4</v>
      </c>
    </row>
    <row r="48" spans="2:21">
      <c r="B48" s="86" t="s">
        <v>395</v>
      </c>
      <c r="C48" s="87" t="s">
        <v>396</v>
      </c>
      <c r="D48" s="88" t="s">
        <v>120</v>
      </c>
      <c r="E48" s="88" t="s">
        <v>28</v>
      </c>
      <c r="F48" s="87" t="s">
        <v>392</v>
      </c>
      <c r="G48" s="88" t="s">
        <v>325</v>
      </c>
      <c r="H48" s="87" t="s">
        <v>378</v>
      </c>
      <c r="I48" s="87" t="s">
        <v>321</v>
      </c>
      <c r="J48" s="101"/>
      <c r="K48" s="90">
        <v>6.0999999999991106</v>
      </c>
      <c r="L48" s="88" t="s">
        <v>133</v>
      </c>
      <c r="M48" s="89">
        <v>5.8999999999999999E-3</v>
      </c>
      <c r="N48" s="89">
        <v>3.3699999999991029E-2</v>
      </c>
      <c r="O48" s="90">
        <v>1595801.2433990003</v>
      </c>
      <c r="P48" s="102">
        <v>91.47</v>
      </c>
      <c r="Q48" s="90"/>
      <c r="R48" s="90">
        <v>1459.679317263</v>
      </c>
      <c r="S48" s="91">
        <v>1.4515267427985393E-3</v>
      </c>
      <c r="T48" s="91">
        <f t="shared" si="1"/>
        <v>9.9565551073092212E-3</v>
      </c>
      <c r="U48" s="91">
        <f>R48/'סכום נכסי הקרן'!$C$42</f>
        <v>1.8906062799630484E-3</v>
      </c>
    </row>
    <row r="49" spans="2:21">
      <c r="B49" s="86" t="s">
        <v>397</v>
      </c>
      <c r="C49" s="87" t="s">
        <v>398</v>
      </c>
      <c r="D49" s="88" t="s">
        <v>120</v>
      </c>
      <c r="E49" s="88" t="s">
        <v>28</v>
      </c>
      <c r="F49" s="87" t="s">
        <v>399</v>
      </c>
      <c r="G49" s="88" t="s">
        <v>400</v>
      </c>
      <c r="H49" s="87" t="s">
        <v>370</v>
      </c>
      <c r="I49" s="87" t="s">
        <v>131</v>
      </c>
      <c r="J49" s="101"/>
      <c r="K49" s="90">
        <v>5.2799999999959448</v>
      </c>
      <c r="L49" s="88" t="s">
        <v>133</v>
      </c>
      <c r="M49" s="89">
        <v>4.4000000000000003E-3</v>
      </c>
      <c r="N49" s="89">
        <v>2.7399999999958857E-2</v>
      </c>
      <c r="O49" s="90">
        <v>339843.16908100003</v>
      </c>
      <c r="P49" s="102">
        <v>98.69</v>
      </c>
      <c r="Q49" s="90"/>
      <c r="R49" s="90">
        <v>335.39123903700005</v>
      </c>
      <c r="S49" s="91">
        <v>4.49048825941979E-4</v>
      </c>
      <c r="T49" s="91">
        <f t="shared" si="1"/>
        <v>2.2877225939202232E-3</v>
      </c>
      <c r="U49" s="91">
        <f>R49/'סכום נכסי הקרן'!$C$42</f>
        <v>4.3440554049701006E-4</v>
      </c>
    </row>
    <row r="50" spans="2:21">
      <c r="B50" s="86" t="s">
        <v>401</v>
      </c>
      <c r="C50" s="87" t="s">
        <v>402</v>
      </c>
      <c r="D50" s="88" t="s">
        <v>120</v>
      </c>
      <c r="E50" s="88" t="s">
        <v>28</v>
      </c>
      <c r="F50" s="87" t="s">
        <v>403</v>
      </c>
      <c r="G50" s="88" t="s">
        <v>325</v>
      </c>
      <c r="H50" s="87" t="s">
        <v>370</v>
      </c>
      <c r="I50" s="87" t="s">
        <v>131</v>
      </c>
      <c r="J50" s="101"/>
      <c r="K50" s="90">
        <v>3.0599999999976961</v>
      </c>
      <c r="L50" s="88" t="s">
        <v>133</v>
      </c>
      <c r="M50" s="89">
        <v>1.5800000000000002E-2</v>
      </c>
      <c r="N50" s="89">
        <v>2.9399999999978155E-2</v>
      </c>
      <c r="O50" s="90">
        <v>615568.88782900013</v>
      </c>
      <c r="P50" s="102">
        <v>108.57</v>
      </c>
      <c r="Q50" s="90"/>
      <c r="R50" s="90">
        <v>668.32315590900009</v>
      </c>
      <c r="S50" s="91">
        <v>1.3233717157307631E-3</v>
      </c>
      <c r="T50" s="91">
        <f t="shared" si="1"/>
        <v>4.5586700123804256E-3</v>
      </c>
      <c r="U50" s="91">
        <f>R50/'סכום נכסי הקרן'!$C$42</f>
        <v>8.6562571700714134E-4</v>
      </c>
    </row>
    <row r="51" spans="2:21">
      <c r="B51" s="86" t="s">
        <v>404</v>
      </c>
      <c r="C51" s="87" t="s">
        <v>405</v>
      </c>
      <c r="D51" s="88" t="s">
        <v>120</v>
      </c>
      <c r="E51" s="88" t="s">
        <v>28</v>
      </c>
      <c r="F51" s="87" t="s">
        <v>403</v>
      </c>
      <c r="G51" s="88" t="s">
        <v>325</v>
      </c>
      <c r="H51" s="87" t="s">
        <v>370</v>
      </c>
      <c r="I51" s="87" t="s">
        <v>131</v>
      </c>
      <c r="J51" s="101"/>
      <c r="K51" s="90">
        <v>5.4900000000032767</v>
      </c>
      <c r="L51" s="88" t="s">
        <v>133</v>
      </c>
      <c r="M51" s="89">
        <v>8.3999999999999995E-3</v>
      </c>
      <c r="N51" s="89">
        <v>3.0100000000008186E-2</v>
      </c>
      <c r="O51" s="90">
        <v>495411.11962700007</v>
      </c>
      <c r="P51" s="102">
        <v>98.55</v>
      </c>
      <c r="Q51" s="90"/>
      <c r="R51" s="90">
        <v>488.2276412600001</v>
      </c>
      <c r="S51" s="91">
        <v>6.0349752665001834E-4</v>
      </c>
      <c r="T51" s="91">
        <f t="shared" si="1"/>
        <v>3.3302283300359579E-3</v>
      </c>
      <c r="U51" s="91">
        <f>R51/'סכום נכסי הקרן'!$C$42</f>
        <v>6.3236235089531728E-4</v>
      </c>
    </row>
    <row r="52" spans="2:21">
      <c r="B52" s="86" t="s">
        <v>406</v>
      </c>
      <c r="C52" s="87" t="s">
        <v>407</v>
      </c>
      <c r="D52" s="88" t="s">
        <v>120</v>
      </c>
      <c r="E52" s="88" t="s">
        <v>28</v>
      </c>
      <c r="F52" s="87" t="s">
        <v>307</v>
      </c>
      <c r="G52" s="88" t="s">
        <v>308</v>
      </c>
      <c r="H52" s="87" t="s">
        <v>378</v>
      </c>
      <c r="I52" s="87" t="s">
        <v>321</v>
      </c>
      <c r="J52" s="101"/>
      <c r="K52" s="90">
        <v>4.5200000000077143</v>
      </c>
      <c r="L52" s="88" t="s">
        <v>133</v>
      </c>
      <c r="M52" s="89">
        <v>2.7799999999999998E-2</v>
      </c>
      <c r="N52" s="89">
        <v>3.3500000000041323E-2</v>
      </c>
      <c r="O52" s="90">
        <v>5.3184020000000007</v>
      </c>
      <c r="P52" s="102">
        <v>5460000</v>
      </c>
      <c r="Q52" s="90"/>
      <c r="R52" s="90">
        <v>290.384790388</v>
      </c>
      <c r="S52" s="91">
        <v>1.2717364897178386E-3</v>
      </c>
      <c r="T52" s="91">
        <f t="shared" si="1"/>
        <v>1.9807310644394277E-3</v>
      </c>
      <c r="U52" s="91">
        <f>R52/'סכום נכסי הקרן'!$C$42</f>
        <v>3.7611227467600591E-4</v>
      </c>
    </row>
    <row r="53" spans="2:21">
      <c r="B53" s="86" t="s">
        <v>408</v>
      </c>
      <c r="C53" s="87" t="s">
        <v>409</v>
      </c>
      <c r="D53" s="88" t="s">
        <v>120</v>
      </c>
      <c r="E53" s="88" t="s">
        <v>28</v>
      </c>
      <c r="F53" s="87" t="s">
        <v>307</v>
      </c>
      <c r="G53" s="88" t="s">
        <v>308</v>
      </c>
      <c r="H53" s="87" t="s">
        <v>378</v>
      </c>
      <c r="I53" s="87" t="s">
        <v>321</v>
      </c>
      <c r="J53" s="101"/>
      <c r="K53" s="90">
        <v>1.3999999999998243</v>
      </c>
      <c r="L53" s="88" t="s">
        <v>133</v>
      </c>
      <c r="M53" s="89">
        <v>2.4199999999999999E-2</v>
      </c>
      <c r="N53" s="89">
        <v>3.5599999999994018E-2</v>
      </c>
      <c r="O53" s="90">
        <v>20.430831000000005</v>
      </c>
      <c r="P53" s="102">
        <v>5556939</v>
      </c>
      <c r="Q53" s="90"/>
      <c r="R53" s="90">
        <v>1135.3288408779999</v>
      </c>
      <c r="S53" s="91">
        <v>7.0883776844880841E-4</v>
      </c>
      <c r="T53" s="91">
        <f t="shared" si="1"/>
        <v>7.7441421793349964E-3</v>
      </c>
      <c r="U53" s="91">
        <f>R53/'סכום נכסי הקרן'!$C$42</f>
        <v>1.4705009593558372E-3</v>
      </c>
    </row>
    <row r="54" spans="2:21">
      <c r="B54" s="86" t="s">
        <v>410</v>
      </c>
      <c r="C54" s="87" t="s">
        <v>411</v>
      </c>
      <c r="D54" s="88" t="s">
        <v>120</v>
      </c>
      <c r="E54" s="88" t="s">
        <v>28</v>
      </c>
      <c r="F54" s="87" t="s">
        <v>307</v>
      </c>
      <c r="G54" s="88" t="s">
        <v>308</v>
      </c>
      <c r="H54" s="87" t="s">
        <v>378</v>
      </c>
      <c r="I54" s="87" t="s">
        <v>321</v>
      </c>
      <c r="J54" s="101"/>
      <c r="K54" s="90">
        <v>1.0100000000000711</v>
      </c>
      <c r="L54" s="88" t="s">
        <v>133</v>
      </c>
      <c r="M54" s="89">
        <v>1.95E-2</v>
      </c>
      <c r="N54" s="89">
        <v>3.5600000000075398E-2</v>
      </c>
      <c r="O54" s="90">
        <v>5.0252620000000006</v>
      </c>
      <c r="P54" s="102">
        <v>5397000</v>
      </c>
      <c r="Q54" s="90">
        <v>9.9627036740000019</v>
      </c>
      <c r="R54" s="90">
        <v>281.17609849800004</v>
      </c>
      <c r="S54" s="91">
        <v>2.0247640920262704E-4</v>
      </c>
      <c r="T54" s="91">
        <f t="shared" si="1"/>
        <v>1.917918056688564E-3</v>
      </c>
      <c r="U54" s="91">
        <f>R54/'סכום נכסי הקרן'!$C$42</f>
        <v>3.6418499002411145E-4</v>
      </c>
    </row>
    <row r="55" spans="2:21">
      <c r="B55" s="86" t="s">
        <v>412</v>
      </c>
      <c r="C55" s="87" t="s">
        <v>413</v>
      </c>
      <c r="D55" s="88" t="s">
        <v>120</v>
      </c>
      <c r="E55" s="88" t="s">
        <v>28</v>
      </c>
      <c r="F55" s="87" t="s">
        <v>307</v>
      </c>
      <c r="G55" s="88" t="s">
        <v>308</v>
      </c>
      <c r="H55" s="87" t="s">
        <v>370</v>
      </c>
      <c r="I55" s="87" t="s">
        <v>131</v>
      </c>
      <c r="J55" s="101"/>
      <c r="K55" s="90">
        <v>4.3400000000013206</v>
      </c>
      <c r="L55" s="88" t="s">
        <v>133</v>
      </c>
      <c r="M55" s="89">
        <v>1.4999999999999999E-2</v>
      </c>
      <c r="N55" s="89">
        <v>3.80000000000165E-2</v>
      </c>
      <c r="O55" s="90">
        <v>17.274338000000004</v>
      </c>
      <c r="P55" s="102">
        <v>4910638</v>
      </c>
      <c r="Q55" s="90"/>
      <c r="R55" s="90">
        <v>848.28022713200016</v>
      </c>
      <c r="S55" s="91">
        <v>6.152267967803976E-4</v>
      </c>
      <c r="T55" s="91">
        <f t="shared" si="1"/>
        <v>5.7861673642929205E-3</v>
      </c>
      <c r="U55" s="91">
        <f>R55/'סכום נכסי הקרן'!$C$42</f>
        <v>1.0987097683835165E-3</v>
      </c>
    </row>
    <row r="56" spans="2:21">
      <c r="B56" s="86" t="s">
        <v>414</v>
      </c>
      <c r="C56" s="87" t="s">
        <v>415</v>
      </c>
      <c r="D56" s="88" t="s">
        <v>120</v>
      </c>
      <c r="E56" s="88" t="s">
        <v>28</v>
      </c>
      <c r="F56" s="87" t="s">
        <v>416</v>
      </c>
      <c r="G56" s="88" t="s">
        <v>325</v>
      </c>
      <c r="H56" s="87" t="s">
        <v>370</v>
      </c>
      <c r="I56" s="87" t="s">
        <v>131</v>
      </c>
      <c r="J56" s="101"/>
      <c r="K56" s="90">
        <v>2.6000000000123054</v>
      </c>
      <c r="L56" s="88" t="s">
        <v>133</v>
      </c>
      <c r="M56" s="89">
        <v>3.7000000000000005E-2</v>
      </c>
      <c r="N56" s="89">
        <v>3.0500000000164073E-2</v>
      </c>
      <c r="O56" s="90">
        <v>42637.010908000004</v>
      </c>
      <c r="P56" s="102">
        <v>114.36</v>
      </c>
      <c r="Q56" s="90"/>
      <c r="R56" s="90">
        <v>48.759687544000009</v>
      </c>
      <c r="S56" s="91">
        <v>1.1341713514587863E-4</v>
      </c>
      <c r="T56" s="91">
        <f t="shared" si="1"/>
        <v>3.3259258407341208E-4</v>
      </c>
      <c r="U56" s="91">
        <f>R56/'סכום נכסי הקרן'!$C$42</f>
        <v>6.3154537020210986E-5</v>
      </c>
    </row>
    <row r="57" spans="2:21">
      <c r="B57" s="86" t="s">
        <v>417</v>
      </c>
      <c r="C57" s="87" t="s">
        <v>418</v>
      </c>
      <c r="D57" s="88" t="s">
        <v>120</v>
      </c>
      <c r="E57" s="88" t="s">
        <v>28</v>
      </c>
      <c r="F57" s="87" t="s">
        <v>416</v>
      </c>
      <c r="G57" s="88" t="s">
        <v>325</v>
      </c>
      <c r="H57" s="87" t="s">
        <v>370</v>
      </c>
      <c r="I57" s="87" t="s">
        <v>131</v>
      </c>
      <c r="J57" s="101"/>
      <c r="K57" s="90">
        <v>4.0799999999956613</v>
      </c>
      <c r="L57" s="88" t="s">
        <v>133</v>
      </c>
      <c r="M57" s="89">
        <v>2.81E-2</v>
      </c>
      <c r="N57" s="89">
        <v>3.1199999999989153E-2</v>
      </c>
      <c r="O57" s="90">
        <v>164456.69212700002</v>
      </c>
      <c r="P57" s="102">
        <v>112.12</v>
      </c>
      <c r="Q57" s="90"/>
      <c r="R57" s="90">
        <v>184.38884911000002</v>
      </c>
      <c r="S57" s="91">
        <v>1.231901205970594E-4</v>
      </c>
      <c r="T57" s="91">
        <f t="shared" si="1"/>
        <v>1.2577267593127496E-3</v>
      </c>
      <c r="U57" s="91">
        <f>R57/'סכום נכסי הקרן'!$C$42</f>
        <v>2.3882418005085305E-4</v>
      </c>
    </row>
    <row r="58" spans="2:21">
      <c r="B58" s="86" t="s">
        <v>419</v>
      </c>
      <c r="C58" s="87" t="s">
        <v>420</v>
      </c>
      <c r="D58" s="88" t="s">
        <v>120</v>
      </c>
      <c r="E58" s="88" t="s">
        <v>28</v>
      </c>
      <c r="F58" s="87" t="s">
        <v>416</v>
      </c>
      <c r="G58" s="88" t="s">
        <v>325</v>
      </c>
      <c r="H58" s="87" t="s">
        <v>378</v>
      </c>
      <c r="I58" s="87" t="s">
        <v>321</v>
      </c>
      <c r="J58" s="101"/>
      <c r="K58" s="90">
        <v>2.7199999999702</v>
      </c>
      <c r="L58" s="88" t="s">
        <v>133</v>
      </c>
      <c r="M58" s="89">
        <v>2.4E-2</v>
      </c>
      <c r="N58" s="89">
        <v>2.9399999999753221E-2</v>
      </c>
      <c r="O58" s="90">
        <v>35942.799638000004</v>
      </c>
      <c r="P58" s="102">
        <v>110.4</v>
      </c>
      <c r="Q58" s="90">
        <v>3.2723804300000006</v>
      </c>
      <c r="R58" s="90">
        <v>42.953231149000004</v>
      </c>
      <c r="S58" s="91">
        <v>6.6558698275718384E-5</v>
      </c>
      <c r="T58" s="91">
        <f t="shared" si="1"/>
        <v>2.9298641688909677E-4</v>
      </c>
      <c r="U58" s="91">
        <f>R58/'סכום נכסי הקרן'!$C$42</f>
        <v>5.563389683925494E-5</v>
      </c>
    </row>
    <row r="59" spans="2:21">
      <c r="B59" s="86" t="s">
        <v>421</v>
      </c>
      <c r="C59" s="87" t="s">
        <v>422</v>
      </c>
      <c r="D59" s="88" t="s">
        <v>120</v>
      </c>
      <c r="E59" s="88" t="s">
        <v>28</v>
      </c>
      <c r="F59" s="87" t="s">
        <v>416</v>
      </c>
      <c r="G59" s="88" t="s">
        <v>325</v>
      </c>
      <c r="H59" s="87" t="s">
        <v>370</v>
      </c>
      <c r="I59" s="87" t="s">
        <v>131</v>
      </c>
      <c r="J59" s="101"/>
      <c r="K59" s="90">
        <v>3.8699999999965629</v>
      </c>
      <c r="L59" s="88" t="s">
        <v>133</v>
      </c>
      <c r="M59" s="89">
        <v>2.6000000000000002E-2</v>
      </c>
      <c r="N59" s="89">
        <v>2.929999999997655E-2</v>
      </c>
      <c r="O59" s="90">
        <v>559650.79315100017</v>
      </c>
      <c r="P59" s="102">
        <v>111.25</v>
      </c>
      <c r="Q59" s="90"/>
      <c r="R59" s="90">
        <v>622.61148712200009</v>
      </c>
      <c r="S59" s="91">
        <v>1.1415667032828286E-3</v>
      </c>
      <c r="T59" s="91">
        <f t="shared" si="1"/>
        <v>4.2468681364874151E-3</v>
      </c>
      <c r="U59" s="91">
        <f>R59/'סכום נכסי הקרן'!$C$42</f>
        <v>8.064190357489992E-4</v>
      </c>
    </row>
    <row r="60" spans="2:21">
      <c r="B60" s="86" t="s">
        <v>423</v>
      </c>
      <c r="C60" s="87" t="s">
        <v>424</v>
      </c>
      <c r="D60" s="88" t="s">
        <v>120</v>
      </c>
      <c r="E60" s="88" t="s">
        <v>28</v>
      </c>
      <c r="F60" s="87" t="s">
        <v>416</v>
      </c>
      <c r="G60" s="88" t="s">
        <v>325</v>
      </c>
      <c r="H60" s="87" t="s">
        <v>370</v>
      </c>
      <c r="I60" s="87" t="s">
        <v>131</v>
      </c>
      <c r="J60" s="101"/>
      <c r="K60" s="90">
        <v>6.81999999999978</v>
      </c>
      <c r="L60" s="88" t="s">
        <v>133</v>
      </c>
      <c r="M60" s="89">
        <v>3.4999999999999996E-3</v>
      </c>
      <c r="N60" s="89">
        <v>3.2999999999996331E-2</v>
      </c>
      <c r="O60" s="90">
        <v>2872644.5955460006</v>
      </c>
      <c r="P60" s="102">
        <v>88.99</v>
      </c>
      <c r="Q60" s="90">
        <v>170.08977019200003</v>
      </c>
      <c r="R60" s="90">
        <v>2726.4561957800006</v>
      </c>
      <c r="S60" s="91">
        <v>1.0382899100587651E-3</v>
      </c>
      <c r="T60" s="91">
        <f t="shared" si="1"/>
        <v>1.8597311779308536E-2</v>
      </c>
      <c r="U60" s="91">
        <f>R60/'סכום נכסי הקרן'!$C$42</f>
        <v>3.5313614057717606E-3</v>
      </c>
    </row>
    <row r="61" spans="2:21">
      <c r="B61" s="86" t="s">
        <v>425</v>
      </c>
      <c r="C61" s="87" t="s">
        <v>426</v>
      </c>
      <c r="D61" s="88" t="s">
        <v>120</v>
      </c>
      <c r="E61" s="88" t="s">
        <v>28</v>
      </c>
      <c r="F61" s="87" t="s">
        <v>427</v>
      </c>
      <c r="G61" s="88" t="s">
        <v>325</v>
      </c>
      <c r="H61" s="87" t="s">
        <v>378</v>
      </c>
      <c r="I61" s="87" t="s">
        <v>321</v>
      </c>
      <c r="J61" s="101"/>
      <c r="K61" s="90">
        <v>3.0000094189130064E-2</v>
      </c>
      <c r="L61" s="88" t="s">
        <v>133</v>
      </c>
      <c r="M61" s="89">
        <v>4.9000000000000002E-2</v>
      </c>
      <c r="N61" s="89">
        <v>5.039994613520065E-2</v>
      </c>
      <c r="O61" s="90">
        <v>1.2709000000000002E-2</v>
      </c>
      <c r="P61" s="102">
        <v>117.36</v>
      </c>
      <c r="Q61" s="90"/>
      <c r="R61" s="90">
        <v>1.4852000000000003E-5</v>
      </c>
      <c r="S61" s="91">
        <v>9.5554483480047837E-11</v>
      </c>
      <c r="T61" s="91">
        <f t="shared" si="1"/>
        <v>1.0130633126393268E-10</v>
      </c>
      <c r="U61" s="91">
        <f>R61/'סכום נכסי הקרן'!$C$42</f>
        <v>1.9236611862571162E-11</v>
      </c>
    </row>
    <row r="62" spans="2:21">
      <c r="B62" s="86" t="s">
        <v>428</v>
      </c>
      <c r="C62" s="87" t="s">
        <v>429</v>
      </c>
      <c r="D62" s="88" t="s">
        <v>120</v>
      </c>
      <c r="E62" s="88" t="s">
        <v>28</v>
      </c>
      <c r="F62" s="87" t="s">
        <v>427</v>
      </c>
      <c r="G62" s="88" t="s">
        <v>325</v>
      </c>
      <c r="H62" s="87" t="s">
        <v>378</v>
      </c>
      <c r="I62" s="87" t="s">
        <v>321</v>
      </c>
      <c r="J62" s="101"/>
      <c r="K62" s="90">
        <v>3.2699999999982867</v>
      </c>
      <c r="L62" s="88" t="s">
        <v>133</v>
      </c>
      <c r="M62" s="89">
        <v>2.35E-2</v>
      </c>
      <c r="N62" s="89">
        <v>2.8499999999987514E-2</v>
      </c>
      <c r="O62" s="90">
        <v>1022459.2679390002</v>
      </c>
      <c r="P62" s="102">
        <v>110.9</v>
      </c>
      <c r="Q62" s="90">
        <v>27.082580212000003</v>
      </c>
      <c r="R62" s="90">
        <v>1160.9899083370001</v>
      </c>
      <c r="S62" s="91">
        <v>1.0885919473466817E-3</v>
      </c>
      <c r="T62" s="91">
        <f t="shared" si="1"/>
        <v>7.9191777705407314E-3</v>
      </c>
      <c r="U62" s="91">
        <f>R62/'סכום נכסי הקרן'!$C$42</f>
        <v>1.5037376947913369E-3</v>
      </c>
    </row>
    <row r="63" spans="2:21">
      <c r="B63" s="86" t="s">
        <v>430</v>
      </c>
      <c r="C63" s="87" t="s">
        <v>431</v>
      </c>
      <c r="D63" s="88" t="s">
        <v>120</v>
      </c>
      <c r="E63" s="88" t="s">
        <v>28</v>
      </c>
      <c r="F63" s="87" t="s">
        <v>427</v>
      </c>
      <c r="G63" s="88" t="s">
        <v>325</v>
      </c>
      <c r="H63" s="87" t="s">
        <v>378</v>
      </c>
      <c r="I63" s="87" t="s">
        <v>321</v>
      </c>
      <c r="J63" s="101"/>
      <c r="K63" s="90">
        <v>1.7200000000004059</v>
      </c>
      <c r="L63" s="88" t="s">
        <v>133</v>
      </c>
      <c r="M63" s="89">
        <v>1.7600000000000001E-2</v>
      </c>
      <c r="N63" s="89">
        <v>2.9600000000012176E-2</v>
      </c>
      <c r="O63" s="90">
        <v>442829.06506200007</v>
      </c>
      <c r="P63" s="102">
        <v>111.29</v>
      </c>
      <c r="Q63" s="90"/>
      <c r="R63" s="90">
        <v>492.82447336500002</v>
      </c>
      <c r="S63" s="91">
        <v>3.3156033378126413E-4</v>
      </c>
      <c r="T63" s="91">
        <f t="shared" si="1"/>
        <v>3.3615835815841537E-3</v>
      </c>
      <c r="U63" s="91">
        <f>R63/'סכום נכסי הקרן'!$C$42</f>
        <v>6.3831626114318227E-4</v>
      </c>
    </row>
    <row r="64" spans="2:21">
      <c r="B64" s="86" t="s">
        <v>432</v>
      </c>
      <c r="C64" s="87" t="s">
        <v>433</v>
      </c>
      <c r="D64" s="88" t="s">
        <v>120</v>
      </c>
      <c r="E64" s="88" t="s">
        <v>28</v>
      </c>
      <c r="F64" s="87" t="s">
        <v>427</v>
      </c>
      <c r="G64" s="88" t="s">
        <v>325</v>
      </c>
      <c r="H64" s="87" t="s">
        <v>378</v>
      </c>
      <c r="I64" s="87" t="s">
        <v>321</v>
      </c>
      <c r="J64" s="101"/>
      <c r="K64" s="90">
        <v>2.4099999999983632</v>
      </c>
      <c r="L64" s="88" t="s">
        <v>133</v>
      </c>
      <c r="M64" s="89">
        <v>2.1499999999999998E-2</v>
      </c>
      <c r="N64" s="89">
        <v>2.9299999999981584E-2</v>
      </c>
      <c r="O64" s="90">
        <v>696371.75594099995</v>
      </c>
      <c r="P64" s="102">
        <v>112.3</v>
      </c>
      <c r="Q64" s="90"/>
      <c r="R64" s="90">
        <v>782.02551440800016</v>
      </c>
      <c r="S64" s="91">
        <v>5.7019202330956334E-4</v>
      </c>
      <c r="T64" s="91">
        <f t="shared" si="1"/>
        <v>5.3342402248494625E-3</v>
      </c>
      <c r="U64" s="91">
        <f>R64/'סכום נכסי הקרן'!$C$42</f>
        <v>1.0128953196400651E-3</v>
      </c>
    </row>
    <row r="65" spans="2:21">
      <c r="B65" s="86" t="s">
        <v>434</v>
      </c>
      <c r="C65" s="87" t="s">
        <v>435</v>
      </c>
      <c r="D65" s="88" t="s">
        <v>120</v>
      </c>
      <c r="E65" s="88" t="s">
        <v>28</v>
      </c>
      <c r="F65" s="87" t="s">
        <v>427</v>
      </c>
      <c r="G65" s="88" t="s">
        <v>325</v>
      </c>
      <c r="H65" s="87" t="s">
        <v>378</v>
      </c>
      <c r="I65" s="87" t="s">
        <v>321</v>
      </c>
      <c r="J65" s="101"/>
      <c r="K65" s="90">
        <v>4.2199999999991364</v>
      </c>
      <c r="L65" s="88" t="s">
        <v>133</v>
      </c>
      <c r="M65" s="89">
        <v>2.2499999999999999E-2</v>
      </c>
      <c r="N65" s="89">
        <v>3.0899999999993061E-2</v>
      </c>
      <c r="O65" s="90">
        <v>1459800.7280240003</v>
      </c>
      <c r="P65" s="102">
        <v>109.55</v>
      </c>
      <c r="Q65" s="90"/>
      <c r="R65" s="90">
        <v>1599.2116349790003</v>
      </c>
      <c r="S65" s="91">
        <v>1.0797141582109546E-3</v>
      </c>
      <c r="T65" s="91">
        <f t="shared" si="1"/>
        <v>1.0908312931209129E-2</v>
      </c>
      <c r="U65" s="91">
        <f>R65/'סכום נכסי הקרן'!$C$42</f>
        <v>2.0713313700645606E-3</v>
      </c>
    </row>
    <row r="66" spans="2:21">
      <c r="B66" s="86" t="s">
        <v>436</v>
      </c>
      <c r="C66" s="87" t="s">
        <v>437</v>
      </c>
      <c r="D66" s="88" t="s">
        <v>120</v>
      </c>
      <c r="E66" s="88" t="s">
        <v>28</v>
      </c>
      <c r="F66" s="87" t="s">
        <v>427</v>
      </c>
      <c r="G66" s="88" t="s">
        <v>325</v>
      </c>
      <c r="H66" s="87" t="s">
        <v>378</v>
      </c>
      <c r="I66" s="87" t="s">
        <v>321</v>
      </c>
      <c r="J66" s="101"/>
      <c r="K66" s="90">
        <v>4.4299999999977819</v>
      </c>
      <c r="L66" s="88" t="s">
        <v>133</v>
      </c>
      <c r="M66" s="89">
        <v>6.5000000000000006E-3</v>
      </c>
      <c r="N66" s="89">
        <v>2.6799999999982557E-2</v>
      </c>
      <c r="O66" s="90">
        <v>518071.99535600009</v>
      </c>
      <c r="P66" s="102">
        <v>101.81</v>
      </c>
      <c r="Q66" s="90"/>
      <c r="R66" s="90">
        <v>527.44912901900011</v>
      </c>
      <c r="S66" s="91">
        <v>1.0287169832821378E-3</v>
      </c>
      <c r="T66" s="91">
        <f t="shared" si="1"/>
        <v>3.5977603143867213E-3</v>
      </c>
      <c r="U66" s="91">
        <f>R66/'סכום נכסי הקרן'!$C$42</f>
        <v>6.8316281794975238E-4</v>
      </c>
    </row>
    <row r="67" spans="2:21">
      <c r="B67" s="86" t="s">
        <v>438</v>
      </c>
      <c r="C67" s="87" t="s">
        <v>439</v>
      </c>
      <c r="D67" s="88" t="s">
        <v>120</v>
      </c>
      <c r="E67" s="88" t="s">
        <v>28</v>
      </c>
      <c r="F67" s="87" t="s">
        <v>427</v>
      </c>
      <c r="G67" s="88" t="s">
        <v>325</v>
      </c>
      <c r="H67" s="87" t="s">
        <v>378</v>
      </c>
      <c r="I67" s="87" t="s">
        <v>321</v>
      </c>
      <c r="J67" s="101"/>
      <c r="K67" s="90">
        <v>5.1699999999813011</v>
      </c>
      <c r="L67" s="88" t="s">
        <v>133</v>
      </c>
      <c r="M67" s="89">
        <v>1.43E-2</v>
      </c>
      <c r="N67" s="89">
        <v>3.0800000000186994E-2</v>
      </c>
      <c r="O67" s="90">
        <v>8327.5532890000013</v>
      </c>
      <c r="P67" s="102">
        <v>102.75</v>
      </c>
      <c r="Q67" s="90"/>
      <c r="R67" s="90">
        <v>8.5565608480000002</v>
      </c>
      <c r="S67" s="91">
        <v>2.0698830008450988E-5</v>
      </c>
      <c r="T67" s="91">
        <f t="shared" si="1"/>
        <v>5.8364785062448466E-5</v>
      </c>
      <c r="U67" s="91">
        <f>R67/'סכום נכסי הקרן'!$C$42</f>
        <v>1.1082631289486177E-5</v>
      </c>
    </row>
    <row r="68" spans="2:21">
      <c r="B68" s="86" t="s">
        <v>440</v>
      </c>
      <c r="C68" s="87" t="s">
        <v>441</v>
      </c>
      <c r="D68" s="88" t="s">
        <v>120</v>
      </c>
      <c r="E68" s="88" t="s">
        <v>28</v>
      </c>
      <c r="F68" s="87" t="s">
        <v>427</v>
      </c>
      <c r="G68" s="88" t="s">
        <v>325</v>
      </c>
      <c r="H68" s="87" t="s">
        <v>378</v>
      </c>
      <c r="I68" s="87" t="s">
        <v>321</v>
      </c>
      <c r="J68" s="101"/>
      <c r="K68" s="90">
        <v>5.990000000000169</v>
      </c>
      <c r="L68" s="88" t="s">
        <v>133</v>
      </c>
      <c r="M68" s="89">
        <v>2.5000000000000001E-3</v>
      </c>
      <c r="N68" s="89">
        <v>3.1099999999999191E-2</v>
      </c>
      <c r="O68" s="90">
        <v>1216136.2277040002</v>
      </c>
      <c r="P68" s="102">
        <v>92.21</v>
      </c>
      <c r="Q68" s="90"/>
      <c r="R68" s="90">
        <v>1121.3991985190003</v>
      </c>
      <c r="S68" s="91">
        <v>9.372074968722067E-4</v>
      </c>
      <c r="T68" s="91">
        <f t="shared" si="1"/>
        <v>7.6491273016613542E-3</v>
      </c>
      <c r="U68" s="91">
        <f>R68/'סכום נכסי הקרן'!$C$42</f>
        <v>1.4524590038316985E-3</v>
      </c>
    </row>
    <row r="69" spans="2:21">
      <c r="B69" s="86" t="s">
        <v>442</v>
      </c>
      <c r="C69" s="87" t="s">
        <v>443</v>
      </c>
      <c r="D69" s="88" t="s">
        <v>120</v>
      </c>
      <c r="E69" s="88" t="s">
        <v>28</v>
      </c>
      <c r="F69" s="87" t="s">
        <v>427</v>
      </c>
      <c r="G69" s="88" t="s">
        <v>325</v>
      </c>
      <c r="H69" s="87" t="s">
        <v>378</v>
      </c>
      <c r="I69" s="87" t="s">
        <v>321</v>
      </c>
      <c r="J69" s="101"/>
      <c r="K69" s="90">
        <v>6.7300000000002766</v>
      </c>
      <c r="L69" s="88" t="s">
        <v>133</v>
      </c>
      <c r="M69" s="89">
        <v>3.61E-2</v>
      </c>
      <c r="N69" s="89">
        <v>3.3499999999998191E-2</v>
      </c>
      <c r="O69" s="90">
        <v>790832.34682200011</v>
      </c>
      <c r="P69" s="102">
        <v>104.99</v>
      </c>
      <c r="Q69" s="90"/>
      <c r="R69" s="90">
        <v>830.29491434900024</v>
      </c>
      <c r="S69" s="91">
        <v>1.721322471006654E-3</v>
      </c>
      <c r="T69" s="91">
        <f t="shared" si="1"/>
        <v>5.663488529477405E-3</v>
      </c>
      <c r="U69" s="91">
        <f>R69/'סכום נכסי הקרן'!$C$42</f>
        <v>1.0754148262051226E-3</v>
      </c>
    </row>
    <row r="70" spans="2:21">
      <c r="B70" s="86" t="s">
        <v>444</v>
      </c>
      <c r="C70" s="87" t="s">
        <v>445</v>
      </c>
      <c r="D70" s="88" t="s">
        <v>120</v>
      </c>
      <c r="E70" s="88" t="s">
        <v>28</v>
      </c>
      <c r="F70" s="87" t="s">
        <v>328</v>
      </c>
      <c r="G70" s="88" t="s">
        <v>308</v>
      </c>
      <c r="H70" s="87" t="s">
        <v>370</v>
      </c>
      <c r="I70" s="87" t="s">
        <v>131</v>
      </c>
      <c r="J70" s="101"/>
      <c r="K70" s="90">
        <v>0.25</v>
      </c>
      <c r="L70" s="88" t="s">
        <v>133</v>
      </c>
      <c r="M70" s="89">
        <v>1.5900000000000001E-2</v>
      </c>
      <c r="N70" s="89">
        <v>6.3100000000000003E-2</v>
      </c>
      <c r="O70" s="90">
        <v>16.337336000000004</v>
      </c>
      <c r="P70" s="102">
        <v>5566402</v>
      </c>
      <c r="Q70" s="90"/>
      <c r="R70" s="90">
        <v>909.40183893500011</v>
      </c>
      <c r="S70" s="91">
        <v>1.0913384101536409E-3</v>
      </c>
      <c r="T70" s="91">
        <f t="shared" si="1"/>
        <v>6.2030813322905103E-3</v>
      </c>
      <c r="U70" s="91">
        <f>R70/'סכום נכסי הקרן'!$C$42</f>
        <v>1.1778757206235555E-3</v>
      </c>
    </row>
    <row r="71" spans="2:21">
      <c r="B71" s="86" t="s">
        <v>446</v>
      </c>
      <c r="C71" s="87" t="s">
        <v>447</v>
      </c>
      <c r="D71" s="88" t="s">
        <v>120</v>
      </c>
      <c r="E71" s="88" t="s">
        <v>28</v>
      </c>
      <c r="F71" s="87" t="s">
        <v>328</v>
      </c>
      <c r="G71" s="88" t="s">
        <v>308</v>
      </c>
      <c r="H71" s="87" t="s">
        <v>370</v>
      </c>
      <c r="I71" s="87" t="s">
        <v>131</v>
      </c>
      <c r="J71" s="101"/>
      <c r="K71" s="90">
        <v>1.49</v>
      </c>
      <c r="L71" s="88" t="s">
        <v>133</v>
      </c>
      <c r="M71" s="89">
        <v>2.0199999999999999E-2</v>
      </c>
      <c r="N71" s="89">
        <v>3.3799999999999997E-2</v>
      </c>
      <c r="O71" s="90">
        <v>11.976875000000001</v>
      </c>
      <c r="P71" s="102">
        <v>5510000</v>
      </c>
      <c r="Q71" s="90"/>
      <c r="R71" s="90">
        <v>659.92574969600014</v>
      </c>
      <c r="S71" s="91">
        <v>5.6910786410073661E-4</v>
      </c>
      <c r="T71" s="91">
        <f t="shared" si="1"/>
        <v>4.5013908300768988E-3</v>
      </c>
      <c r="U71" s="91">
        <f>R71/'סכום נכסי הקרן'!$C$42</f>
        <v>8.5474922603139241E-4</v>
      </c>
    </row>
    <row r="72" spans="2:21">
      <c r="B72" s="86" t="s">
        <v>448</v>
      </c>
      <c r="C72" s="87" t="s">
        <v>449</v>
      </c>
      <c r="D72" s="88" t="s">
        <v>120</v>
      </c>
      <c r="E72" s="88" t="s">
        <v>28</v>
      </c>
      <c r="F72" s="87" t="s">
        <v>328</v>
      </c>
      <c r="G72" s="88" t="s">
        <v>308</v>
      </c>
      <c r="H72" s="87" t="s">
        <v>370</v>
      </c>
      <c r="I72" s="87" t="s">
        <v>131</v>
      </c>
      <c r="J72" s="101"/>
      <c r="K72" s="90">
        <v>2.56</v>
      </c>
      <c r="L72" s="88" t="s">
        <v>133</v>
      </c>
      <c r="M72" s="89">
        <v>2.5899999999999999E-2</v>
      </c>
      <c r="N72" s="89">
        <v>3.6600000000000001E-2</v>
      </c>
      <c r="O72" s="90">
        <v>26.461146000000003</v>
      </c>
      <c r="P72" s="102">
        <v>5459551</v>
      </c>
      <c r="Q72" s="90"/>
      <c r="R72" s="90">
        <v>1444.6596632470003</v>
      </c>
      <c r="S72" s="91">
        <v>1.2527172276665247E-3</v>
      </c>
      <c r="T72" s="91">
        <f t="shared" si="1"/>
        <v>9.8541051985282808E-3</v>
      </c>
      <c r="U72" s="91">
        <f>R72/'סכום נכסי הקרן'!$C$42</f>
        <v>1.8711525192159505E-3</v>
      </c>
    </row>
    <row r="73" spans="2:21">
      <c r="B73" s="86" t="s">
        <v>450</v>
      </c>
      <c r="C73" s="87" t="s">
        <v>451</v>
      </c>
      <c r="D73" s="88" t="s">
        <v>120</v>
      </c>
      <c r="E73" s="88" t="s">
        <v>28</v>
      </c>
      <c r="F73" s="87" t="s">
        <v>328</v>
      </c>
      <c r="G73" s="88" t="s">
        <v>308</v>
      </c>
      <c r="H73" s="87" t="s">
        <v>370</v>
      </c>
      <c r="I73" s="87" t="s">
        <v>131</v>
      </c>
      <c r="J73" s="101"/>
      <c r="K73" s="90">
        <v>2.799999999998291</v>
      </c>
      <c r="L73" s="88" t="s">
        <v>133</v>
      </c>
      <c r="M73" s="89">
        <v>2.9700000000000001E-2</v>
      </c>
      <c r="N73" s="89">
        <v>2.90999999999812E-2</v>
      </c>
      <c r="O73" s="90">
        <v>10.458827000000001</v>
      </c>
      <c r="P73" s="102">
        <v>5593655</v>
      </c>
      <c r="Q73" s="90"/>
      <c r="R73" s="90">
        <v>585.03068711000003</v>
      </c>
      <c r="S73" s="91">
        <v>7.470590714285715E-4</v>
      </c>
      <c r="T73" s="91">
        <f t="shared" si="1"/>
        <v>3.9905273759717075E-3</v>
      </c>
      <c r="U73" s="91">
        <f>R73/'סכום נכסי הקרן'!$C$42</f>
        <v>7.5774362076679112E-4</v>
      </c>
    </row>
    <row r="74" spans="2:21">
      <c r="B74" s="86" t="s">
        <v>452</v>
      </c>
      <c r="C74" s="87" t="s">
        <v>453</v>
      </c>
      <c r="D74" s="88" t="s">
        <v>120</v>
      </c>
      <c r="E74" s="88" t="s">
        <v>28</v>
      </c>
      <c r="F74" s="87" t="s">
        <v>328</v>
      </c>
      <c r="G74" s="88" t="s">
        <v>308</v>
      </c>
      <c r="H74" s="87" t="s">
        <v>370</v>
      </c>
      <c r="I74" s="87" t="s">
        <v>131</v>
      </c>
      <c r="J74" s="101"/>
      <c r="K74" s="90">
        <v>4.3699999999995747</v>
      </c>
      <c r="L74" s="88" t="s">
        <v>133</v>
      </c>
      <c r="M74" s="89">
        <v>8.3999999999999995E-3</v>
      </c>
      <c r="N74" s="89">
        <v>3.4500000000003049E-2</v>
      </c>
      <c r="O74" s="90">
        <v>6.7684000000000006</v>
      </c>
      <c r="P74" s="102">
        <v>4859428</v>
      </c>
      <c r="Q74" s="90"/>
      <c r="R74" s="90">
        <v>328.90551432200004</v>
      </c>
      <c r="S74" s="91">
        <v>8.5104991826983538E-4</v>
      </c>
      <c r="T74" s="91">
        <f t="shared" si="1"/>
        <v>2.2434830991407682E-3</v>
      </c>
      <c r="U74" s="91">
        <f>R74/'סכום נכסי הקרן'!$C$42</f>
        <v>4.2600509820035374E-4</v>
      </c>
    </row>
    <row r="75" spans="2:21">
      <c r="B75" s="86" t="s">
        <v>454</v>
      </c>
      <c r="C75" s="87" t="s">
        <v>455</v>
      </c>
      <c r="D75" s="88" t="s">
        <v>120</v>
      </c>
      <c r="E75" s="88" t="s">
        <v>28</v>
      </c>
      <c r="F75" s="87" t="s">
        <v>328</v>
      </c>
      <c r="G75" s="88" t="s">
        <v>308</v>
      </c>
      <c r="H75" s="87" t="s">
        <v>370</v>
      </c>
      <c r="I75" s="87" t="s">
        <v>131</v>
      </c>
      <c r="J75" s="101"/>
      <c r="K75" s="90">
        <v>4.7299999999983866</v>
      </c>
      <c r="L75" s="88" t="s">
        <v>133</v>
      </c>
      <c r="M75" s="89">
        <v>3.0899999999999997E-2</v>
      </c>
      <c r="N75" s="89">
        <v>3.5199999999983272E-2</v>
      </c>
      <c r="O75" s="90">
        <v>16.101777000000002</v>
      </c>
      <c r="P75" s="102">
        <v>5195474</v>
      </c>
      <c r="Q75" s="90"/>
      <c r="R75" s="90">
        <v>836.56360889500002</v>
      </c>
      <c r="S75" s="91">
        <v>8.4746194736842111E-4</v>
      </c>
      <c r="T75" s="91">
        <f t="shared" ref="T75:T106" si="2">IFERROR(R75/$R$11,0)</f>
        <v>5.7062476492100644E-3</v>
      </c>
      <c r="U75" s="91">
        <f>R75/'סכום נכסי הקרן'!$C$42</f>
        <v>1.08353416662166E-3</v>
      </c>
    </row>
    <row r="76" spans="2:21">
      <c r="B76" s="86" t="s">
        <v>456</v>
      </c>
      <c r="C76" s="87" t="s">
        <v>457</v>
      </c>
      <c r="D76" s="88" t="s">
        <v>120</v>
      </c>
      <c r="E76" s="88" t="s">
        <v>28</v>
      </c>
      <c r="F76" s="87" t="s">
        <v>458</v>
      </c>
      <c r="G76" s="88" t="s">
        <v>325</v>
      </c>
      <c r="H76" s="87" t="s">
        <v>378</v>
      </c>
      <c r="I76" s="87" t="s">
        <v>321</v>
      </c>
      <c r="J76" s="101"/>
      <c r="K76" s="90">
        <v>2.9700000000018201</v>
      </c>
      <c r="L76" s="88" t="s">
        <v>133</v>
      </c>
      <c r="M76" s="89">
        <v>1.4199999999999999E-2</v>
      </c>
      <c r="N76" s="89">
        <v>2.9600000000003349E-2</v>
      </c>
      <c r="O76" s="90">
        <v>446803.53325300006</v>
      </c>
      <c r="P76" s="102">
        <v>107.02</v>
      </c>
      <c r="Q76" s="90"/>
      <c r="R76" s="90">
        <v>478.16914192900003</v>
      </c>
      <c r="S76" s="91">
        <v>4.6406732646021479E-4</v>
      </c>
      <c r="T76" s="91">
        <f t="shared" si="2"/>
        <v>3.2616187377087066E-3</v>
      </c>
      <c r="U76" s="91">
        <f>R76/'סכום נכסי הקרן'!$C$42</f>
        <v>6.1933437839663838E-4</v>
      </c>
    </row>
    <row r="77" spans="2:21">
      <c r="B77" s="86" t="s">
        <v>459</v>
      </c>
      <c r="C77" s="87" t="s">
        <v>460</v>
      </c>
      <c r="D77" s="88" t="s">
        <v>120</v>
      </c>
      <c r="E77" s="88" t="s">
        <v>28</v>
      </c>
      <c r="F77" s="87" t="s">
        <v>461</v>
      </c>
      <c r="G77" s="88" t="s">
        <v>325</v>
      </c>
      <c r="H77" s="87" t="s">
        <v>378</v>
      </c>
      <c r="I77" s="87" t="s">
        <v>321</v>
      </c>
      <c r="J77" s="101"/>
      <c r="K77" s="90">
        <v>0.97000000001860531</v>
      </c>
      <c r="L77" s="88" t="s">
        <v>133</v>
      </c>
      <c r="M77" s="89">
        <v>0.04</v>
      </c>
      <c r="N77" s="89">
        <v>3.0099999998983874E-2</v>
      </c>
      <c r="O77" s="90">
        <v>6224.747655000001</v>
      </c>
      <c r="P77" s="102">
        <v>112.25</v>
      </c>
      <c r="Q77" s="90"/>
      <c r="R77" s="90">
        <v>6.9872793710000005</v>
      </c>
      <c r="S77" s="91">
        <v>7.6460849647259839E-5</v>
      </c>
      <c r="T77" s="91">
        <f t="shared" si="2"/>
        <v>4.7660627430121809E-5</v>
      </c>
      <c r="U77" s="91">
        <f>R77/'סכום נכסי הקרן'!$C$42</f>
        <v>9.0500660675516656E-6</v>
      </c>
    </row>
    <row r="78" spans="2:21">
      <c r="B78" s="86" t="s">
        <v>462</v>
      </c>
      <c r="C78" s="87" t="s">
        <v>463</v>
      </c>
      <c r="D78" s="88" t="s">
        <v>120</v>
      </c>
      <c r="E78" s="88" t="s">
        <v>28</v>
      </c>
      <c r="F78" s="87" t="s">
        <v>461</v>
      </c>
      <c r="G78" s="88" t="s">
        <v>325</v>
      </c>
      <c r="H78" s="87" t="s">
        <v>378</v>
      </c>
      <c r="I78" s="87" t="s">
        <v>321</v>
      </c>
      <c r="J78" s="101"/>
      <c r="K78" s="90">
        <v>2.9199999999992379</v>
      </c>
      <c r="L78" s="88" t="s">
        <v>133</v>
      </c>
      <c r="M78" s="89">
        <v>0.04</v>
      </c>
      <c r="N78" s="89">
        <v>2.8799999999996505E-2</v>
      </c>
      <c r="O78" s="90">
        <v>1088175.9790320001</v>
      </c>
      <c r="P78" s="102">
        <v>115.78</v>
      </c>
      <c r="Q78" s="90"/>
      <c r="R78" s="90">
        <v>1259.8902080880002</v>
      </c>
      <c r="S78" s="91">
        <v>1.2016319239867394E-3</v>
      </c>
      <c r="T78" s="91">
        <f t="shared" si="2"/>
        <v>8.5937823038478335E-3</v>
      </c>
      <c r="U78" s="91">
        <f>R78/'סכום נכסי הקרן'!$C$42</f>
        <v>1.6318353704849763E-3</v>
      </c>
    </row>
    <row r="79" spans="2:21">
      <c r="B79" s="86" t="s">
        <v>464</v>
      </c>
      <c r="C79" s="87" t="s">
        <v>465</v>
      </c>
      <c r="D79" s="88" t="s">
        <v>120</v>
      </c>
      <c r="E79" s="88" t="s">
        <v>28</v>
      </c>
      <c r="F79" s="87" t="s">
        <v>461</v>
      </c>
      <c r="G79" s="88" t="s">
        <v>325</v>
      </c>
      <c r="H79" s="87" t="s">
        <v>378</v>
      </c>
      <c r="I79" s="87" t="s">
        <v>321</v>
      </c>
      <c r="J79" s="101"/>
      <c r="K79" s="90">
        <v>4.2700000000051226</v>
      </c>
      <c r="L79" s="88" t="s">
        <v>133</v>
      </c>
      <c r="M79" s="89">
        <v>3.5000000000000003E-2</v>
      </c>
      <c r="N79" s="89">
        <v>3.1200000000051228E-2</v>
      </c>
      <c r="O79" s="90">
        <v>339112.04850500001</v>
      </c>
      <c r="P79" s="102">
        <v>115.14</v>
      </c>
      <c r="Q79" s="90"/>
      <c r="R79" s="90">
        <v>390.45362980000004</v>
      </c>
      <c r="S79" s="91">
        <v>3.8464995289441863E-4</v>
      </c>
      <c r="T79" s="91">
        <f t="shared" si="2"/>
        <v>2.6633062728066074E-3</v>
      </c>
      <c r="U79" s="91">
        <f>R79/'סכום נכסי הקרן'!$C$42</f>
        <v>5.057234666573288E-4</v>
      </c>
    </row>
    <row r="80" spans="2:21">
      <c r="B80" s="86" t="s">
        <v>466</v>
      </c>
      <c r="C80" s="87" t="s">
        <v>467</v>
      </c>
      <c r="D80" s="88" t="s">
        <v>120</v>
      </c>
      <c r="E80" s="88" t="s">
        <v>28</v>
      </c>
      <c r="F80" s="87" t="s">
        <v>461</v>
      </c>
      <c r="G80" s="88" t="s">
        <v>325</v>
      </c>
      <c r="H80" s="87" t="s">
        <v>378</v>
      </c>
      <c r="I80" s="87" t="s">
        <v>321</v>
      </c>
      <c r="J80" s="101"/>
      <c r="K80" s="90">
        <v>6.8200000000004755</v>
      </c>
      <c r="L80" s="88" t="s">
        <v>133</v>
      </c>
      <c r="M80" s="89">
        <v>2.5000000000000001E-2</v>
      </c>
      <c r="N80" s="89">
        <v>3.1800000000011083E-2</v>
      </c>
      <c r="O80" s="90">
        <v>592604.83765500004</v>
      </c>
      <c r="P80" s="102">
        <v>106.56</v>
      </c>
      <c r="Q80" s="90"/>
      <c r="R80" s="90">
        <v>631.47968653500016</v>
      </c>
      <c r="S80" s="91">
        <v>1.0001709773011598E-3</v>
      </c>
      <c r="T80" s="91">
        <f t="shared" si="2"/>
        <v>4.3073586258119507E-3</v>
      </c>
      <c r="U80" s="91">
        <f>R80/'סכום נכסי הקרן'!$C$42</f>
        <v>8.1790530763344331E-4</v>
      </c>
    </row>
    <row r="81" spans="2:21">
      <c r="B81" s="86" t="s">
        <v>468</v>
      </c>
      <c r="C81" s="87" t="s">
        <v>469</v>
      </c>
      <c r="D81" s="88" t="s">
        <v>120</v>
      </c>
      <c r="E81" s="88" t="s">
        <v>28</v>
      </c>
      <c r="F81" s="87" t="s">
        <v>470</v>
      </c>
      <c r="G81" s="88" t="s">
        <v>129</v>
      </c>
      <c r="H81" s="87" t="s">
        <v>378</v>
      </c>
      <c r="I81" s="87" t="s">
        <v>321</v>
      </c>
      <c r="J81" s="101"/>
      <c r="K81" s="90">
        <v>1.4499999999990842</v>
      </c>
      <c r="L81" s="88" t="s">
        <v>133</v>
      </c>
      <c r="M81" s="89">
        <v>1.8000000000000002E-2</v>
      </c>
      <c r="N81" s="89">
        <v>3.2900000000008631E-2</v>
      </c>
      <c r="O81" s="90">
        <v>348747.49113500008</v>
      </c>
      <c r="P81" s="102">
        <v>109.59</v>
      </c>
      <c r="Q81" s="90"/>
      <c r="R81" s="90">
        <v>382.19237742300004</v>
      </c>
      <c r="S81" s="91">
        <v>3.9033419513140089E-4</v>
      </c>
      <c r="T81" s="91">
        <f t="shared" si="2"/>
        <v>2.6069558035122825E-3</v>
      </c>
      <c r="U81" s="91">
        <f>R81/'סכום נכסי הקרן'!$C$42</f>
        <v>4.9502332489358711E-4</v>
      </c>
    </row>
    <row r="82" spans="2:21">
      <c r="B82" s="86" t="s">
        <v>471</v>
      </c>
      <c r="C82" s="87" t="s">
        <v>472</v>
      </c>
      <c r="D82" s="88" t="s">
        <v>120</v>
      </c>
      <c r="E82" s="88" t="s">
        <v>28</v>
      </c>
      <c r="F82" s="87" t="s">
        <v>470</v>
      </c>
      <c r="G82" s="88" t="s">
        <v>129</v>
      </c>
      <c r="H82" s="87" t="s">
        <v>378</v>
      </c>
      <c r="I82" s="87" t="s">
        <v>321</v>
      </c>
      <c r="J82" s="101"/>
      <c r="K82" s="90">
        <v>3.939999999992517</v>
      </c>
      <c r="L82" s="88" t="s">
        <v>133</v>
      </c>
      <c r="M82" s="89">
        <v>2.2000000000000002E-2</v>
      </c>
      <c r="N82" s="89">
        <v>3.0799999999939251E-2</v>
      </c>
      <c r="O82" s="90">
        <v>270933.11222400004</v>
      </c>
      <c r="P82" s="102">
        <v>99.64</v>
      </c>
      <c r="Q82" s="90"/>
      <c r="R82" s="90">
        <v>269.95774898300004</v>
      </c>
      <c r="S82" s="91">
        <v>9.899695247011515E-4</v>
      </c>
      <c r="T82" s="91">
        <f t="shared" si="2"/>
        <v>1.8413970607148791E-3</v>
      </c>
      <c r="U82" s="91">
        <f>R82/'סכום נכסי הקרן'!$C$42</f>
        <v>3.4965475602473644E-4</v>
      </c>
    </row>
    <row r="83" spans="2:21">
      <c r="B83" s="86" t="s">
        <v>473</v>
      </c>
      <c r="C83" s="87" t="s">
        <v>474</v>
      </c>
      <c r="D83" s="88" t="s">
        <v>120</v>
      </c>
      <c r="E83" s="88" t="s">
        <v>28</v>
      </c>
      <c r="F83" s="87" t="s">
        <v>475</v>
      </c>
      <c r="G83" s="88" t="s">
        <v>476</v>
      </c>
      <c r="H83" s="87" t="s">
        <v>477</v>
      </c>
      <c r="I83" s="87" t="s">
        <v>321</v>
      </c>
      <c r="J83" s="101"/>
      <c r="K83" s="90">
        <v>5.6299999999998205</v>
      </c>
      <c r="L83" s="88" t="s">
        <v>133</v>
      </c>
      <c r="M83" s="89">
        <v>5.1500000000000004E-2</v>
      </c>
      <c r="N83" s="89">
        <v>3.2600000000000143E-2</v>
      </c>
      <c r="O83" s="90">
        <v>1769293.0167150004</v>
      </c>
      <c r="P83" s="102">
        <v>151.19999999999999</v>
      </c>
      <c r="Q83" s="90"/>
      <c r="R83" s="90">
        <v>2675.1709659960006</v>
      </c>
      <c r="S83" s="91">
        <v>5.6574466042499071E-4</v>
      </c>
      <c r="T83" s="91">
        <f t="shared" si="2"/>
        <v>1.8247492328901535E-2</v>
      </c>
      <c r="U83" s="91">
        <f>R83/'סכום נכסי הקרן'!$C$42</f>
        <v>3.4649357351794106E-3</v>
      </c>
    </row>
    <row r="84" spans="2:21">
      <c r="B84" s="86" t="s">
        <v>478</v>
      </c>
      <c r="C84" s="87" t="s">
        <v>479</v>
      </c>
      <c r="D84" s="88" t="s">
        <v>120</v>
      </c>
      <c r="E84" s="88" t="s">
        <v>28</v>
      </c>
      <c r="F84" s="87" t="s">
        <v>480</v>
      </c>
      <c r="G84" s="88" t="s">
        <v>157</v>
      </c>
      <c r="H84" s="87" t="s">
        <v>481</v>
      </c>
      <c r="I84" s="87" t="s">
        <v>131</v>
      </c>
      <c r="J84" s="101"/>
      <c r="K84" s="90">
        <v>1.1499999999878927</v>
      </c>
      <c r="L84" s="88" t="s">
        <v>133</v>
      </c>
      <c r="M84" s="89">
        <v>2.2000000000000002E-2</v>
      </c>
      <c r="N84" s="89">
        <v>2.7499999999932738E-2</v>
      </c>
      <c r="O84" s="90">
        <v>33292.93363800001</v>
      </c>
      <c r="P84" s="102">
        <v>111.64</v>
      </c>
      <c r="Q84" s="90"/>
      <c r="R84" s="90">
        <v>37.168233463000007</v>
      </c>
      <c r="S84" s="91">
        <v>4.1956252525384124E-5</v>
      </c>
      <c r="T84" s="91">
        <f t="shared" si="2"/>
        <v>2.5352662077146956E-4</v>
      </c>
      <c r="U84" s="91">
        <f>R84/'סכום נכסי הקרן'!$C$42</f>
        <v>4.8141050413759774E-5</v>
      </c>
    </row>
    <row r="85" spans="2:21">
      <c r="B85" s="86" t="s">
        <v>482</v>
      </c>
      <c r="C85" s="87" t="s">
        <v>483</v>
      </c>
      <c r="D85" s="88" t="s">
        <v>120</v>
      </c>
      <c r="E85" s="88" t="s">
        <v>28</v>
      </c>
      <c r="F85" s="87" t="s">
        <v>480</v>
      </c>
      <c r="G85" s="88" t="s">
        <v>157</v>
      </c>
      <c r="H85" s="87" t="s">
        <v>481</v>
      </c>
      <c r="I85" s="87" t="s">
        <v>131</v>
      </c>
      <c r="J85" s="101"/>
      <c r="K85" s="90">
        <v>4.4499999999989397</v>
      </c>
      <c r="L85" s="88" t="s">
        <v>133</v>
      </c>
      <c r="M85" s="89">
        <v>1.7000000000000001E-2</v>
      </c>
      <c r="N85" s="89">
        <v>2.590000000000495E-2</v>
      </c>
      <c r="O85" s="90">
        <v>266606.072682</v>
      </c>
      <c r="P85" s="102">
        <v>106.1</v>
      </c>
      <c r="Q85" s="90"/>
      <c r="R85" s="90">
        <v>282.86904875400006</v>
      </c>
      <c r="S85" s="91">
        <v>2.1005174173678736E-4</v>
      </c>
      <c r="T85" s="91">
        <f t="shared" si="2"/>
        <v>1.9294657660507844E-3</v>
      </c>
      <c r="U85" s="91">
        <f>R85/'סכום נכסי הקרן'!$C$42</f>
        <v>3.6637773355880802E-4</v>
      </c>
    </row>
    <row r="86" spans="2:21">
      <c r="B86" s="86" t="s">
        <v>484</v>
      </c>
      <c r="C86" s="87" t="s">
        <v>485</v>
      </c>
      <c r="D86" s="88" t="s">
        <v>120</v>
      </c>
      <c r="E86" s="88" t="s">
        <v>28</v>
      </c>
      <c r="F86" s="87" t="s">
        <v>480</v>
      </c>
      <c r="G86" s="88" t="s">
        <v>157</v>
      </c>
      <c r="H86" s="87" t="s">
        <v>481</v>
      </c>
      <c r="I86" s="87" t="s">
        <v>131</v>
      </c>
      <c r="J86" s="101"/>
      <c r="K86" s="90">
        <v>9.3200000000340957</v>
      </c>
      <c r="L86" s="88" t="s">
        <v>133</v>
      </c>
      <c r="M86" s="89">
        <v>5.7999999999999996E-3</v>
      </c>
      <c r="N86" s="89">
        <v>2.9300000000089334E-2</v>
      </c>
      <c r="O86" s="90">
        <v>139121.65472399999</v>
      </c>
      <c r="P86" s="102">
        <v>87.7</v>
      </c>
      <c r="Q86" s="90"/>
      <c r="R86" s="90">
        <v>122.00969488700002</v>
      </c>
      <c r="S86" s="91">
        <v>2.9082862747327866E-4</v>
      </c>
      <c r="T86" s="91">
        <f t="shared" si="2"/>
        <v>8.322350234065295E-4</v>
      </c>
      <c r="U86" s="91">
        <f>R86/'סכום נכסי הקרן'!$C$42</f>
        <v>1.5802943334311553E-4</v>
      </c>
    </row>
    <row r="87" spans="2:21">
      <c r="B87" s="86" t="s">
        <v>486</v>
      </c>
      <c r="C87" s="87" t="s">
        <v>487</v>
      </c>
      <c r="D87" s="88" t="s">
        <v>120</v>
      </c>
      <c r="E87" s="88" t="s">
        <v>28</v>
      </c>
      <c r="F87" s="87" t="s">
        <v>385</v>
      </c>
      <c r="G87" s="88" t="s">
        <v>325</v>
      </c>
      <c r="H87" s="87" t="s">
        <v>481</v>
      </c>
      <c r="I87" s="87" t="s">
        <v>131</v>
      </c>
      <c r="J87" s="101"/>
      <c r="K87" s="90">
        <v>1.0899993005928503</v>
      </c>
      <c r="L87" s="88" t="s">
        <v>133</v>
      </c>
      <c r="M87" s="89">
        <v>2.5000000000000001E-2</v>
      </c>
      <c r="N87" s="89">
        <v>2.869952013802771E-2</v>
      </c>
      <c r="O87" s="90">
        <v>1.6552000000000001E-2</v>
      </c>
      <c r="P87" s="102">
        <v>112.16</v>
      </c>
      <c r="Q87" s="90"/>
      <c r="R87" s="90">
        <v>1.8547000000000004E-5</v>
      </c>
      <c r="S87" s="91">
        <v>3.5148629447338706E-11</v>
      </c>
      <c r="T87" s="91">
        <f t="shared" si="2"/>
        <v>1.2651013506276323E-10</v>
      </c>
      <c r="U87" s="91">
        <f>R87/'סכום נכסי הקרן'!$C$42</f>
        <v>2.4022450862853979E-11</v>
      </c>
    </row>
    <row r="88" spans="2:21">
      <c r="B88" s="86" t="s">
        <v>488</v>
      </c>
      <c r="C88" s="87" t="s">
        <v>489</v>
      </c>
      <c r="D88" s="88" t="s">
        <v>120</v>
      </c>
      <c r="E88" s="88" t="s">
        <v>28</v>
      </c>
      <c r="F88" s="87" t="s">
        <v>385</v>
      </c>
      <c r="G88" s="88" t="s">
        <v>325</v>
      </c>
      <c r="H88" s="87" t="s">
        <v>481</v>
      </c>
      <c r="I88" s="87" t="s">
        <v>131</v>
      </c>
      <c r="J88" s="101"/>
      <c r="K88" s="90">
        <v>1.9400000000012787</v>
      </c>
      <c r="L88" s="88" t="s">
        <v>133</v>
      </c>
      <c r="M88" s="89">
        <v>1.95E-2</v>
      </c>
      <c r="N88" s="89">
        <v>3.2100000000016726E-2</v>
      </c>
      <c r="O88" s="90">
        <v>368805.71651400009</v>
      </c>
      <c r="P88" s="102">
        <v>110.25</v>
      </c>
      <c r="Q88" s="90"/>
      <c r="R88" s="90">
        <v>406.60831509200005</v>
      </c>
      <c r="S88" s="91">
        <v>6.4807631949315896E-4</v>
      </c>
      <c r="T88" s="91">
        <f t="shared" si="2"/>
        <v>2.7734982940600368E-3</v>
      </c>
      <c r="U88" s="91">
        <f>R88/'סכום נכסי הקרן'!$C$42</f>
        <v>5.2664734295171281E-4</v>
      </c>
    </row>
    <row r="89" spans="2:21">
      <c r="B89" s="86" t="s">
        <v>490</v>
      </c>
      <c r="C89" s="87" t="s">
        <v>491</v>
      </c>
      <c r="D89" s="88" t="s">
        <v>120</v>
      </c>
      <c r="E89" s="88" t="s">
        <v>28</v>
      </c>
      <c r="F89" s="87" t="s">
        <v>385</v>
      </c>
      <c r="G89" s="88" t="s">
        <v>325</v>
      </c>
      <c r="H89" s="87" t="s">
        <v>481</v>
      </c>
      <c r="I89" s="87" t="s">
        <v>131</v>
      </c>
      <c r="J89" s="101"/>
      <c r="K89" s="90">
        <v>5.1499999999783084</v>
      </c>
      <c r="L89" s="88" t="s">
        <v>133</v>
      </c>
      <c r="M89" s="89">
        <v>1.1699999999999999E-2</v>
      </c>
      <c r="N89" s="89">
        <v>3.91999999998053E-2</v>
      </c>
      <c r="O89" s="90">
        <v>97917.992102000018</v>
      </c>
      <c r="P89" s="102">
        <v>96.51</v>
      </c>
      <c r="Q89" s="90"/>
      <c r="R89" s="90">
        <v>94.500658626999993</v>
      </c>
      <c r="S89" s="91">
        <v>1.3574069151042122E-4</v>
      </c>
      <c r="T89" s="91">
        <f t="shared" si="2"/>
        <v>6.4459433258326677E-4</v>
      </c>
      <c r="U89" s="91">
        <f>R89/'סכום נכסי הקרן'!$C$42</f>
        <v>1.223991712069038E-4</v>
      </c>
    </row>
    <row r="90" spans="2:21">
      <c r="B90" s="86" t="s">
        <v>492</v>
      </c>
      <c r="C90" s="87" t="s">
        <v>493</v>
      </c>
      <c r="D90" s="88" t="s">
        <v>120</v>
      </c>
      <c r="E90" s="88" t="s">
        <v>28</v>
      </c>
      <c r="F90" s="87" t="s">
        <v>385</v>
      </c>
      <c r="G90" s="88" t="s">
        <v>325</v>
      </c>
      <c r="H90" s="87" t="s">
        <v>481</v>
      </c>
      <c r="I90" s="87" t="s">
        <v>131</v>
      </c>
      <c r="J90" s="101"/>
      <c r="K90" s="90">
        <v>3.5000000000039999</v>
      </c>
      <c r="L90" s="88" t="s">
        <v>133</v>
      </c>
      <c r="M90" s="89">
        <v>3.3500000000000002E-2</v>
      </c>
      <c r="N90" s="89">
        <v>3.3800000000027197E-2</v>
      </c>
      <c r="O90" s="90">
        <v>337044.90931000008</v>
      </c>
      <c r="P90" s="102">
        <v>111.29</v>
      </c>
      <c r="Q90" s="90"/>
      <c r="R90" s="90">
        <v>375.097288671</v>
      </c>
      <c r="S90" s="91">
        <v>5.0574717731642323E-4</v>
      </c>
      <c r="T90" s="91">
        <f t="shared" si="2"/>
        <v>2.5585598022022154E-3</v>
      </c>
      <c r="U90" s="91">
        <f>R90/'סכום נכסי הקרן'!$C$42</f>
        <v>4.8583362192747346E-4</v>
      </c>
    </row>
    <row r="91" spans="2:21">
      <c r="B91" s="86" t="s">
        <v>494</v>
      </c>
      <c r="C91" s="87" t="s">
        <v>495</v>
      </c>
      <c r="D91" s="88" t="s">
        <v>120</v>
      </c>
      <c r="E91" s="88" t="s">
        <v>28</v>
      </c>
      <c r="F91" s="87" t="s">
        <v>385</v>
      </c>
      <c r="G91" s="88" t="s">
        <v>325</v>
      </c>
      <c r="H91" s="87" t="s">
        <v>481</v>
      </c>
      <c r="I91" s="87" t="s">
        <v>131</v>
      </c>
      <c r="J91" s="101"/>
      <c r="K91" s="90">
        <v>5.1600000000011192</v>
      </c>
      <c r="L91" s="88" t="s">
        <v>133</v>
      </c>
      <c r="M91" s="89">
        <v>1.3300000000000001E-2</v>
      </c>
      <c r="N91" s="89">
        <v>3.9200000000007722E-2</v>
      </c>
      <c r="O91" s="90">
        <v>1528136.9080550002</v>
      </c>
      <c r="P91" s="102">
        <v>97.5</v>
      </c>
      <c r="Q91" s="90">
        <v>11.299764784000001</v>
      </c>
      <c r="R91" s="90">
        <v>1501.2332535270002</v>
      </c>
      <c r="S91" s="91">
        <v>1.2868521330989477E-3</v>
      </c>
      <c r="T91" s="91">
        <f t="shared" si="2"/>
        <v>1.0239996854715707E-2</v>
      </c>
      <c r="U91" s="91">
        <f>R91/'סכום נכסי הקרן'!$C$42</f>
        <v>1.9444277816646771E-3</v>
      </c>
    </row>
    <row r="92" spans="2:21">
      <c r="B92" s="86" t="s">
        <v>496</v>
      </c>
      <c r="C92" s="87" t="s">
        <v>497</v>
      </c>
      <c r="D92" s="88" t="s">
        <v>120</v>
      </c>
      <c r="E92" s="88" t="s">
        <v>28</v>
      </c>
      <c r="F92" s="87" t="s">
        <v>385</v>
      </c>
      <c r="G92" s="88" t="s">
        <v>325</v>
      </c>
      <c r="H92" s="87" t="s">
        <v>477</v>
      </c>
      <c r="I92" s="87" t="s">
        <v>321</v>
      </c>
      <c r="J92" s="101"/>
      <c r="K92" s="90">
        <v>5.7499999999980647</v>
      </c>
      <c r="L92" s="88" t="s">
        <v>133</v>
      </c>
      <c r="M92" s="89">
        <v>1.8700000000000001E-2</v>
      </c>
      <c r="N92" s="89">
        <v>4.0399999999991235E-2</v>
      </c>
      <c r="O92" s="90">
        <v>814207.55646000011</v>
      </c>
      <c r="P92" s="102">
        <v>95.22</v>
      </c>
      <c r="Q92" s="90"/>
      <c r="R92" s="90">
        <v>775.28843574200005</v>
      </c>
      <c r="S92" s="91">
        <v>1.4561655779387419E-3</v>
      </c>
      <c r="T92" s="91">
        <f t="shared" si="2"/>
        <v>5.2882862305666063E-3</v>
      </c>
      <c r="U92" s="91">
        <f>R92/'סכום נכסי הקרן'!$C$42</f>
        <v>1.0041693186041473E-3</v>
      </c>
    </row>
    <row r="93" spans="2:21">
      <c r="B93" s="86" t="s">
        <v>498</v>
      </c>
      <c r="C93" s="87" t="s">
        <v>499</v>
      </c>
      <c r="D93" s="88" t="s">
        <v>120</v>
      </c>
      <c r="E93" s="88" t="s">
        <v>28</v>
      </c>
      <c r="F93" s="87" t="s">
        <v>500</v>
      </c>
      <c r="G93" s="88" t="s">
        <v>308</v>
      </c>
      <c r="H93" s="87" t="s">
        <v>481</v>
      </c>
      <c r="I93" s="87" t="s">
        <v>131</v>
      </c>
      <c r="J93" s="101"/>
      <c r="K93" s="90">
        <v>4.3900000000000396</v>
      </c>
      <c r="L93" s="88" t="s">
        <v>133</v>
      </c>
      <c r="M93" s="89">
        <v>1.09E-2</v>
      </c>
      <c r="N93" s="89">
        <v>3.7000000000001948E-2</v>
      </c>
      <c r="O93" s="90">
        <v>21.189855000000001</v>
      </c>
      <c r="P93" s="102">
        <v>4827766</v>
      </c>
      <c r="Q93" s="90"/>
      <c r="R93" s="90">
        <v>1022.9966503640003</v>
      </c>
      <c r="S93" s="91">
        <v>1.1669064926482736E-3</v>
      </c>
      <c r="T93" s="91">
        <f t="shared" si="2"/>
        <v>6.9779179601177563E-3</v>
      </c>
      <c r="U93" s="91">
        <f>R93/'סכום נכסי הקרן'!$C$42</f>
        <v>1.3250060261084491E-3</v>
      </c>
    </row>
    <row r="94" spans="2:21">
      <c r="B94" s="86" t="s">
        <v>501</v>
      </c>
      <c r="C94" s="87" t="s">
        <v>502</v>
      </c>
      <c r="D94" s="88" t="s">
        <v>120</v>
      </c>
      <c r="E94" s="88" t="s">
        <v>28</v>
      </c>
      <c r="F94" s="87" t="s">
        <v>500</v>
      </c>
      <c r="G94" s="88" t="s">
        <v>308</v>
      </c>
      <c r="H94" s="87" t="s">
        <v>481</v>
      </c>
      <c r="I94" s="87" t="s">
        <v>131</v>
      </c>
      <c r="J94" s="101"/>
      <c r="K94" s="90">
        <v>5.0299999999989771</v>
      </c>
      <c r="L94" s="88" t="s">
        <v>133</v>
      </c>
      <c r="M94" s="89">
        <v>2.9900000000000003E-2</v>
      </c>
      <c r="N94" s="89">
        <v>3.3999999999993327E-2</v>
      </c>
      <c r="O94" s="90">
        <v>17.389501000000003</v>
      </c>
      <c r="P94" s="102">
        <v>5169986</v>
      </c>
      <c r="Q94" s="90"/>
      <c r="R94" s="90">
        <v>899.0347310640002</v>
      </c>
      <c r="S94" s="91">
        <v>1.0868438125000001E-3</v>
      </c>
      <c r="T94" s="91">
        <f t="shared" si="2"/>
        <v>6.1323667036729205E-3</v>
      </c>
      <c r="U94" s="91">
        <f>R94/'סכום נכסי הקרן'!$C$42</f>
        <v>1.1644480320798017E-3</v>
      </c>
    </row>
    <row r="95" spans="2:21">
      <c r="B95" s="86" t="s">
        <v>503</v>
      </c>
      <c r="C95" s="87" t="s">
        <v>504</v>
      </c>
      <c r="D95" s="88" t="s">
        <v>120</v>
      </c>
      <c r="E95" s="88" t="s">
        <v>28</v>
      </c>
      <c r="F95" s="87" t="s">
        <v>500</v>
      </c>
      <c r="G95" s="88" t="s">
        <v>308</v>
      </c>
      <c r="H95" s="87" t="s">
        <v>481</v>
      </c>
      <c r="I95" s="87" t="s">
        <v>131</v>
      </c>
      <c r="J95" s="101"/>
      <c r="K95" s="90">
        <v>2.6699999999985256</v>
      </c>
      <c r="L95" s="88" t="s">
        <v>133</v>
      </c>
      <c r="M95" s="89">
        <v>2.3199999999999998E-2</v>
      </c>
      <c r="N95" s="89">
        <v>3.5899999999970525E-2</v>
      </c>
      <c r="O95" s="90">
        <v>2.5021620000000007</v>
      </c>
      <c r="P95" s="102">
        <v>5423550</v>
      </c>
      <c r="Q95" s="90"/>
      <c r="R95" s="90">
        <v>135.70598196000003</v>
      </c>
      <c r="S95" s="91">
        <v>4.170270000000001E-4</v>
      </c>
      <c r="T95" s="91">
        <f t="shared" si="2"/>
        <v>9.2565817148781537E-4</v>
      </c>
      <c r="U95" s="91">
        <f>R95/'סכום נכסי הקרן'!$C$42</f>
        <v>1.7576914236423403E-4</v>
      </c>
    </row>
    <row r="96" spans="2:21">
      <c r="B96" s="86" t="s">
        <v>505</v>
      </c>
      <c r="C96" s="87" t="s">
        <v>506</v>
      </c>
      <c r="D96" s="88" t="s">
        <v>120</v>
      </c>
      <c r="E96" s="88" t="s">
        <v>28</v>
      </c>
      <c r="F96" s="87" t="s">
        <v>507</v>
      </c>
      <c r="G96" s="88" t="s">
        <v>308</v>
      </c>
      <c r="H96" s="87" t="s">
        <v>481</v>
      </c>
      <c r="I96" s="87" t="s">
        <v>131</v>
      </c>
      <c r="J96" s="101"/>
      <c r="K96" s="90">
        <v>2.039999999999341</v>
      </c>
      <c r="L96" s="88" t="s">
        <v>133</v>
      </c>
      <c r="M96" s="89">
        <v>1.46E-2</v>
      </c>
      <c r="N96" s="89">
        <v>3.4599999999985996E-2</v>
      </c>
      <c r="O96" s="90">
        <v>22.519456000000005</v>
      </c>
      <c r="P96" s="102">
        <v>5387000</v>
      </c>
      <c r="Q96" s="90"/>
      <c r="R96" s="90">
        <v>1213.1230984450001</v>
      </c>
      <c r="S96" s="91">
        <v>8.4554710321781265E-4</v>
      </c>
      <c r="T96" s="91">
        <f t="shared" si="2"/>
        <v>8.2747812062346875E-3</v>
      </c>
      <c r="U96" s="91">
        <f>R96/'סכום נכסי הקרן'!$C$42</f>
        <v>1.5712616608070406E-3</v>
      </c>
    </row>
    <row r="97" spans="2:21">
      <c r="B97" s="86" t="s">
        <v>508</v>
      </c>
      <c r="C97" s="87" t="s">
        <v>509</v>
      </c>
      <c r="D97" s="88" t="s">
        <v>120</v>
      </c>
      <c r="E97" s="88" t="s">
        <v>28</v>
      </c>
      <c r="F97" s="87" t="s">
        <v>507</v>
      </c>
      <c r="G97" s="88" t="s">
        <v>308</v>
      </c>
      <c r="H97" s="87" t="s">
        <v>481</v>
      </c>
      <c r="I97" s="87" t="s">
        <v>131</v>
      </c>
      <c r="J97" s="101"/>
      <c r="K97" s="90">
        <v>2.679999999999489</v>
      </c>
      <c r="L97" s="88" t="s">
        <v>133</v>
      </c>
      <c r="M97" s="89">
        <v>2.4199999999999999E-2</v>
      </c>
      <c r="N97" s="89">
        <v>3.799999999999399E-2</v>
      </c>
      <c r="O97" s="90">
        <v>24.629019000000003</v>
      </c>
      <c r="P97" s="102">
        <v>5405050</v>
      </c>
      <c r="Q97" s="90"/>
      <c r="R97" s="90">
        <v>1331.2108333260003</v>
      </c>
      <c r="S97" s="91">
        <v>8.1326835952978476E-4</v>
      </c>
      <c r="T97" s="91">
        <f t="shared" si="2"/>
        <v>9.0802643188162974E-3</v>
      </c>
      <c r="U97" s="91">
        <f>R97/'סכום נכסי הקרן'!$C$42</f>
        <v>1.7242112919433189E-3</v>
      </c>
    </row>
    <row r="98" spans="2:21">
      <c r="B98" s="86" t="s">
        <v>510</v>
      </c>
      <c r="C98" s="87" t="s">
        <v>511</v>
      </c>
      <c r="D98" s="88" t="s">
        <v>120</v>
      </c>
      <c r="E98" s="88" t="s">
        <v>28</v>
      </c>
      <c r="F98" s="87" t="s">
        <v>507</v>
      </c>
      <c r="G98" s="88" t="s">
        <v>308</v>
      </c>
      <c r="H98" s="87" t="s">
        <v>481</v>
      </c>
      <c r="I98" s="87" t="s">
        <v>131</v>
      </c>
      <c r="J98" s="101"/>
      <c r="K98" s="90">
        <v>4.0699999999994816</v>
      </c>
      <c r="L98" s="88" t="s">
        <v>133</v>
      </c>
      <c r="M98" s="89">
        <v>2E-3</v>
      </c>
      <c r="N98" s="89">
        <v>3.7000000000005751E-2</v>
      </c>
      <c r="O98" s="90">
        <v>14.704126000000004</v>
      </c>
      <c r="P98" s="102">
        <v>4728999</v>
      </c>
      <c r="Q98" s="90"/>
      <c r="R98" s="90">
        <v>695.35797974800016</v>
      </c>
      <c r="S98" s="91">
        <v>1.2828586634095274E-3</v>
      </c>
      <c r="T98" s="91">
        <f t="shared" si="2"/>
        <v>4.7430760734830249E-3</v>
      </c>
      <c r="U98" s="91">
        <f>R98/'סכום נכסי הקרן'!$C$42</f>
        <v>9.0064176959021641E-4</v>
      </c>
    </row>
    <row r="99" spans="2:21">
      <c r="B99" s="86" t="s">
        <v>512</v>
      </c>
      <c r="C99" s="87" t="s">
        <v>513</v>
      </c>
      <c r="D99" s="88" t="s">
        <v>120</v>
      </c>
      <c r="E99" s="88" t="s">
        <v>28</v>
      </c>
      <c r="F99" s="87" t="s">
        <v>507</v>
      </c>
      <c r="G99" s="88" t="s">
        <v>308</v>
      </c>
      <c r="H99" s="87" t="s">
        <v>481</v>
      </c>
      <c r="I99" s="87" t="s">
        <v>131</v>
      </c>
      <c r="J99" s="101"/>
      <c r="K99" s="90">
        <v>4.7300000000018239</v>
      </c>
      <c r="L99" s="88" t="s">
        <v>133</v>
      </c>
      <c r="M99" s="89">
        <v>3.1699999999999999E-2</v>
      </c>
      <c r="N99" s="89">
        <v>3.5100000000012475E-2</v>
      </c>
      <c r="O99" s="90">
        <v>19.954478000000005</v>
      </c>
      <c r="P99" s="102">
        <v>5221114</v>
      </c>
      <c r="Q99" s="90"/>
      <c r="R99" s="90">
        <v>1041.8460736700001</v>
      </c>
      <c r="S99" s="91">
        <v>1.1814374185908825E-3</v>
      </c>
      <c r="T99" s="91">
        <f t="shared" si="2"/>
        <v>7.1064909416402259E-3</v>
      </c>
      <c r="U99" s="91">
        <f>R99/'סכום נכסי הקרן'!$C$42</f>
        <v>1.3494201817757547E-3</v>
      </c>
    </row>
    <row r="100" spans="2:21">
      <c r="B100" s="86" t="s">
        <v>514</v>
      </c>
      <c r="C100" s="87" t="s">
        <v>515</v>
      </c>
      <c r="D100" s="88" t="s">
        <v>120</v>
      </c>
      <c r="E100" s="88" t="s">
        <v>28</v>
      </c>
      <c r="F100" s="87" t="s">
        <v>516</v>
      </c>
      <c r="G100" s="88" t="s">
        <v>400</v>
      </c>
      <c r="H100" s="87" t="s">
        <v>477</v>
      </c>
      <c r="I100" s="87" t="s">
        <v>321</v>
      </c>
      <c r="J100" s="101"/>
      <c r="K100" s="90">
        <v>0.66000000000160453</v>
      </c>
      <c r="L100" s="88" t="s">
        <v>133</v>
      </c>
      <c r="M100" s="89">
        <v>3.85E-2</v>
      </c>
      <c r="N100" s="89">
        <v>2.4900000000004967E-2</v>
      </c>
      <c r="O100" s="90">
        <v>222886.60884800003</v>
      </c>
      <c r="P100" s="102">
        <v>117.44</v>
      </c>
      <c r="Q100" s="90"/>
      <c r="R100" s="90">
        <v>261.75804456300006</v>
      </c>
      <c r="S100" s="91">
        <v>8.9154643539200013E-4</v>
      </c>
      <c r="T100" s="91">
        <f t="shared" si="2"/>
        <v>1.7854664135132326E-3</v>
      </c>
      <c r="U100" s="91">
        <f>R100/'סכום נכסי הקרן'!$C$42</f>
        <v>3.3903433242418773E-4</v>
      </c>
    </row>
    <row r="101" spans="2:21">
      <c r="B101" s="86" t="s">
        <v>517</v>
      </c>
      <c r="C101" s="87" t="s">
        <v>518</v>
      </c>
      <c r="D101" s="88" t="s">
        <v>120</v>
      </c>
      <c r="E101" s="88" t="s">
        <v>28</v>
      </c>
      <c r="F101" s="87" t="s">
        <v>403</v>
      </c>
      <c r="G101" s="88" t="s">
        <v>325</v>
      </c>
      <c r="H101" s="87" t="s">
        <v>481</v>
      </c>
      <c r="I101" s="87" t="s">
        <v>131</v>
      </c>
      <c r="J101" s="101"/>
      <c r="K101" s="90">
        <v>4.1299999999997903</v>
      </c>
      <c r="L101" s="88" t="s">
        <v>133</v>
      </c>
      <c r="M101" s="89">
        <v>2.4E-2</v>
      </c>
      <c r="N101" s="89">
        <v>3.1399999999993676E-2</v>
      </c>
      <c r="O101" s="90">
        <v>693330.64036099997</v>
      </c>
      <c r="P101" s="102">
        <v>109.47</v>
      </c>
      <c r="Q101" s="90"/>
      <c r="R101" s="90">
        <v>758.98904043200002</v>
      </c>
      <c r="S101" s="91">
        <v>6.4331262806370613E-4</v>
      </c>
      <c r="T101" s="91">
        <f t="shared" si="2"/>
        <v>5.1771071341030553E-3</v>
      </c>
      <c r="U101" s="91">
        <f>R101/'סכום נכסי הקרן'!$C$42</f>
        <v>9.830580109571579E-4</v>
      </c>
    </row>
    <row r="102" spans="2:21">
      <c r="B102" s="86" t="s">
        <v>519</v>
      </c>
      <c r="C102" s="87" t="s">
        <v>520</v>
      </c>
      <c r="D102" s="88" t="s">
        <v>120</v>
      </c>
      <c r="E102" s="88" t="s">
        <v>28</v>
      </c>
      <c r="F102" s="87" t="s">
        <v>403</v>
      </c>
      <c r="G102" s="88" t="s">
        <v>325</v>
      </c>
      <c r="H102" s="87" t="s">
        <v>481</v>
      </c>
      <c r="I102" s="87" t="s">
        <v>131</v>
      </c>
      <c r="J102" s="101"/>
      <c r="K102" s="90">
        <v>0.25000000005516121</v>
      </c>
      <c r="L102" s="88" t="s">
        <v>133</v>
      </c>
      <c r="M102" s="89">
        <v>3.4799999999999998E-2</v>
      </c>
      <c r="N102" s="89">
        <v>4.1499999996800652E-2</v>
      </c>
      <c r="O102" s="90">
        <v>4063.9955020000007</v>
      </c>
      <c r="P102" s="102">
        <v>111.52</v>
      </c>
      <c r="Q102" s="90"/>
      <c r="R102" s="90">
        <v>4.5321680230000014</v>
      </c>
      <c r="S102" s="91">
        <v>3.1210178243260837E-5</v>
      </c>
      <c r="T102" s="91">
        <f t="shared" si="2"/>
        <v>3.0914174190805344E-5</v>
      </c>
      <c r="U102" s="91">
        <f>R102/'סכום נכסי הקרן'!$C$42</f>
        <v>5.8701560163215386E-6</v>
      </c>
    </row>
    <row r="103" spans="2:21">
      <c r="B103" s="86" t="s">
        <v>521</v>
      </c>
      <c r="C103" s="87" t="s">
        <v>522</v>
      </c>
      <c r="D103" s="88" t="s">
        <v>120</v>
      </c>
      <c r="E103" s="88" t="s">
        <v>28</v>
      </c>
      <c r="F103" s="87" t="s">
        <v>403</v>
      </c>
      <c r="G103" s="88" t="s">
        <v>325</v>
      </c>
      <c r="H103" s="87" t="s">
        <v>481</v>
      </c>
      <c r="I103" s="87" t="s">
        <v>131</v>
      </c>
      <c r="J103" s="101"/>
      <c r="K103" s="90">
        <v>6.280000000004355</v>
      </c>
      <c r="L103" s="88" t="s">
        <v>133</v>
      </c>
      <c r="M103" s="89">
        <v>1.4999999999999999E-2</v>
      </c>
      <c r="N103" s="89">
        <v>3.3100000000025241E-2</v>
      </c>
      <c r="O103" s="90">
        <v>417730.22871200013</v>
      </c>
      <c r="P103" s="102">
        <v>95.95</v>
      </c>
      <c r="Q103" s="90">
        <v>3.3659064920000006</v>
      </c>
      <c r="R103" s="90">
        <v>404.17806135800004</v>
      </c>
      <c r="S103" s="91">
        <v>1.5957551046983322E-3</v>
      </c>
      <c r="T103" s="91">
        <f t="shared" si="2"/>
        <v>2.7569213960104803E-3</v>
      </c>
      <c r="U103" s="91">
        <f>R103/'סכום נכסי הקרן'!$C$42</f>
        <v>5.2349962898668974E-4</v>
      </c>
    </row>
    <row r="104" spans="2:21">
      <c r="B104" s="86" t="s">
        <v>523</v>
      </c>
      <c r="C104" s="87" t="s">
        <v>524</v>
      </c>
      <c r="D104" s="88" t="s">
        <v>120</v>
      </c>
      <c r="E104" s="88" t="s">
        <v>28</v>
      </c>
      <c r="F104" s="87" t="s">
        <v>525</v>
      </c>
      <c r="G104" s="88" t="s">
        <v>400</v>
      </c>
      <c r="H104" s="87" t="s">
        <v>481</v>
      </c>
      <c r="I104" s="87" t="s">
        <v>131</v>
      </c>
      <c r="J104" s="101"/>
      <c r="K104" s="90">
        <v>1.8000000000012586</v>
      </c>
      <c r="L104" s="88" t="s">
        <v>133</v>
      </c>
      <c r="M104" s="89">
        <v>2.4799999999999999E-2</v>
      </c>
      <c r="N104" s="89">
        <v>2.8600000000033984E-2</v>
      </c>
      <c r="O104" s="90">
        <v>285691.38688700006</v>
      </c>
      <c r="P104" s="102">
        <v>111.24</v>
      </c>
      <c r="Q104" s="90"/>
      <c r="R104" s="90">
        <v>317.80311132200006</v>
      </c>
      <c r="S104" s="91">
        <v>6.7461792017355689E-4</v>
      </c>
      <c r="T104" s="91">
        <f t="shared" si="2"/>
        <v>2.1677529808978593E-3</v>
      </c>
      <c r="U104" s="91">
        <f>R104/'סכום נכסי הקרן'!$C$42</f>
        <v>4.1162504048066308E-4</v>
      </c>
    </row>
    <row r="105" spans="2:21">
      <c r="B105" s="86" t="s">
        <v>526</v>
      </c>
      <c r="C105" s="87" t="s">
        <v>527</v>
      </c>
      <c r="D105" s="88" t="s">
        <v>120</v>
      </c>
      <c r="E105" s="88" t="s">
        <v>28</v>
      </c>
      <c r="F105" s="87" t="s">
        <v>528</v>
      </c>
      <c r="G105" s="88" t="s">
        <v>325</v>
      </c>
      <c r="H105" s="87" t="s">
        <v>477</v>
      </c>
      <c r="I105" s="87" t="s">
        <v>321</v>
      </c>
      <c r="J105" s="101"/>
      <c r="K105" s="90">
        <v>2.2400000000005478</v>
      </c>
      <c r="L105" s="88" t="s">
        <v>133</v>
      </c>
      <c r="M105" s="89">
        <v>1.3999999999999999E-2</v>
      </c>
      <c r="N105" s="89">
        <v>3.1600000000003646E-2</v>
      </c>
      <c r="O105" s="90">
        <v>404196.41384500003</v>
      </c>
      <c r="P105" s="102">
        <v>107.61</v>
      </c>
      <c r="Q105" s="90">
        <v>3.2084546650000001</v>
      </c>
      <c r="R105" s="90">
        <v>438.16421474900011</v>
      </c>
      <c r="S105" s="91">
        <v>4.5486879793495388E-4</v>
      </c>
      <c r="T105" s="91">
        <f t="shared" si="2"/>
        <v>2.988742868796333E-3</v>
      </c>
      <c r="U105" s="91">
        <f>R105/'סכום נכסי הקרן'!$C$42</f>
        <v>5.6751918470204625E-4</v>
      </c>
    </row>
    <row r="106" spans="2:21">
      <c r="B106" s="86" t="s">
        <v>529</v>
      </c>
      <c r="C106" s="87" t="s">
        <v>530</v>
      </c>
      <c r="D106" s="88" t="s">
        <v>120</v>
      </c>
      <c r="E106" s="88" t="s">
        <v>28</v>
      </c>
      <c r="F106" s="87" t="s">
        <v>312</v>
      </c>
      <c r="G106" s="88" t="s">
        <v>308</v>
      </c>
      <c r="H106" s="87" t="s">
        <v>481</v>
      </c>
      <c r="I106" s="87" t="s">
        <v>131</v>
      </c>
      <c r="J106" s="101"/>
      <c r="K106" s="90">
        <v>2.6799999999990378</v>
      </c>
      <c r="L106" s="88" t="s">
        <v>133</v>
      </c>
      <c r="M106" s="89">
        <v>1.89E-2</v>
      </c>
      <c r="N106" s="89">
        <v>3.2699999999985574E-2</v>
      </c>
      <c r="O106" s="90">
        <v>10.019116000000002</v>
      </c>
      <c r="P106" s="102">
        <v>5395000</v>
      </c>
      <c r="Q106" s="90"/>
      <c r="R106" s="90">
        <v>540.53129921400011</v>
      </c>
      <c r="S106" s="91">
        <v>1.2523895000000002E-3</v>
      </c>
      <c r="T106" s="91">
        <f t="shared" si="2"/>
        <v>3.6869945365403584E-3</v>
      </c>
      <c r="U106" s="91">
        <f>R106/'סכום נכסי הקרן'!$C$42</f>
        <v>7.0010711032527837E-4</v>
      </c>
    </row>
    <row r="107" spans="2:21">
      <c r="B107" s="86" t="s">
        <v>531</v>
      </c>
      <c r="C107" s="87" t="s">
        <v>532</v>
      </c>
      <c r="D107" s="88" t="s">
        <v>120</v>
      </c>
      <c r="E107" s="88" t="s">
        <v>28</v>
      </c>
      <c r="F107" s="87" t="s">
        <v>312</v>
      </c>
      <c r="G107" s="88" t="s">
        <v>308</v>
      </c>
      <c r="H107" s="87" t="s">
        <v>481</v>
      </c>
      <c r="I107" s="87" t="s">
        <v>131</v>
      </c>
      <c r="J107" s="101"/>
      <c r="K107" s="90">
        <v>4.3799999999986232</v>
      </c>
      <c r="L107" s="88" t="s">
        <v>133</v>
      </c>
      <c r="M107" s="89">
        <v>3.3099999999999997E-2</v>
      </c>
      <c r="N107" s="89">
        <v>3.5299999999987508E-2</v>
      </c>
      <c r="O107" s="90">
        <v>15.175245000000002</v>
      </c>
      <c r="P107" s="102">
        <v>5170870</v>
      </c>
      <c r="Q107" s="90"/>
      <c r="R107" s="90">
        <v>784.69210326600012</v>
      </c>
      <c r="S107" s="91">
        <v>1.0817053959655003E-3</v>
      </c>
      <c r="T107" s="91">
        <f t="shared" ref="T107:T138" si="3">IFERROR(R107/$R$11,0)</f>
        <v>5.352429178134761E-3</v>
      </c>
      <c r="U107" s="91">
        <f>R107/'סכום נכסי הקרן'!$C$42</f>
        <v>1.0163491396547703E-3</v>
      </c>
    </row>
    <row r="108" spans="2:21">
      <c r="B108" s="86" t="s">
        <v>533</v>
      </c>
      <c r="C108" s="87" t="s">
        <v>534</v>
      </c>
      <c r="D108" s="88" t="s">
        <v>120</v>
      </c>
      <c r="E108" s="88" t="s">
        <v>28</v>
      </c>
      <c r="F108" s="87" t="s">
        <v>312</v>
      </c>
      <c r="G108" s="88" t="s">
        <v>308</v>
      </c>
      <c r="H108" s="87" t="s">
        <v>481</v>
      </c>
      <c r="I108" s="87" t="s">
        <v>131</v>
      </c>
      <c r="J108" s="101"/>
      <c r="K108" s="90">
        <v>6.0000000000423562E-2</v>
      </c>
      <c r="L108" s="88" t="s">
        <v>133</v>
      </c>
      <c r="M108" s="89">
        <v>1.8200000000000001E-2</v>
      </c>
      <c r="N108" s="89">
        <v>8.7999999999985881E-2</v>
      </c>
      <c r="O108" s="90">
        <v>10.081932000000002</v>
      </c>
      <c r="P108" s="102">
        <v>5620000</v>
      </c>
      <c r="Q108" s="90"/>
      <c r="R108" s="90">
        <v>566.60462344600012</v>
      </c>
      <c r="S108" s="91">
        <v>7.0944564070086569E-4</v>
      </c>
      <c r="T108" s="91">
        <f t="shared" si="3"/>
        <v>3.8648421544907299E-3</v>
      </c>
      <c r="U108" s="91">
        <f>R108/'סכום נכסי הקרן'!$C$42</f>
        <v>7.3387780910106313E-4</v>
      </c>
    </row>
    <row r="109" spans="2:21">
      <c r="B109" s="86" t="s">
        <v>535</v>
      </c>
      <c r="C109" s="87" t="s">
        <v>536</v>
      </c>
      <c r="D109" s="88" t="s">
        <v>120</v>
      </c>
      <c r="E109" s="88" t="s">
        <v>28</v>
      </c>
      <c r="F109" s="87" t="s">
        <v>312</v>
      </c>
      <c r="G109" s="88" t="s">
        <v>308</v>
      </c>
      <c r="H109" s="87" t="s">
        <v>481</v>
      </c>
      <c r="I109" s="87" t="s">
        <v>131</v>
      </c>
      <c r="J109" s="101"/>
      <c r="K109" s="90">
        <v>1.2199999999988898</v>
      </c>
      <c r="L109" s="88" t="s">
        <v>133</v>
      </c>
      <c r="M109" s="89">
        <v>1.89E-2</v>
      </c>
      <c r="N109" s="89">
        <v>3.56999999999872E-2</v>
      </c>
      <c r="O109" s="90">
        <v>16.185532000000002</v>
      </c>
      <c r="P109" s="102">
        <v>5452500</v>
      </c>
      <c r="Q109" s="90"/>
      <c r="R109" s="90">
        <v>882.51612800900011</v>
      </c>
      <c r="S109" s="91">
        <v>7.4252371777227275E-4</v>
      </c>
      <c r="T109" s="91">
        <f t="shared" si="3"/>
        <v>6.0196923787936285E-3</v>
      </c>
      <c r="U109" s="91">
        <f>R109/'סכום נכסי הקרן'!$C$42</f>
        <v>1.1430528021120587E-3</v>
      </c>
    </row>
    <row r="110" spans="2:21">
      <c r="B110" s="86" t="s">
        <v>537</v>
      </c>
      <c r="C110" s="87" t="s">
        <v>538</v>
      </c>
      <c r="D110" s="88" t="s">
        <v>120</v>
      </c>
      <c r="E110" s="88" t="s">
        <v>28</v>
      </c>
      <c r="F110" s="87" t="s">
        <v>539</v>
      </c>
      <c r="G110" s="88" t="s">
        <v>325</v>
      </c>
      <c r="H110" s="87" t="s">
        <v>481</v>
      </c>
      <c r="I110" s="87" t="s">
        <v>131</v>
      </c>
      <c r="J110" s="101"/>
      <c r="K110" s="90">
        <v>0.7800000000097399</v>
      </c>
      <c r="L110" s="88" t="s">
        <v>133</v>
      </c>
      <c r="M110" s="89">
        <v>2.75E-2</v>
      </c>
      <c r="N110" s="89">
        <v>3.1700000000076528E-2</v>
      </c>
      <c r="O110" s="90">
        <v>63674.130476000013</v>
      </c>
      <c r="P110" s="102">
        <v>112.87</v>
      </c>
      <c r="Q110" s="90"/>
      <c r="R110" s="90">
        <v>71.868994085000011</v>
      </c>
      <c r="S110" s="91">
        <v>2.3030078215879407E-4</v>
      </c>
      <c r="T110" s="91">
        <f t="shared" si="3"/>
        <v>4.9022246986134049E-4</v>
      </c>
      <c r="U110" s="91">
        <f>R110/'סכום נכסי הקרן'!$C$42</f>
        <v>9.3086179919645002E-5</v>
      </c>
    </row>
    <row r="111" spans="2:21">
      <c r="B111" s="86" t="s">
        <v>540</v>
      </c>
      <c r="C111" s="87" t="s">
        <v>541</v>
      </c>
      <c r="D111" s="88" t="s">
        <v>120</v>
      </c>
      <c r="E111" s="88" t="s">
        <v>28</v>
      </c>
      <c r="F111" s="87" t="s">
        <v>539</v>
      </c>
      <c r="G111" s="88" t="s">
        <v>325</v>
      </c>
      <c r="H111" s="87" t="s">
        <v>481</v>
      </c>
      <c r="I111" s="87" t="s">
        <v>131</v>
      </c>
      <c r="J111" s="101"/>
      <c r="K111" s="90">
        <v>3.8400000000032684</v>
      </c>
      <c r="L111" s="88" t="s">
        <v>133</v>
      </c>
      <c r="M111" s="89">
        <v>1.9599999999999999E-2</v>
      </c>
      <c r="N111" s="89">
        <v>3.1200000000024118E-2</v>
      </c>
      <c r="O111" s="90">
        <v>475124.19658700004</v>
      </c>
      <c r="P111" s="102">
        <v>108.21</v>
      </c>
      <c r="Q111" s="90"/>
      <c r="R111" s="90">
        <v>514.13192992300003</v>
      </c>
      <c r="S111" s="91">
        <v>4.5205082066531772E-4</v>
      </c>
      <c r="T111" s="91">
        <f t="shared" si="3"/>
        <v>3.5069229468182371E-3</v>
      </c>
      <c r="U111" s="91">
        <f>R111/'סכום נכסי הקרן'!$C$42</f>
        <v>6.6591411137108703E-4</v>
      </c>
    </row>
    <row r="112" spans="2:21">
      <c r="B112" s="86" t="s">
        <v>542</v>
      </c>
      <c r="C112" s="87" t="s">
        <v>543</v>
      </c>
      <c r="D112" s="88" t="s">
        <v>120</v>
      </c>
      <c r="E112" s="88" t="s">
        <v>28</v>
      </c>
      <c r="F112" s="87" t="s">
        <v>539</v>
      </c>
      <c r="G112" s="88" t="s">
        <v>325</v>
      </c>
      <c r="H112" s="87" t="s">
        <v>481</v>
      </c>
      <c r="I112" s="87" t="s">
        <v>131</v>
      </c>
      <c r="J112" s="101"/>
      <c r="K112" s="90">
        <v>6.0699999999999736</v>
      </c>
      <c r="L112" s="88" t="s">
        <v>133</v>
      </c>
      <c r="M112" s="89">
        <v>1.5800000000000002E-2</v>
      </c>
      <c r="N112" s="89">
        <v>3.2799999999998913E-2</v>
      </c>
      <c r="O112" s="90">
        <v>1090651.6347640001</v>
      </c>
      <c r="P112" s="102">
        <v>100.66</v>
      </c>
      <c r="Q112" s="90"/>
      <c r="R112" s="90">
        <v>1097.849929129</v>
      </c>
      <c r="S112" s="91">
        <v>9.1855965901162641E-4</v>
      </c>
      <c r="T112" s="91">
        <f t="shared" si="3"/>
        <v>7.4884964044187631E-3</v>
      </c>
      <c r="U112" s="91">
        <f>R112/'סכום נכסי הקרן'!$C$42</f>
        <v>1.421957512119972E-3</v>
      </c>
    </row>
    <row r="113" spans="2:21">
      <c r="B113" s="86" t="s">
        <v>544</v>
      </c>
      <c r="C113" s="87" t="s">
        <v>545</v>
      </c>
      <c r="D113" s="88" t="s">
        <v>120</v>
      </c>
      <c r="E113" s="88" t="s">
        <v>28</v>
      </c>
      <c r="F113" s="87" t="s">
        <v>546</v>
      </c>
      <c r="G113" s="88" t="s">
        <v>400</v>
      </c>
      <c r="H113" s="87" t="s">
        <v>481</v>
      </c>
      <c r="I113" s="87" t="s">
        <v>131</v>
      </c>
      <c r="J113" s="101"/>
      <c r="K113" s="90">
        <v>2.9799999999971769</v>
      </c>
      <c r="L113" s="88" t="s">
        <v>133</v>
      </c>
      <c r="M113" s="89">
        <v>2.2499999999999999E-2</v>
      </c>
      <c r="N113" s="89">
        <v>2.4799999999971765E-2</v>
      </c>
      <c r="O113" s="90">
        <v>150366.66418600001</v>
      </c>
      <c r="P113" s="102">
        <v>113.07</v>
      </c>
      <c r="Q113" s="90"/>
      <c r="R113" s="90">
        <v>170.01958077600003</v>
      </c>
      <c r="S113" s="91">
        <v>3.6754029313950184E-4</v>
      </c>
      <c r="T113" s="91">
        <f t="shared" si="3"/>
        <v>1.1597131680210354E-3</v>
      </c>
      <c r="U113" s="91">
        <f>R113/'סכום נכסי הקרן'!$C$42</f>
        <v>2.202128120404644E-4</v>
      </c>
    </row>
    <row r="114" spans="2:21">
      <c r="B114" s="86" t="s">
        <v>547</v>
      </c>
      <c r="C114" s="87" t="s">
        <v>548</v>
      </c>
      <c r="D114" s="88" t="s">
        <v>120</v>
      </c>
      <c r="E114" s="88" t="s">
        <v>28</v>
      </c>
      <c r="F114" s="87" t="s">
        <v>458</v>
      </c>
      <c r="G114" s="88" t="s">
        <v>325</v>
      </c>
      <c r="H114" s="87" t="s">
        <v>477</v>
      </c>
      <c r="I114" s="87" t="s">
        <v>321</v>
      </c>
      <c r="J114" s="101"/>
      <c r="K114" s="90">
        <v>2.1700000000005137</v>
      </c>
      <c r="L114" s="88" t="s">
        <v>133</v>
      </c>
      <c r="M114" s="89">
        <v>2.1499999999999998E-2</v>
      </c>
      <c r="N114" s="89">
        <v>3.480000000000695E-2</v>
      </c>
      <c r="O114" s="90">
        <v>1197975.4796780003</v>
      </c>
      <c r="P114" s="102">
        <v>110.54</v>
      </c>
      <c r="Q114" s="90"/>
      <c r="R114" s="90">
        <v>1324.2420908960003</v>
      </c>
      <c r="S114" s="91">
        <v>6.1080710157736273E-4</v>
      </c>
      <c r="T114" s="91">
        <f t="shared" si="3"/>
        <v>9.0327301329082305E-3</v>
      </c>
      <c r="U114" s="91">
        <f>R114/'סכום נכסי הקרן'!$C$42</f>
        <v>1.7151852352980091E-3</v>
      </c>
    </row>
    <row r="115" spans="2:21">
      <c r="B115" s="86" t="s">
        <v>549</v>
      </c>
      <c r="C115" s="87" t="s">
        <v>550</v>
      </c>
      <c r="D115" s="88" t="s">
        <v>120</v>
      </c>
      <c r="E115" s="88" t="s">
        <v>28</v>
      </c>
      <c r="F115" s="87" t="s">
        <v>458</v>
      </c>
      <c r="G115" s="88" t="s">
        <v>325</v>
      </c>
      <c r="H115" s="87" t="s">
        <v>477</v>
      </c>
      <c r="I115" s="87" t="s">
        <v>321</v>
      </c>
      <c r="J115" s="101"/>
      <c r="K115" s="90">
        <v>7.1900000000000839</v>
      </c>
      <c r="L115" s="88" t="s">
        <v>133</v>
      </c>
      <c r="M115" s="89">
        <v>1.15E-2</v>
      </c>
      <c r="N115" s="89">
        <v>3.7699999999999727E-2</v>
      </c>
      <c r="O115" s="90">
        <v>768075.35271900008</v>
      </c>
      <c r="P115" s="102">
        <v>92.59</v>
      </c>
      <c r="Q115" s="90"/>
      <c r="R115" s="90">
        <v>711.1609349260001</v>
      </c>
      <c r="S115" s="91">
        <v>1.6705931056166389E-3</v>
      </c>
      <c r="T115" s="91">
        <f t="shared" si="3"/>
        <v>4.8508689237531264E-3</v>
      </c>
      <c r="U115" s="91">
        <f>R115/'סכום נכסי הקרן'!$C$42</f>
        <v>9.2111007790160839E-4</v>
      </c>
    </row>
    <row r="116" spans="2:21">
      <c r="B116" s="86" t="s">
        <v>551</v>
      </c>
      <c r="C116" s="87" t="s">
        <v>552</v>
      </c>
      <c r="D116" s="88" t="s">
        <v>120</v>
      </c>
      <c r="E116" s="88" t="s">
        <v>28</v>
      </c>
      <c r="F116" s="87" t="s">
        <v>553</v>
      </c>
      <c r="G116" s="88" t="s">
        <v>129</v>
      </c>
      <c r="H116" s="87" t="s">
        <v>554</v>
      </c>
      <c r="I116" s="87" t="s">
        <v>321</v>
      </c>
      <c r="J116" s="101"/>
      <c r="K116" s="90">
        <v>1.6299999999886587</v>
      </c>
      <c r="L116" s="88" t="s">
        <v>133</v>
      </c>
      <c r="M116" s="89">
        <v>1.8500000000000003E-2</v>
      </c>
      <c r="N116" s="89">
        <v>3.9899999999803162E-2</v>
      </c>
      <c r="O116" s="90">
        <v>72112.48284300002</v>
      </c>
      <c r="P116" s="102">
        <v>106.38</v>
      </c>
      <c r="Q116" s="90"/>
      <c r="R116" s="90">
        <v>76.713260349000024</v>
      </c>
      <c r="S116" s="91">
        <v>9.3079556578683811E-5</v>
      </c>
      <c r="T116" s="91">
        <f t="shared" si="3"/>
        <v>5.2326548379020383E-4</v>
      </c>
      <c r="U116" s="91">
        <f>R116/'סכום נכסי הקרן'!$C$42</f>
        <v>9.9360571912609973E-5</v>
      </c>
    </row>
    <row r="117" spans="2:21">
      <c r="B117" s="86" t="s">
        <v>555</v>
      </c>
      <c r="C117" s="87" t="s">
        <v>556</v>
      </c>
      <c r="D117" s="88" t="s">
        <v>120</v>
      </c>
      <c r="E117" s="88" t="s">
        <v>28</v>
      </c>
      <c r="F117" s="87" t="s">
        <v>553</v>
      </c>
      <c r="G117" s="88" t="s">
        <v>129</v>
      </c>
      <c r="H117" s="87" t="s">
        <v>554</v>
      </c>
      <c r="I117" s="87" t="s">
        <v>321</v>
      </c>
      <c r="J117" s="101"/>
      <c r="K117" s="90">
        <v>2.250000000001577</v>
      </c>
      <c r="L117" s="88" t="s">
        <v>133</v>
      </c>
      <c r="M117" s="89">
        <v>3.2000000000000001E-2</v>
      </c>
      <c r="N117" s="89">
        <v>4.3000000000018919E-2</v>
      </c>
      <c r="O117" s="90">
        <v>938534.87159000011</v>
      </c>
      <c r="P117" s="102">
        <v>101.36</v>
      </c>
      <c r="Q117" s="90"/>
      <c r="R117" s="90">
        <v>951.29894809400014</v>
      </c>
      <c r="S117" s="91">
        <v>1.6246467525842349E-3</v>
      </c>
      <c r="T117" s="91">
        <f t="shared" si="3"/>
        <v>6.48886388140597E-3</v>
      </c>
      <c r="U117" s="91">
        <f>R117/'סכום נכסי הקרן'!$C$42</f>
        <v>1.2321417068244349E-3</v>
      </c>
    </row>
    <row r="118" spans="2:21">
      <c r="B118" s="86" t="s">
        <v>557</v>
      </c>
      <c r="C118" s="87" t="s">
        <v>558</v>
      </c>
      <c r="D118" s="88" t="s">
        <v>120</v>
      </c>
      <c r="E118" s="88" t="s">
        <v>28</v>
      </c>
      <c r="F118" s="87" t="s">
        <v>559</v>
      </c>
      <c r="G118" s="88" t="s">
        <v>129</v>
      </c>
      <c r="H118" s="87" t="s">
        <v>554</v>
      </c>
      <c r="I118" s="87" t="s">
        <v>321</v>
      </c>
      <c r="J118" s="101"/>
      <c r="K118" s="90">
        <v>0.4999999999981406</v>
      </c>
      <c r="L118" s="88" t="s">
        <v>133</v>
      </c>
      <c r="M118" s="89">
        <v>3.15E-2</v>
      </c>
      <c r="N118" s="89">
        <v>4.1299999999936408E-2</v>
      </c>
      <c r="O118" s="90">
        <v>239412.91321700002</v>
      </c>
      <c r="P118" s="102">
        <v>110.56</v>
      </c>
      <c r="Q118" s="90">
        <v>4.1888785420000012</v>
      </c>
      <c r="R118" s="90">
        <v>268.90706556700007</v>
      </c>
      <c r="S118" s="91">
        <v>1.7656734948500649E-3</v>
      </c>
      <c r="T118" s="91">
        <f t="shared" si="3"/>
        <v>1.8342302897618214E-3</v>
      </c>
      <c r="U118" s="91">
        <f>R118/'סכום נכסי הקרן'!$C$42</f>
        <v>3.4829388953779646E-4</v>
      </c>
    </row>
    <row r="119" spans="2:21">
      <c r="B119" s="86" t="s">
        <v>560</v>
      </c>
      <c r="C119" s="87" t="s">
        <v>561</v>
      </c>
      <c r="D119" s="88" t="s">
        <v>120</v>
      </c>
      <c r="E119" s="88" t="s">
        <v>28</v>
      </c>
      <c r="F119" s="87" t="s">
        <v>559</v>
      </c>
      <c r="G119" s="88" t="s">
        <v>129</v>
      </c>
      <c r="H119" s="87" t="s">
        <v>554</v>
      </c>
      <c r="I119" s="87" t="s">
        <v>321</v>
      </c>
      <c r="J119" s="101"/>
      <c r="K119" s="90">
        <v>2.8199999999983882</v>
      </c>
      <c r="L119" s="88" t="s">
        <v>133</v>
      </c>
      <c r="M119" s="89">
        <v>0.01</v>
      </c>
      <c r="N119" s="89">
        <v>3.689999999997326E-2</v>
      </c>
      <c r="O119" s="90">
        <v>542822.70887900004</v>
      </c>
      <c r="P119" s="102">
        <v>100.59</v>
      </c>
      <c r="Q119" s="90"/>
      <c r="R119" s="90">
        <v>546.02536843400003</v>
      </c>
      <c r="S119" s="91">
        <v>1.4699806887037198E-3</v>
      </c>
      <c r="T119" s="91">
        <f t="shared" si="3"/>
        <v>3.724469893151474E-3</v>
      </c>
      <c r="U119" s="91">
        <f>R119/'סכום נכסי הקרן'!$C$42</f>
        <v>7.0722314029640935E-4</v>
      </c>
    </row>
    <row r="120" spans="2:21">
      <c r="B120" s="86" t="s">
        <v>562</v>
      </c>
      <c r="C120" s="87" t="s">
        <v>563</v>
      </c>
      <c r="D120" s="88" t="s">
        <v>120</v>
      </c>
      <c r="E120" s="88" t="s">
        <v>28</v>
      </c>
      <c r="F120" s="87" t="s">
        <v>559</v>
      </c>
      <c r="G120" s="88" t="s">
        <v>129</v>
      </c>
      <c r="H120" s="87" t="s">
        <v>554</v>
      </c>
      <c r="I120" s="87" t="s">
        <v>321</v>
      </c>
      <c r="J120" s="101"/>
      <c r="K120" s="90">
        <v>3.4099999999969932</v>
      </c>
      <c r="L120" s="88" t="s">
        <v>133</v>
      </c>
      <c r="M120" s="89">
        <v>3.2300000000000002E-2</v>
      </c>
      <c r="N120" s="89">
        <v>4.1599999999969939E-2</v>
      </c>
      <c r="O120" s="90">
        <v>597331.10521300009</v>
      </c>
      <c r="P120" s="102">
        <v>100.15</v>
      </c>
      <c r="Q120" s="90">
        <v>40.534057641000004</v>
      </c>
      <c r="R120" s="90">
        <v>638.76115951200018</v>
      </c>
      <c r="S120" s="91">
        <v>1.3792682381752925E-3</v>
      </c>
      <c r="T120" s="91">
        <f t="shared" si="3"/>
        <v>4.3570259644530318E-3</v>
      </c>
      <c r="U120" s="91">
        <f>R120/'סכום נכסי הקרן'!$C$42</f>
        <v>8.2733641923096214E-4</v>
      </c>
    </row>
    <row r="121" spans="2:21">
      <c r="B121" s="86" t="s">
        <v>564</v>
      </c>
      <c r="C121" s="87" t="s">
        <v>565</v>
      </c>
      <c r="D121" s="88" t="s">
        <v>120</v>
      </c>
      <c r="E121" s="88" t="s">
        <v>28</v>
      </c>
      <c r="F121" s="87" t="s">
        <v>566</v>
      </c>
      <c r="G121" s="88" t="s">
        <v>567</v>
      </c>
      <c r="H121" s="87" t="s">
        <v>554</v>
      </c>
      <c r="I121" s="87" t="s">
        <v>321</v>
      </c>
      <c r="J121" s="101"/>
      <c r="K121" s="90">
        <v>4.849999999993468</v>
      </c>
      <c r="L121" s="88" t="s">
        <v>133</v>
      </c>
      <c r="M121" s="89">
        <v>0.03</v>
      </c>
      <c r="N121" s="89">
        <v>4.249999999993468E-2</v>
      </c>
      <c r="O121" s="90">
        <v>359552.77878000005</v>
      </c>
      <c r="P121" s="102">
        <v>95.81</v>
      </c>
      <c r="Q121" s="90"/>
      <c r="R121" s="90">
        <v>344.4875326450001</v>
      </c>
      <c r="S121" s="91">
        <v>1.2843739418598008E-3</v>
      </c>
      <c r="T121" s="91">
        <f t="shared" si="3"/>
        <v>2.3497689266381095E-3</v>
      </c>
      <c r="U121" s="91">
        <f>R121/'סכום נכסי הקרן'!$C$42</f>
        <v>4.4618724461262303E-4</v>
      </c>
    </row>
    <row r="122" spans="2:21">
      <c r="B122" s="86" t="s">
        <v>568</v>
      </c>
      <c r="C122" s="87" t="s">
        <v>569</v>
      </c>
      <c r="D122" s="88" t="s">
        <v>120</v>
      </c>
      <c r="E122" s="88" t="s">
        <v>28</v>
      </c>
      <c r="F122" s="87" t="s">
        <v>570</v>
      </c>
      <c r="G122" s="88" t="s">
        <v>325</v>
      </c>
      <c r="H122" s="87" t="s">
        <v>571</v>
      </c>
      <c r="I122" s="87" t="s">
        <v>131</v>
      </c>
      <c r="J122" s="101"/>
      <c r="K122" s="90">
        <v>1.9899999999978031</v>
      </c>
      <c r="L122" s="88" t="s">
        <v>133</v>
      </c>
      <c r="M122" s="89">
        <v>2.5000000000000001E-2</v>
      </c>
      <c r="N122" s="89">
        <v>3.4999999999952243E-2</v>
      </c>
      <c r="O122" s="90">
        <v>282438.21112700005</v>
      </c>
      <c r="P122" s="102">
        <v>111.2</v>
      </c>
      <c r="Q122" s="90"/>
      <c r="R122" s="90">
        <v>314.07130143100005</v>
      </c>
      <c r="S122" s="91">
        <v>7.9409292095668953E-4</v>
      </c>
      <c r="T122" s="91">
        <f t="shared" si="3"/>
        <v>2.1422980947524467E-3</v>
      </c>
      <c r="U122" s="91">
        <f>R122/'סכום נכסי הקרן'!$C$42</f>
        <v>4.0679152456239812E-4</v>
      </c>
    </row>
    <row r="123" spans="2:21">
      <c r="B123" s="86" t="s">
        <v>572</v>
      </c>
      <c r="C123" s="87" t="s">
        <v>573</v>
      </c>
      <c r="D123" s="88" t="s">
        <v>120</v>
      </c>
      <c r="E123" s="88" t="s">
        <v>28</v>
      </c>
      <c r="F123" s="87" t="s">
        <v>570</v>
      </c>
      <c r="G123" s="88" t="s">
        <v>325</v>
      </c>
      <c r="H123" s="87" t="s">
        <v>571</v>
      </c>
      <c r="I123" s="87" t="s">
        <v>131</v>
      </c>
      <c r="J123" s="101"/>
      <c r="K123" s="90">
        <v>4.970000000001618</v>
      </c>
      <c r="L123" s="88" t="s">
        <v>133</v>
      </c>
      <c r="M123" s="89">
        <v>1.9E-2</v>
      </c>
      <c r="N123" s="89">
        <v>3.8700000000001469E-2</v>
      </c>
      <c r="O123" s="90">
        <v>332634.35340100003</v>
      </c>
      <c r="P123" s="102">
        <v>102.11</v>
      </c>
      <c r="Q123" s="90"/>
      <c r="R123" s="90">
        <v>339.6529290850001</v>
      </c>
      <c r="S123" s="91">
        <v>1.1067919261172972E-3</v>
      </c>
      <c r="T123" s="91">
        <f t="shared" si="3"/>
        <v>2.3167918225592546E-3</v>
      </c>
      <c r="U123" s="91">
        <f>R123/'סכום נכסי הקרן'!$C$42</f>
        <v>4.3992536795001028E-4</v>
      </c>
    </row>
    <row r="124" spans="2:21">
      <c r="B124" s="86" t="s">
        <v>574</v>
      </c>
      <c r="C124" s="87" t="s">
        <v>575</v>
      </c>
      <c r="D124" s="88" t="s">
        <v>120</v>
      </c>
      <c r="E124" s="88" t="s">
        <v>28</v>
      </c>
      <c r="F124" s="87" t="s">
        <v>570</v>
      </c>
      <c r="G124" s="88" t="s">
        <v>325</v>
      </c>
      <c r="H124" s="87" t="s">
        <v>571</v>
      </c>
      <c r="I124" s="87" t="s">
        <v>131</v>
      </c>
      <c r="J124" s="101"/>
      <c r="K124" s="90">
        <v>6.7100000000121867</v>
      </c>
      <c r="L124" s="88" t="s">
        <v>133</v>
      </c>
      <c r="M124" s="89">
        <v>3.9000000000000003E-3</v>
      </c>
      <c r="N124" s="89">
        <v>4.1500000000082159E-2</v>
      </c>
      <c r="O124" s="90">
        <v>348526.07238600007</v>
      </c>
      <c r="P124" s="102">
        <v>83.82</v>
      </c>
      <c r="Q124" s="90"/>
      <c r="R124" s="90">
        <v>292.13454556400001</v>
      </c>
      <c r="S124" s="91">
        <v>1.48308966972766E-3</v>
      </c>
      <c r="T124" s="91">
        <f t="shared" si="3"/>
        <v>1.9926662433709277E-3</v>
      </c>
      <c r="U124" s="91">
        <f>R124/'סכום נכסי הקרן'!$C$42</f>
        <v>3.7837859309609997E-4</v>
      </c>
    </row>
    <row r="125" spans="2:21">
      <c r="B125" s="86" t="s">
        <v>576</v>
      </c>
      <c r="C125" s="87" t="s">
        <v>577</v>
      </c>
      <c r="D125" s="88" t="s">
        <v>120</v>
      </c>
      <c r="E125" s="88" t="s">
        <v>28</v>
      </c>
      <c r="F125" s="87" t="s">
        <v>578</v>
      </c>
      <c r="G125" s="88" t="s">
        <v>567</v>
      </c>
      <c r="H125" s="87" t="s">
        <v>554</v>
      </c>
      <c r="I125" s="87" t="s">
        <v>321</v>
      </c>
      <c r="J125" s="101"/>
      <c r="K125" s="90">
        <v>4.4199999999941122</v>
      </c>
      <c r="L125" s="88" t="s">
        <v>133</v>
      </c>
      <c r="M125" s="89">
        <v>7.4999999999999997E-3</v>
      </c>
      <c r="N125" s="89">
        <v>4.1299999999964261E-2</v>
      </c>
      <c r="O125" s="90">
        <v>200678.90395400004</v>
      </c>
      <c r="P125" s="102">
        <v>94.79</v>
      </c>
      <c r="Q125" s="90"/>
      <c r="R125" s="90">
        <v>190.223536236</v>
      </c>
      <c r="S125" s="91">
        <v>4.1058343708253223E-4</v>
      </c>
      <c r="T125" s="91">
        <f t="shared" si="3"/>
        <v>1.2975254899084915E-3</v>
      </c>
      <c r="U125" s="91">
        <f>R125/'סכום נכסי הקרן'!$C$42</f>
        <v>2.4638138524762135E-4</v>
      </c>
    </row>
    <row r="126" spans="2:21">
      <c r="B126" s="86" t="s">
        <v>579</v>
      </c>
      <c r="C126" s="87" t="s">
        <v>580</v>
      </c>
      <c r="D126" s="88" t="s">
        <v>120</v>
      </c>
      <c r="E126" s="88" t="s">
        <v>28</v>
      </c>
      <c r="F126" s="87" t="s">
        <v>578</v>
      </c>
      <c r="G126" s="88" t="s">
        <v>567</v>
      </c>
      <c r="H126" s="87" t="s">
        <v>554</v>
      </c>
      <c r="I126" s="87" t="s">
        <v>321</v>
      </c>
      <c r="J126" s="101"/>
      <c r="K126" s="90">
        <v>5.0900000000015808</v>
      </c>
      <c r="L126" s="88" t="s">
        <v>133</v>
      </c>
      <c r="M126" s="89">
        <v>7.4999999999999997E-3</v>
      </c>
      <c r="N126" s="89">
        <v>4.2900000000017799E-2</v>
      </c>
      <c r="O126" s="90">
        <v>1109307.8757810001</v>
      </c>
      <c r="P126" s="102">
        <v>90.28</v>
      </c>
      <c r="Q126" s="90">
        <v>4.4996184470000005</v>
      </c>
      <c r="R126" s="90">
        <v>1005.9827669490001</v>
      </c>
      <c r="S126" s="91">
        <v>1.0587433520313355E-3</v>
      </c>
      <c r="T126" s="91">
        <f t="shared" si="3"/>
        <v>6.8618652999153634E-3</v>
      </c>
      <c r="U126" s="91">
        <f>R126/'סכום נכסי הקרן'!$C$42</f>
        <v>1.302969298965344E-3</v>
      </c>
    </row>
    <row r="127" spans="2:21">
      <c r="B127" s="86" t="s">
        <v>581</v>
      </c>
      <c r="C127" s="87" t="s">
        <v>582</v>
      </c>
      <c r="D127" s="88" t="s">
        <v>120</v>
      </c>
      <c r="E127" s="88" t="s">
        <v>28</v>
      </c>
      <c r="F127" s="87" t="s">
        <v>528</v>
      </c>
      <c r="G127" s="88" t="s">
        <v>325</v>
      </c>
      <c r="H127" s="87" t="s">
        <v>554</v>
      </c>
      <c r="I127" s="87" t="s">
        <v>321</v>
      </c>
      <c r="J127" s="101"/>
      <c r="K127" s="90">
        <v>1.7100000000146789</v>
      </c>
      <c r="L127" s="88" t="s">
        <v>133</v>
      </c>
      <c r="M127" s="89">
        <v>2.0499999999999997E-2</v>
      </c>
      <c r="N127" s="89">
        <v>3.7900000000265541E-2</v>
      </c>
      <c r="O127" s="90">
        <v>55058.706567000008</v>
      </c>
      <c r="P127" s="102">
        <v>110.12</v>
      </c>
      <c r="Q127" s="90"/>
      <c r="R127" s="90">
        <v>60.630650241000012</v>
      </c>
      <c r="S127" s="91">
        <v>1.4880868247708226E-4</v>
      </c>
      <c r="T127" s="91">
        <f t="shared" si="3"/>
        <v>4.1356509143969741E-4</v>
      </c>
      <c r="U127" s="91">
        <f>R127/'סכום נכסי הקרן'!$C$42</f>
        <v>7.8530048859508719E-5</v>
      </c>
    </row>
    <row r="128" spans="2:21">
      <c r="B128" s="86" t="s">
        <v>583</v>
      </c>
      <c r="C128" s="87" t="s">
        <v>584</v>
      </c>
      <c r="D128" s="88" t="s">
        <v>120</v>
      </c>
      <c r="E128" s="88" t="s">
        <v>28</v>
      </c>
      <c r="F128" s="87" t="s">
        <v>528</v>
      </c>
      <c r="G128" s="88" t="s">
        <v>325</v>
      </c>
      <c r="H128" s="87" t="s">
        <v>554</v>
      </c>
      <c r="I128" s="87" t="s">
        <v>321</v>
      </c>
      <c r="J128" s="101"/>
      <c r="K128" s="90">
        <v>2.5499999999997027</v>
      </c>
      <c r="L128" s="88" t="s">
        <v>133</v>
      </c>
      <c r="M128" s="89">
        <v>2.0499999999999997E-2</v>
      </c>
      <c r="N128" s="89">
        <v>3.6900000000012485E-2</v>
      </c>
      <c r="O128" s="90">
        <v>310115.37983900006</v>
      </c>
      <c r="P128" s="102">
        <v>108.46</v>
      </c>
      <c r="Q128" s="90"/>
      <c r="R128" s="90">
        <v>336.35115828200003</v>
      </c>
      <c r="S128" s="91">
        <v>3.5193230063382459E-4</v>
      </c>
      <c r="T128" s="91">
        <f t="shared" si="3"/>
        <v>2.2942702573339447E-3</v>
      </c>
      <c r="U128" s="91">
        <f>R128/'סכום נכסי הקרן'!$C$42</f>
        <v>4.3564884738736E-4</v>
      </c>
    </row>
    <row r="129" spans="2:21">
      <c r="B129" s="86" t="s">
        <v>585</v>
      </c>
      <c r="C129" s="87" t="s">
        <v>586</v>
      </c>
      <c r="D129" s="88" t="s">
        <v>120</v>
      </c>
      <c r="E129" s="88" t="s">
        <v>28</v>
      </c>
      <c r="F129" s="87" t="s">
        <v>528</v>
      </c>
      <c r="G129" s="88" t="s">
        <v>325</v>
      </c>
      <c r="H129" s="87" t="s">
        <v>554</v>
      </c>
      <c r="I129" s="87" t="s">
        <v>321</v>
      </c>
      <c r="J129" s="101"/>
      <c r="K129" s="90">
        <v>5.2699999999984524</v>
      </c>
      <c r="L129" s="88" t="s">
        <v>133</v>
      </c>
      <c r="M129" s="89">
        <v>8.3999999999999995E-3</v>
      </c>
      <c r="N129" s="89">
        <v>4.2299999999994932E-2</v>
      </c>
      <c r="O129" s="90">
        <v>782339.06364200008</v>
      </c>
      <c r="P129" s="102">
        <v>93.32</v>
      </c>
      <c r="Q129" s="90"/>
      <c r="R129" s="90">
        <v>730.07881021900005</v>
      </c>
      <c r="S129" s="91">
        <v>1.1551718708062882E-3</v>
      </c>
      <c r="T129" s="91">
        <f t="shared" si="3"/>
        <v>4.9799088201470405E-3</v>
      </c>
      <c r="U129" s="91">
        <f>R129/'סכום נכסי הקרן'!$C$42</f>
        <v>9.4561289397189952E-4</v>
      </c>
    </row>
    <row r="130" spans="2:21">
      <c r="B130" s="86" t="s">
        <v>587</v>
      </c>
      <c r="C130" s="87" t="s">
        <v>588</v>
      </c>
      <c r="D130" s="88" t="s">
        <v>120</v>
      </c>
      <c r="E130" s="88" t="s">
        <v>28</v>
      </c>
      <c r="F130" s="87" t="s">
        <v>528</v>
      </c>
      <c r="G130" s="88" t="s">
        <v>325</v>
      </c>
      <c r="H130" s="87" t="s">
        <v>554</v>
      </c>
      <c r="I130" s="87" t="s">
        <v>321</v>
      </c>
      <c r="J130" s="101"/>
      <c r="K130" s="90">
        <v>6.2499999999921902</v>
      </c>
      <c r="L130" s="88" t="s">
        <v>133</v>
      </c>
      <c r="M130" s="89">
        <v>5.0000000000000001E-3</v>
      </c>
      <c r="N130" s="89">
        <v>4.0299999999982294E-2</v>
      </c>
      <c r="O130" s="90">
        <v>105078.05601600002</v>
      </c>
      <c r="P130" s="102">
        <v>88.06</v>
      </c>
      <c r="Q130" s="90">
        <v>3.5003108820000008</v>
      </c>
      <c r="R130" s="90">
        <v>96.03204703900002</v>
      </c>
      <c r="S130" s="91">
        <v>6.1620112407453063E-4</v>
      </c>
      <c r="T130" s="91">
        <f t="shared" si="3"/>
        <v>6.5504001947794916E-4</v>
      </c>
      <c r="U130" s="91">
        <f>R130/'סכום נכסי הקרן'!$C$42</f>
        <v>1.243826565619054E-4</v>
      </c>
    </row>
    <row r="131" spans="2:21">
      <c r="B131" s="86" t="s">
        <v>589</v>
      </c>
      <c r="C131" s="87" t="s">
        <v>590</v>
      </c>
      <c r="D131" s="88" t="s">
        <v>120</v>
      </c>
      <c r="E131" s="88" t="s">
        <v>28</v>
      </c>
      <c r="F131" s="87" t="s">
        <v>528</v>
      </c>
      <c r="G131" s="88" t="s">
        <v>325</v>
      </c>
      <c r="H131" s="87" t="s">
        <v>554</v>
      </c>
      <c r="I131" s="87" t="s">
        <v>321</v>
      </c>
      <c r="J131" s="101"/>
      <c r="K131" s="90">
        <v>6.1399999999949086</v>
      </c>
      <c r="L131" s="88" t="s">
        <v>133</v>
      </c>
      <c r="M131" s="89">
        <v>9.7000000000000003E-3</v>
      </c>
      <c r="N131" s="89">
        <v>4.4699999999959356E-2</v>
      </c>
      <c r="O131" s="90">
        <v>285310.78933400009</v>
      </c>
      <c r="P131" s="102">
        <v>88.66</v>
      </c>
      <c r="Q131" s="90">
        <v>10.260556096000002</v>
      </c>
      <c r="R131" s="90">
        <v>263.21710198099998</v>
      </c>
      <c r="S131" s="91">
        <v>7.2264259683377588E-4</v>
      </c>
      <c r="T131" s="91">
        <f t="shared" si="3"/>
        <v>1.7954187266105259E-3</v>
      </c>
      <c r="U131" s="91">
        <f>R131/'סכום נכסי הקרן'!$C$42</f>
        <v>3.4092413320760206E-4</v>
      </c>
    </row>
    <row r="132" spans="2:21">
      <c r="B132" s="86" t="s">
        <v>591</v>
      </c>
      <c r="C132" s="87" t="s">
        <v>592</v>
      </c>
      <c r="D132" s="88" t="s">
        <v>120</v>
      </c>
      <c r="E132" s="88" t="s">
        <v>28</v>
      </c>
      <c r="F132" s="87" t="s">
        <v>593</v>
      </c>
      <c r="G132" s="88" t="s">
        <v>594</v>
      </c>
      <c r="H132" s="87" t="s">
        <v>571</v>
      </c>
      <c r="I132" s="87" t="s">
        <v>131</v>
      </c>
      <c r="J132" s="101"/>
      <c r="K132" s="90">
        <v>1.2900000000000618</v>
      </c>
      <c r="L132" s="88" t="s">
        <v>133</v>
      </c>
      <c r="M132" s="89">
        <v>1.8500000000000003E-2</v>
      </c>
      <c r="N132" s="89">
        <v>3.5699999999999794E-2</v>
      </c>
      <c r="O132" s="90">
        <v>443376.36653400003</v>
      </c>
      <c r="P132" s="102">
        <v>109.43</v>
      </c>
      <c r="Q132" s="90"/>
      <c r="R132" s="90">
        <v>485.18675799300007</v>
      </c>
      <c r="S132" s="91">
        <v>7.5138348450040681E-4</v>
      </c>
      <c r="T132" s="91">
        <f t="shared" si="3"/>
        <v>3.3094862934360623E-3</v>
      </c>
      <c r="U132" s="91">
        <f>R132/'סכום נכסי הקרן'!$C$42</f>
        <v>6.2842373716473108E-4</v>
      </c>
    </row>
    <row r="133" spans="2:21">
      <c r="B133" s="86" t="s">
        <v>595</v>
      </c>
      <c r="C133" s="87" t="s">
        <v>596</v>
      </c>
      <c r="D133" s="88" t="s">
        <v>120</v>
      </c>
      <c r="E133" s="88" t="s">
        <v>28</v>
      </c>
      <c r="F133" s="87" t="s">
        <v>593</v>
      </c>
      <c r="G133" s="88" t="s">
        <v>594</v>
      </c>
      <c r="H133" s="87" t="s">
        <v>571</v>
      </c>
      <c r="I133" s="87" t="s">
        <v>131</v>
      </c>
      <c r="J133" s="101"/>
      <c r="K133" s="90">
        <v>1.1400000000000001</v>
      </c>
      <c r="L133" s="88" t="s">
        <v>133</v>
      </c>
      <c r="M133" s="89">
        <v>0.01</v>
      </c>
      <c r="N133" s="89">
        <v>4.0899999999980258E-2</v>
      </c>
      <c r="O133" s="90">
        <v>712175.76067400014</v>
      </c>
      <c r="P133" s="102">
        <v>106.62</v>
      </c>
      <c r="Q133" s="90"/>
      <c r="R133" s="90">
        <v>759.32173684999998</v>
      </c>
      <c r="S133" s="91">
        <v>9.2479883560877098E-4</v>
      </c>
      <c r="T133" s="91">
        <f t="shared" si="3"/>
        <v>5.1793764751704016E-3</v>
      </c>
      <c r="U133" s="91">
        <f>R133/'סכום נכסי הקרן'!$C$42</f>
        <v>9.8348892611074888E-4</v>
      </c>
    </row>
    <row r="134" spans="2:21">
      <c r="B134" s="86" t="s">
        <v>597</v>
      </c>
      <c r="C134" s="87" t="s">
        <v>598</v>
      </c>
      <c r="D134" s="88" t="s">
        <v>120</v>
      </c>
      <c r="E134" s="88" t="s">
        <v>28</v>
      </c>
      <c r="F134" s="87" t="s">
        <v>593</v>
      </c>
      <c r="G134" s="88" t="s">
        <v>594</v>
      </c>
      <c r="H134" s="87" t="s">
        <v>571</v>
      </c>
      <c r="I134" s="87" t="s">
        <v>131</v>
      </c>
      <c r="J134" s="101"/>
      <c r="K134" s="90">
        <v>3.910000000001097</v>
      </c>
      <c r="L134" s="88" t="s">
        <v>133</v>
      </c>
      <c r="M134" s="89">
        <v>0.01</v>
      </c>
      <c r="N134" s="89">
        <v>4.7100000000016358E-2</v>
      </c>
      <c r="O134" s="90">
        <v>1180195.8267840003</v>
      </c>
      <c r="P134" s="102">
        <v>94.21</v>
      </c>
      <c r="Q134" s="90"/>
      <c r="R134" s="90">
        <v>1111.8623910580002</v>
      </c>
      <c r="S134" s="91">
        <v>9.9673818916303099E-4</v>
      </c>
      <c r="T134" s="91">
        <f t="shared" si="3"/>
        <v>7.5840761990593865E-3</v>
      </c>
      <c r="U134" s="91">
        <f>R134/'סכום נכסי הקרן'!$C$42</f>
        <v>1.4401067372322284E-3</v>
      </c>
    </row>
    <row r="135" spans="2:21">
      <c r="B135" s="86" t="s">
        <v>599</v>
      </c>
      <c r="C135" s="87" t="s">
        <v>600</v>
      </c>
      <c r="D135" s="88" t="s">
        <v>120</v>
      </c>
      <c r="E135" s="88" t="s">
        <v>28</v>
      </c>
      <c r="F135" s="87" t="s">
        <v>593</v>
      </c>
      <c r="G135" s="88" t="s">
        <v>594</v>
      </c>
      <c r="H135" s="87" t="s">
        <v>571</v>
      </c>
      <c r="I135" s="87" t="s">
        <v>131</v>
      </c>
      <c r="J135" s="101"/>
      <c r="K135" s="90">
        <v>2.5900000000008094</v>
      </c>
      <c r="L135" s="88" t="s">
        <v>133</v>
      </c>
      <c r="M135" s="89">
        <v>3.5400000000000001E-2</v>
      </c>
      <c r="N135" s="89">
        <v>4.5900000000008087E-2</v>
      </c>
      <c r="O135" s="90">
        <v>1145307.8650000002</v>
      </c>
      <c r="P135" s="102">
        <v>100.73</v>
      </c>
      <c r="Q135" s="90">
        <v>20.949247263000004</v>
      </c>
      <c r="R135" s="90">
        <v>1174.6178567950001</v>
      </c>
      <c r="S135" s="91">
        <v>1.0253335825104522E-3</v>
      </c>
      <c r="T135" s="91">
        <f t="shared" si="3"/>
        <v>8.012134777067392E-3</v>
      </c>
      <c r="U135" s="91">
        <f>R135/'סכום נכסי הקרן'!$C$42</f>
        <v>1.5213888902511855E-3</v>
      </c>
    </row>
    <row r="136" spans="2:21">
      <c r="B136" s="86" t="s">
        <v>601</v>
      </c>
      <c r="C136" s="87" t="s">
        <v>602</v>
      </c>
      <c r="D136" s="88" t="s">
        <v>120</v>
      </c>
      <c r="E136" s="88" t="s">
        <v>28</v>
      </c>
      <c r="F136" s="87" t="s">
        <v>603</v>
      </c>
      <c r="G136" s="88" t="s">
        <v>325</v>
      </c>
      <c r="H136" s="87" t="s">
        <v>571</v>
      </c>
      <c r="I136" s="87" t="s">
        <v>131</v>
      </c>
      <c r="J136" s="101"/>
      <c r="K136" s="90">
        <v>3.5000000000014619</v>
      </c>
      <c r="L136" s="88" t="s">
        <v>133</v>
      </c>
      <c r="M136" s="89">
        <v>2.75E-2</v>
      </c>
      <c r="N136" s="89">
        <v>3.0100000000013161E-2</v>
      </c>
      <c r="O136" s="90">
        <v>619126.17888600007</v>
      </c>
      <c r="P136" s="102">
        <v>110.48</v>
      </c>
      <c r="Q136" s="90"/>
      <c r="R136" s="90">
        <v>684.01057931000003</v>
      </c>
      <c r="S136" s="91">
        <v>1.2121365983924896E-3</v>
      </c>
      <c r="T136" s="91">
        <f t="shared" si="3"/>
        <v>4.665674813871085E-3</v>
      </c>
      <c r="U136" s="91">
        <f>R136/'סכום נכסי הקרן'!$C$42</f>
        <v>8.8594438621592486E-4</v>
      </c>
    </row>
    <row r="137" spans="2:21">
      <c r="B137" s="86" t="s">
        <v>604</v>
      </c>
      <c r="C137" s="87" t="s">
        <v>605</v>
      </c>
      <c r="D137" s="88" t="s">
        <v>120</v>
      </c>
      <c r="E137" s="88" t="s">
        <v>28</v>
      </c>
      <c r="F137" s="87" t="s">
        <v>603</v>
      </c>
      <c r="G137" s="88" t="s">
        <v>325</v>
      </c>
      <c r="H137" s="87" t="s">
        <v>571</v>
      </c>
      <c r="I137" s="87" t="s">
        <v>131</v>
      </c>
      <c r="J137" s="101"/>
      <c r="K137" s="90">
        <v>5.1500000000049813</v>
      </c>
      <c r="L137" s="88" t="s">
        <v>133</v>
      </c>
      <c r="M137" s="89">
        <v>8.5000000000000006E-3</v>
      </c>
      <c r="N137" s="89">
        <v>3.4200000000018188E-2</v>
      </c>
      <c r="O137" s="90">
        <v>476315.79986500012</v>
      </c>
      <c r="P137" s="102">
        <v>96.94</v>
      </c>
      <c r="Q137" s="90"/>
      <c r="R137" s="90">
        <v>461.74052049800008</v>
      </c>
      <c r="S137" s="91">
        <v>7.5809043285161805E-4</v>
      </c>
      <c r="T137" s="91">
        <f t="shared" si="3"/>
        <v>3.1495581825714443E-3</v>
      </c>
      <c r="U137" s="91">
        <f>R137/'סכום נכסי הקרן'!$C$42</f>
        <v>5.9805569445472724E-4</v>
      </c>
    </row>
    <row r="138" spans="2:21">
      <c r="B138" s="86" t="s">
        <v>606</v>
      </c>
      <c r="C138" s="87" t="s">
        <v>607</v>
      </c>
      <c r="D138" s="88" t="s">
        <v>120</v>
      </c>
      <c r="E138" s="88" t="s">
        <v>28</v>
      </c>
      <c r="F138" s="87" t="s">
        <v>603</v>
      </c>
      <c r="G138" s="88" t="s">
        <v>325</v>
      </c>
      <c r="H138" s="87" t="s">
        <v>571</v>
      </c>
      <c r="I138" s="87" t="s">
        <v>131</v>
      </c>
      <c r="J138" s="101"/>
      <c r="K138" s="90">
        <v>6.4800000000016551</v>
      </c>
      <c r="L138" s="88" t="s">
        <v>133</v>
      </c>
      <c r="M138" s="89">
        <v>3.1800000000000002E-2</v>
      </c>
      <c r="N138" s="89">
        <v>3.6400000000008273E-2</v>
      </c>
      <c r="O138" s="90">
        <v>475879.11244900012</v>
      </c>
      <c r="P138" s="102">
        <v>101.6</v>
      </c>
      <c r="Q138" s="90"/>
      <c r="R138" s="90">
        <v>483.49320876500002</v>
      </c>
      <c r="S138" s="91">
        <v>1.3807244622917147E-3</v>
      </c>
      <c r="T138" s="91">
        <f t="shared" si="3"/>
        <v>3.2979344984519826E-3</v>
      </c>
      <c r="U138" s="91">
        <f>R138/'סכום נכסי הקרן'!$C$42</f>
        <v>6.2623021782934232E-4</v>
      </c>
    </row>
    <row r="139" spans="2:21">
      <c r="B139" s="86" t="s">
        <v>608</v>
      </c>
      <c r="C139" s="87" t="s">
        <v>609</v>
      </c>
      <c r="D139" s="88" t="s">
        <v>120</v>
      </c>
      <c r="E139" s="88" t="s">
        <v>28</v>
      </c>
      <c r="F139" s="87" t="s">
        <v>610</v>
      </c>
      <c r="G139" s="88" t="s">
        <v>157</v>
      </c>
      <c r="H139" s="87" t="s">
        <v>554</v>
      </c>
      <c r="I139" s="87" t="s">
        <v>321</v>
      </c>
      <c r="J139" s="101"/>
      <c r="K139" s="90">
        <v>0.7599999999988265</v>
      </c>
      <c r="L139" s="88" t="s">
        <v>133</v>
      </c>
      <c r="M139" s="89">
        <v>1.9799999999999998E-2</v>
      </c>
      <c r="N139" s="89">
        <v>3.5199999999976528E-2</v>
      </c>
      <c r="O139" s="90">
        <v>123226.08661800003</v>
      </c>
      <c r="P139" s="102">
        <v>110.65</v>
      </c>
      <c r="Q139" s="90"/>
      <c r="R139" s="90">
        <v>136.34966159100003</v>
      </c>
      <c r="S139" s="91">
        <v>8.1101919792043965E-4</v>
      </c>
      <c r="T139" s="91">
        <f t="shared" ref="T139:T166" si="4">IFERROR(R139/$R$11,0)</f>
        <v>9.3004874662422333E-4</v>
      </c>
      <c r="U139" s="91">
        <f>R139/'סכום נכסי הקרן'!$C$42</f>
        <v>1.766028492875703E-4</v>
      </c>
    </row>
    <row r="140" spans="2:21">
      <c r="B140" s="86" t="s">
        <v>611</v>
      </c>
      <c r="C140" s="87" t="s">
        <v>612</v>
      </c>
      <c r="D140" s="88" t="s">
        <v>120</v>
      </c>
      <c r="E140" s="88" t="s">
        <v>28</v>
      </c>
      <c r="F140" s="87" t="s">
        <v>613</v>
      </c>
      <c r="G140" s="88" t="s">
        <v>336</v>
      </c>
      <c r="H140" s="87" t="s">
        <v>554</v>
      </c>
      <c r="I140" s="87" t="s">
        <v>321</v>
      </c>
      <c r="J140" s="101"/>
      <c r="K140" s="90">
        <v>2.5499999999464791</v>
      </c>
      <c r="L140" s="88" t="s">
        <v>133</v>
      </c>
      <c r="M140" s="89">
        <v>1.9400000000000001E-2</v>
      </c>
      <c r="N140" s="89">
        <v>2.9899999999860025E-2</v>
      </c>
      <c r="O140" s="90">
        <v>11041.799261000002</v>
      </c>
      <c r="P140" s="102">
        <v>109.99</v>
      </c>
      <c r="Q140" s="90"/>
      <c r="R140" s="90">
        <v>12.144874083000003</v>
      </c>
      <c r="S140" s="91">
        <v>3.0548915591858752E-5</v>
      </c>
      <c r="T140" s="91">
        <f t="shared" si="4"/>
        <v>8.2840872408507184E-5</v>
      </c>
      <c r="U140" s="91">
        <f>R140/'סכום נכסי הקרן'!$C$42</f>
        <v>1.5730287426236929E-5</v>
      </c>
    </row>
    <row r="141" spans="2:21">
      <c r="B141" s="86" t="s">
        <v>614</v>
      </c>
      <c r="C141" s="87" t="s">
        <v>615</v>
      </c>
      <c r="D141" s="88" t="s">
        <v>120</v>
      </c>
      <c r="E141" s="88" t="s">
        <v>28</v>
      </c>
      <c r="F141" s="87" t="s">
        <v>613</v>
      </c>
      <c r="G141" s="88" t="s">
        <v>336</v>
      </c>
      <c r="H141" s="87" t="s">
        <v>554</v>
      </c>
      <c r="I141" s="87" t="s">
        <v>321</v>
      </c>
      <c r="J141" s="101"/>
      <c r="K141" s="90">
        <v>3.5200000000012408</v>
      </c>
      <c r="L141" s="88" t="s">
        <v>133</v>
      </c>
      <c r="M141" s="89">
        <v>1.23E-2</v>
      </c>
      <c r="N141" s="89">
        <v>2.9300000000018613E-2</v>
      </c>
      <c r="O141" s="90">
        <v>760357.90492899995</v>
      </c>
      <c r="P141" s="102">
        <v>105.97</v>
      </c>
      <c r="Q141" s="90"/>
      <c r="R141" s="90">
        <v>805.75124005000009</v>
      </c>
      <c r="S141" s="91">
        <v>5.9791963586839183E-4</v>
      </c>
      <c r="T141" s="91">
        <f t="shared" si="4"/>
        <v>5.4960747401582169E-3</v>
      </c>
      <c r="U141" s="91">
        <f>R141/'סכום נכסי הקרן'!$C$42</f>
        <v>1.0436253610710512E-3</v>
      </c>
    </row>
    <row r="142" spans="2:21">
      <c r="B142" s="86" t="s">
        <v>616</v>
      </c>
      <c r="C142" s="87" t="s">
        <v>617</v>
      </c>
      <c r="D142" s="88" t="s">
        <v>120</v>
      </c>
      <c r="E142" s="88" t="s">
        <v>28</v>
      </c>
      <c r="F142" s="87" t="s">
        <v>618</v>
      </c>
      <c r="G142" s="88" t="s">
        <v>619</v>
      </c>
      <c r="H142" s="87" t="s">
        <v>620</v>
      </c>
      <c r="I142" s="87" t="s">
        <v>131</v>
      </c>
      <c r="J142" s="101"/>
      <c r="K142" s="90">
        <v>2.4100000000007964</v>
      </c>
      <c r="L142" s="88" t="s">
        <v>133</v>
      </c>
      <c r="M142" s="89">
        <v>2.5699999999999997E-2</v>
      </c>
      <c r="N142" s="89">
        <v>4.0800000000013027E-2</v>
      </c>
      <c r="O142" s="90">
        <v>755197.96942900016</v>
      </c>
      <c r="P142" s="102">
        <v>109.71</v>
      </c>
      <c r="Q142" s="90"/>
      <c r="R142" s="90">
        <v>828.52761697400024</v>
      </c>
      <c r="S142" s="91">
        <v>5.8888785393623711E-4</v>
      </c>
      <c r="T142" s="91">
        <f t="shared" si="4"/>
        <v>5.6514336942152434E-3</v>
      </c>
      <c r="U142" s="91">
        <f>R142/'סכום נכסי הקרן'!$C$42</f>
        <v>1.073125786772816E-3</v>
      </c>
    </row>
    <row r="143" spans="2:21">
      <c r="B143" s="86" t="s">
        <v>621</v>
      </c>
      <c r="C143" s="87" t="s">
        <v>622</v>
      </c>
      <c r="D143" s="88" t="s">
        <v>120</v>
      </c>
      <c r="E143" s="88" t="s">
        <v>28</v>
      </c>
      <c r="F143" s="87" t="s">
        <v>618</v>
      </c>
      <c r="G143" s="88" t="s">
        <v>619</v>
      </c>
      <c r="H143" s="87" t="s">
        <v>620</v>
      </c>
      <c r="I143" s="87" t="s">
        <v>131</v>
      </c>
      <c r="J143" s="101"/>
      <c r="K143" s="90">
        <v>4.2700000000000244</v>
      </c>
      <c r="L143" s="88" t="s">
        <v>133</v>
      </c>
      <c r="M143" s="89">
        <v>0.04</v>
      </c>
      <c r="N143" s="89">
        <v>4.2700000000000245E-2</v>
      </c>
      <c r="O143" s="90">
        <v>405827.08840500005</v>
      </c>
      <c r="P143" s="102">
        <v>99.7</v>
      </c>
      <c r="Q143" s="90"/>
      <c r="R143" s="90">
        <v>404.60959503700008</v>
      </c>
      <c r="S143" s="91">
        <v>1.2821976259916781E-3</v>
      </c>
      <c r="T143" s="91">
        <f t="shared" si="4"/>
        <v>2.7598649116202514E-3</v>
      </c>
      <c r="U143" s="91">
        <f>R143/'סכום נכסי הקרן'!$C$42</f>
        <v>5.240585601669046E-4</v>
      </c>
    </row>
    <row r="144" spans="2:21">
      <c r="B144" s="86" t="s">
        <v>623</v>
      </c>
      <c r="C144" s="87" t="s">
        <v>624</v>
      </c>
      <c r="D144" s="88" t="s">
        <v>120</v>
      </c>
      <c r="E144" s="88" t="s">
        <v>28</v>
      </c>
      <c r="F144" s="87" t="s">
        <v>618</v>
      </c>
      <c r="G144" s="88" t="s">
        <v>619</v>
      </c>
      <c r="H144" s="87" t="s">
        <v>620</v>
      </c>
      <c r="I144" s="87" t="s">
        <v>131</v>
      </c>
      <c r="J144" s="101"/>
      <c r="K144" s="90">
        <v>1.2399999999969655</v>
      </c>
      <c r="L144" s="88" t="s">
        <v>133</v>
      </c>
      <c r="M144" s="89">
        <v>1.2199999999999999E-2</v>
      </c>
      <c r="N144" s="89">
        <v>3.8199999999875243E-2</v>
      </c>
      <c r="O144" s="90">
        <v>109649.28487400003</v>
      </c>
      <c r="P144" s="102">
        <v>108.19</v>
      </c>
      <c r="Q144" s="90"/>
      <c r="R144" s="90">
        <v>118.62955591400001</v>
      </c>
      <c r="S144" s="91">
        <v>2.3836801059565224E-4</v>
      </c>
      <c r="T144" s="91">
        <f t="shared" si="4"/>
        <v>8.0917890446518365E-4</v>
      </c>
      <c r="U144" s="91">
        <f>R144/'סכום נכסי הקרן'!$C$42</f>
        <v>1.5365140873598173E-4</v>
      </c>
    </row>
    <row r="145" spans="2:21">
      <c r="B145" s="86" t="s">
        <v>625</v>
      </c>
      <c r="C145" s="87" t="s">
        <v>626</v>
      </c>
      <c r="D145" s="88" t="s">
        <v>120</v>
      </c>
      <c r="E145" s="88" t="s">
        <v>28</v>
      </c>
      <c r="F145" s="87" t="s">
        <v>618</v>
      </c>
      <c r="G145" s="88" t="s">
        <v>619</v>
      </c>
      <c r="H145" s="87" t="s">
        <v>620</v>
      </c>
      <c r="I145" s="87" t="s">
        <v>131</v>
      </c>
      <c r="J145" s="101"/>
      <c r="K145" s="90">
        <v>5.0900000000052694</v>
      </c>
      <c r="L145" s="88" t="s">
        <v>133</v>
      </c>
      <c r="M145" s="89">
        <v>1.09E-2</v>
      </c>
      <c r="N145" s="89">
        <v>4.380000000003953E-2</v>
      </c>
      <c r="O145" s="90">
        <v>292238.23265000002</v>
      </c>
      <c r="P145" s="102">
        <v>93.49</v>
      </c>
      <c r="Q145" s="90"/>
      <c r="R145" s="90">
        <v>273.21351838400005</v>
      </c>
      <c r="S145" s="91">
        <v>5.2307199738319237E-4</v>
      </c>
      <c r="T145" s="91">
        <f t="shared" si="4"/>
        <v>1.8636048477776775E-3</v>
      </c>
      <c r="U145" s="91">
        <f>R145/'סכום נכסי הקרן'!$C$42</f>
        <v>3.5387169463779007E-4</v>
      </c>
    </row>
    <row r="146" spans="2:21">
      <c r="B146" s="86" t="s">
        <v>627</v>
      </c>
      <c r="C146" s="87" t="s">
        <v>628</v>
      </c>
      <c r="D146" s="88" t="s">
        <v>120</v>
      </c>
      <c r="E146" s="88" t="s">
        <v>28</v>
      </c>
      <c r="F146" s="87" t="s">
        <v>618</v>
      </c>
      <c r="G146" s="88" t="s">
        <v>619</v>
      </c>
      <c r="H146" s="87" t="s">
        <v>620</v>
      </c>
      <c r="I146" s="87" t="s">
        <v>131</v>
      </c>
      <c r="J146" s="101"/>
      <c r="K146" s="90">
        <v>6.049999999996988</v>
      </c>
      <c r="L146" s="88" t="s">
        <v>133</v>
      </c>
      <c r="M146" s="89">
        <v>1.54E-2</v>
      </c>
      <c r="N146" s="89">
        <v>4.5699999999984593E-2</v>
      </c>
      <c r="O146" s="90">
        <v>327297.59899200004</v>
      </c>
      <c r="P146" s="102">
        <v>90.46</v>
      </c>
      <c r="Q146" s="90">
        <v>2.7260001550000004</v>
      </c>
      <c r="R146" s="90">
        <v>298.7993986780001</v>
      </c>
      <c r="S146" s="91">
        <v>9.3513599712000009E-4</v>
      </c>
      <c r="T146" s="91">
        <f t="shared" si="4"/>
        <v>2.0381275830822355E-3</v>
      </c>
      <c r="U146" s="91">
        <f>R146/'סכום נכסי הקרן'!$C$42</f>
        <v>3.8701104613104938E-4</v>
      </c>
    </row>
    <row r="147" spans="2:21">
      <c r="B147" s="86" t="s">
        <v>629</v>
      </c>
      <c r="C147" s="87" t="s">
        <v>630</v>
      </c>
      <c r="D147" s="88" t="s">
        <v>120</v>
      </c>
      <c r="E147" s="88" t="s">
        <v>28</v>
      </c>
      <c r="F147" s="87" t="s">
        <v>631</v>
      </c>
      <c r="G147" s="88" t="s">
        <v>632</v>
      </c>
      <c r="H147" s="87" t="s">
        <v>633</v>
      </c>
      <c r="I147" s="87" t="s">
        <v>321</v>
      </c>
      <c r="J147" s="101"/>
      <c r="K147" s="90">
        <v>4.2199999999990796</v>
      </c>
      <c r="L147" s="88" t="s">
        <v>133</v>
      </c>
      <c r="M147" s="89">
        <v>7.4999999999999997E-3</v>
      </c>
      <c r="N147" s="89">
        <v>4.1099999999995404E-2</v>
      </c>
      <c r="O147" s="90">
        <v>1539539.8270240002</v>
      </c>
      <c r="P147" s="102">
        <v>94.68</v>
      </c>
      <c r="Q147" s="90"/>
      <c r="R147" s="90">
        <v>1457.6363484970002</v>
      </c>
      <c r="S147" s="91">
        <v>1.0003774155282891E-3</v>
      </c>
      <c r="T147" s="91">
        <f t="shared" si="4"/>
        <v>9.9426199019112781E-3</v>
      </c>
      <c r="U147" s="91">
        <f>R147/'סכום נכסי הקרן'!$C$42</f>
        <v>1.8879601853496026E-3</v>
      </c>
    </row>
    <row r="148" spans="2:21">
      <c r="B148" s="86" t="s">
        <v>634</v>
      </c>
      <c r="C148" s="87" t="s">
        <v>635</v>
      </c>
      <c r="D148" s="88" t="s">
        <v>120</v>
      </c>
      <c r="E148" s="88" t="s">
        <v>28</v>
      </c>
      <c r="F148" s="87" t="s">
        <v>631</v>
      </c>
      <c r="G148" s="88" t="s">
        <v>632</v>
      </c>
      <c r="H148" s="87" t="s">
        <v>633</v>
      </c>
      <c r="I148" s="87" t="s">
        <v>321</v>
      </c>
      <c r="J148" s="101"/>
      <c r="K148" s="90">
        <v>6.2600000000029308</v>
      </c>
      <c r="L148" s="88" t="s">
        <v>133</v>
      </c>
      <c r="M148" s="89">
        <v>4.0800000000000003E-2</v>
      </c>
      <c r="N148" s="89">
        <v>4.3700000000035016E-2</v>
      </c>
      <c r="O148" s="90">
        <v>405985.77635200007</v>
      </c>
      <c r="P148" s="102">
        <v>99.17</v>
      </c>
      <c r="Q148" s="90"/>
      <c r="R148" s="90">
        <v>402.61609780700002</v>
      </c>
      <c r="S148" s="91">
        <v>1.1599593610057146E-3</v>
      </c>
      <c r="T148" s="91">
        <f t="shared" si="4"/>
        <v>2.7462671543649246E-3</v>
      </c>
      <c r="U148" s="91">
        <f>R148/'סכום נכסי הקרן'!$C$42</f>
        <v>5.2147654209104804E-4</v>
      </c>
    </row>
    <row r="149" spans="2:21">
      <c r="B149" s="86" t="s">
        <v>636</v>
      </c>
      <c r="C149" s="87" t="s">
        <v>637</v>
      </c>
      <c r="D149" s="88" t="s">
        <v>120</v>
      </c>
      <c r="E149" s="88" t="s">
        <v>28</v>
      </c>
      <c r="F149" s="87" t="s">
        <v>638</v>
      </c>
      <c r="G149" s="88" t="s">
        <v>619</v>
      </c>
      <c r="H149" s="87" t="s">
        <v>620</v>
      </c>
      <c r="I149" s="87" t="s">
        <v>131</v>
      </c>
      <c r="J149" s="101"/>
      <c r="K149" s="90">
        <v>3.3200000000023961</v>
      </c>
      <c r="L149" s="88" t="s">
        <v>133</v>
      </c>
      <c r="M149" s="89">
        <v>1.3300000000000001E-2</v>
      </c>
      <c r="N149" s="89">
        <v>3.6400000000022963E-2</v>
      </c>
      <c r="O149" s="90">
        <v>384941.66796800005</v>
      </c>
      <c r="P149" s="102">
        <v>103.34</v>
      </c>
      <c r="Q149" s="90">
        <v>2.8521253</v>
      </c>
      <c r="R149" s="90">
        <v>400.65084534700003</v>
      </c>
      <c r="S149" s="91">
        <v>1.1736026462439025E-3</v>
      </c>
      <c r="T149" s="91">
        <f t="shared" si="4"/>
        <v>2.7328620562818368E-3</v>
      </c>
      <c r="U149" s="91">
        <f>R149/'סכום נכסי הקרן'!$C$42</f>
        <v>5.189311072146016E-4</v>
      </c>
    </row>
    <row r="150" spans="2:21">
      <c r="B150" s="86" t="s">
        <v>639</v>
      </c>
      <c r="C150" s="87" t="s">
        <v>640</v>
      </c>
      <c r="D150" s="88" t="s">
        <v>120</v>
      </c>
      <c r="E150" s="88" t="s">
        <v>28</v>
      </c>
      <c r="F150" s="87" t="s">
        <v>641</v>
      </c>
      <c r="G150" s="88" t="s">
        <v>325</v>
      </c>
      <c r="H150" s="87" t="s">
        <v>633</v>
      </c>
      <c r="I150" s="87" t="s">
        <v>321</v>
      </c>
      <c r="J150" s="101"/>
      <c r="K150" s="90">
        <v>3.5200000000419243</v>
      </c>
      <c r="L150" s="88" t="s">
        <v>133</v>
      </c>
      <c r="M150" s="89">
        <v>1.8000000000000002E-2</v>
      </c>
      <c r="N150" s="89">
        <v>3.3200000000290907E-2</v>
      </c>
      <c r="O150" s="90">
        <v>43645.473621000005</v>
      </c>
      <c r="P150" s="102">
        <v>106.61</v>
      </c>
      <c r="Q150" s="90">
        <v>0.22057602400000004</v>
      </c>
      <c r="R150" s="90">
        <v>46.751015502000001</v>
      </c>
      <c r="S150" s="91">
        <v>5.2081783329595733E-5</v>
      </c>
      <c r="T150" s="91">
        <f t="shared" si="4"/>
        <v>3.1889131856792781E-4</v>
      </c>
      <c r="U150" s="91">
        <f>R150/'סכום נכסי הקרן'!$C$42</f>
        <v>6.0552864219837145E-5</v>
      </c>
    </row>
    <row r="151" spans="2:21">
      <c r="B151" s="86" t="s">
        <v>642</v>
      </c>
      <c r="C151" s="87" t="s">
        <v>643</v>
      </c>
      <c r="D151" s="88" t="s">
        <v>120</v>
      </c>
      <c r="E151" s="88" t="s">
        <v>28</v>
      </c>
      <c r="F151" s="87" t="s">
        <v>644</v>
      </c>
      <c r="G151" s="88" t="s">
        <v>325</v>
      </c>
      <c r="H151" s="87" t="s">
        <v>633</v>
      </c>
      <c r="I151" s="87" t="s">
        <v>321</v>
      </c>
      <c r="J151" s="101"/>
      <c r="K151" s="90">
        <v>4.7400000000001672</v>
      </c>
      <c r="L151" s="88" t="s">
        <v>133</v>
      </c>
      <c r="M151" s="89">
        <v>3.6200000000000003E-2</v>
      </c>
      <c r="N151" s="89">
        <v>4.5099999999994138E-2</v>
      </c>
      <c r="O151" s="90">
        <v>1197737.2494350001</v>
      </c>
      <c r="P151" s="102">
        <v>99.56</v>
      </c>
      <c r="Q151" s="90"/>
      <c r="R151" s="90">
        <v>1192.4671518700002</v>
      </c>
      <c r="S151" s="91">
        <v>6.7394634530690994E-4</v>
      </c>
      <c r="T151" s="91">
        <f t="shared" si="4"/>
        <v>8.133885827410486E-3</v>
      </c>
      <c r="U151" s="91">
        <f>R151/'סכום נכסי הקרן'!$C$42</f>
        <v>1.5445076595333213E-3</v>
      </c>
    </row>
    <row r="152" spans="2:21">
      <c r="B152" s="86" t="s">
        <v>645</v>
      </c>
      <c r="C152" s="87" t="s">
        <v>646</v>
      </c>
      <c r="D152" s="88" t="s">
        <v>120</v>
      </c>
      <c r="E152" s="88" t="s">
        <v>28</v>
      </c>
      <c r="F152" s="87" t="s">
        <v>647</v>
      </c>
      <c r="G152" s="88" t="s">
        <v>336</v>
      </c>
      <c r="H152" s="87" t="s">
        <v>648</v>
      </c>
      <c r="I152" s="87" t="s">
        <v>321</v>
      </c>
      <c r="J152" s="101"/>
      <c r="K152" s="90">
        <v>3.570000000000864</v>
      </c>
      <c r="L152" s="88" t="s">
        <v>133</v>
      </c>
      <c r="M152" s="89">
        <v>2.75E-2</v>
      </c>
      <c r="N152" s="89">
        <v>3.9600000000011522E-2</v>
      </c>
      <c r="O152" s="90">
        <v>792260.1988120001</v>
      </c>
      <c r="P152" s="102">
        <v>106.24</v>
      </c>
      <c r="Q152" s="90">
        <v>26.412085880000003</v>
      </c>
      <c r="R152" s="90">
        <v>868.10932112500018</v>
      </c>
      <c r="S152" s="91">
        <v>9.0589541328428016E-4</v>
      </c>
      <c r="T152" s="91">
        <f t="shared" si="4"/>
        <v>5.9214227349311185E-3</v>
      </c>
      <c r="U152" s="91">
        <f>R152/'סכום נכסי הקרן'!$C$42</f>
        <v>1.1243928134097611E-3</v>
      </c>
    </row>
    <row r="153" spans="2:21">
      <c r="B153" s="86" t="s">
        <v>649</v>
      </c>
      <c r="C153" s="87" t="s">
        <v>650</v>
      </c>
      <c r="D153" s="88" t="s">
        <v>120</v>
      </c>
      <c r="E153" s="88" t="s">
        <v>28</v>
      </c>
      <c r="F153" s="87" t="s">
        <v>638</v>
      </c>
      <c r="G153" s="88" t="s">
        <v>619</v>
      </c>
      <c r="H153" s="87" t="s">
        <v>651</v>
      </c>
      <c r="I153" s="87" t="s">
        <v>131</v>
      </c>
      <c r="J153" s="101"/>
      <c r="K153" s="90">
        <v>2.4000000000009991</v>
      </c>
      <c r="L153" s="88" t="s">
        <v>133</v>
      </c>
      <c r="M153" s="89">
        <v>0.04</v>
      </c>
      <c r="N153" s="89">
        <v>7.3700000000017155E-2</v>
      </c>
      <c r="O153" s="90">
        <v>577915.72288799996</v>
      </c>
      <c r="P153" s="102">
        <v>103.93</v>
      </c>
      <c r="Q153" s="90"/>
      <c r="R153" s="90">
        <v>600.62783038100008</v>
      </c>
      <c r="S153" s="91">
        <v>2.2266046522372791E-4</v>
      </c>
      <c r="T153" s="91">
        <f t="shared" si="4"/>
        <v>4.0969163715940445E-3</v>
      </c>
      <c r="U153" s="91">
        <f>R153/'סכום נכסי הקרן'!$C$42</f>
        <v>7.7794535731871275E-4</v>
      </c>
    </row>
    <row r="154" spans="2:21">
      <c r="B154" s="86" t="s">
        <v>652</v>
      </c>
      <c r="C154" s="87" t="s">
        <v>653</v>
      </c>
      <c r="D154" s="88" t="s">
        <v>120</v>
      </c>
      <c r="E154" s="88" t="s">
        <v>28</v>
      </c>
      <c r="F154" s="87" t="s">
        <v>638</v>
      </c>
      <c r="G154" s="88" t="s">
        <v>619</v>
      </c>
      <c r="H154" s="87" t="s">
        <v>651</v>
      </c>
      <c r="I154" s="87" t="s">
        <v>131</v>
      </c>
      <c r="J154" s="101"/>
      <c r="K154" s="90">
        <v>3.0800000000019851</v>
      </c>
      <c r="L154" s="88" t="s">
        <v>133</v>
      </c>
      <c r="M154" s="89">
        <v>3.2799999999999996E-2</v>
      </c>
      <c r="N154" s="89">
        <v>7.6600000000066309E-2</v>
      </c>
      <c r="O154" s="90">
        <v>564739.68690300011</v>
      </c>
      <c r="P154" s="102">
        <v>99.89</v>
      </c>
      <c r="Q154" s="90"/>
      <c r="R154" s="90">
        <v>564.11849896100011</v>
      </c>
      <c r="S154" s="91">
        <v>4.0218732146816467E-4</v>
      </c>
      <c r="T154" s="91">
        <f t="shared" si="4"/>
        <v>3.847884158891431E-3</v>
      </c>
      <c r="U154" s="91">
        <f>R154/'סכום נכסי הקרן'!$C$42</f>
        <v>7.3065773020529283E-4</v>
      </c>
    </row>
    <row r="155" spans="2:21">
      <c r="B155" s="86" t="s">
        <v>654</v>
      </c>
      <c r="C155" s="87" t="s">
        <v>655</v>
      </c>
      <c r="D155" s="88" t="s">
        <v>120</v>
      </c>
      <c r="E155" s="88" t="s">
        <v>28</v>
      </c>
      <c r="F155" s="87" t="s">
        <v>638</v>
      </c>
      <c r="G155" s="88" t="s">
        <v>619</v>
      </c>
      <c r="H155" s="87" t="s">
        <v>651</v>
      </c>
      <c r="I155" s="87" t="s">
        <v>131</v>
      </c>
      <c r="J155" s="101"/>
      <c r="K155" s="90">
        <v>4.9399999999932032</v>
      </c>
      <c r="L155" s="88" t="s">
        <v>133</v>
      </c>
      <c r="M155" s="89">
        <v>1.7899999999999999E-2</v>
      </c>
      <c r="N155" s="89">
        <v>7.1499999999855249E-2</v>
      </c>
      <c r="O155" s="90">
        <v>215072.127029</v>
      </c>
      <c r="P155" s="102">
        <v>85.02</v>
      </c>
      <c r="Q155" s="90">
        <v>55.483756842000012</v>
      </c>
      <c r="R155" s="90">
        <v>238.33807932300004</v>
      </c>
      <c r="S155" s="91">
        <v>3.1961956586640613E-4</v>
      </c>
      <c r="T155" s="91">
        <f t="shared" si="4"/>
        <v>1.6257175071845748E-3</v>
      </c>
      <c r="U155" s="91">
        <f>R155/'סכום נכסי הקרן'!$C$42</f>
        <v>3.0870031807212817E-4</v>
      </c>
    </row>
    <row r="156" spans="2:21">
      <c r="B156" s="86" t="s">
        <v>656</v>
      </c>
      <c r="C156" s="87" t="s">
        <v>657</v>
      </c>
      <c r="D156" s="88" t="s">
        <v>120</v>
      </c>
      <c r="E156" s="88" t="s">
        <v>28</v>
      </c>
      <c r="F156" s="87" t="s">
        <v>641</v>
      </c>
      <c r="G156" s="88" t="s">
        <v>325</v>
      </c>
      <c r="H156" s="87" t="s">
        <v>648</v>
      </c>
      <c r="I156" s="87" t="s">
        <v>321</v>
      </c>
      <c r="J156" s="101"/>
      <c r="K156" s="90">
        <v>3.020000000001573</v>
      </c>
      <c r="L156" s="88" t="s">
        <v>133</v>
      </c>
      <c r="M156" s="89">
        <v>3.6499999999999998E-2</v>
      </c>
      <c r="N156" s="89">
        <v>4.7700000000026083E-2</v>
      </c>
      <c r="O156" s="90">
        <v>239197.34071100003</v>
      </c>
      <c r="P156" s="102">
        <v>101</v>
      </c>
      <c r="Q156" s="90"/>
      <c r="R156" s="90">
        <v>241.58930658100005</v>
      </c>
      <c r="S156" s="91">
        <v>1.3412584009633395E-3</v>
      </c>
      <c r="T156" s="91">
        <f t="shared" si="4"/>
        <v>1.6478943120333005E-3</v>
      </c>
      <c r="U156" s="91">
        <f>R156/'סכום נכסי הקרן'!$C$42</f>
        <v>3.1291137360937285E-4</v>
      </c>
    </row>
    <row r="157" spans="2:21">
      <c r="B157" s="86" t="s">
        <v>658</v>
      </c>
      <c r="C157" s="87" t="s">
        <v>659</v>
      </c>
      <c r="D157" s="88" t="s">
        <v>120</v>
      </c>
      <c r="E157" s="88" t="s">
        <v>28</v>
      </c>
      <c r="F157" s="87" t="s">
        <v>641</v>
      </c>
      <c r="G157" s="88" t="s">
        <v>325</v>
      </c>
      <c r="H157" s="87" t="s">
        <v>648</v>
      </c>
      <c r="I157" s="87" t="s">
        <v>321</v>
      </c>
      <c r="J157" s="101"/>
      <c r="K157" s="90">
        <v>2.7700000000007381</v>
      </c>
      <c r="L157" s="88" t="s">
        <v>133</v>
      </c>
      <c r="M157" s="89">
        <v>3.3000000000000002E-2</v>
      </c>
      <c r="N157" s="89">
        <v>4.7800000000014248E-2</v>
      </c>
      <c r="O157" s="90">
        <v>730094.72002300015</v>
      </c>
      <c r="P157" s="102">
        <v>107.69</v>
      </c>
      <c r="Q157" s="90"/>
      <c r="R157" s="90">
        <v>786.23897524600011</v>
      </c>
      <c r="S157" s="91">
        <v>1.1563219163042413E-3</v>
      </c>
      <c r="T157" s="91">
        <f t="shared" si="4"/>
        <v>5.3629804793217236E-3</v>
      </c>
      <c r="U157" s="91">
        <f>R157/'סכום נכסי הקרן'!$C$42</f>
        <v>1.0183526796413275E-3</v>
      </c>
    </row>
    <row r="158" spans="2:21">
      <c r="B158" s="86" t="s">
        <v>660</v>
      </c>
      <c r="C158" s="87" t="s">
        <v>661</v>
      </c>
      <c r="D158" s="88" t="s">
        <v>120</v>
      </c>
      <c r="E158" s="88" t="s">
        <v>28</v>
      </c>
      <c r="F158" s="87" t="s">
        <v>662</v>
      </c>
      <c r="G158" s="88" t="s">
        <v>325</v>
      </c>
      <c r="H158" s="87" t="s">
        <v>648</v>
      </c>
      <c r="I158" s="87" t="s">
        <v>321</v>
      </c>
      <c r="J158" s="101"/>
      <c r="K158" s="90">
        <v>2.2499999999979878</v>
      </c>
      <c r="L158" s="88" t="s">
        <v>133</v>
      </c>
      <c r="M158" s="89">
        <v>1E-3</v>
      </c>
      <c r="N158" s="89">
        <v>3.3299999999982031E-2</v>
      </c>
      <c r="O158" s="90">
        <v>719430.67721200001</v>
      </c>
      <c r="P158" s="102">
        <v>103.63</v>
      </c>
      <c r="Q158" s="90"/>
      <c r="R158" s="90">
        <v>745.54598729800011</v>
      </c>
      <c r="S158" s="91">
        <v>1.2703831421165086E-3</v>
      </c>
      <c r="T158" s="91">
        <f t="shared" si="4"/>
        <v>5.0854113090295543E-3</v>
      </c>
      <c r="U158" s="91">
        <f>R158/'סכום נכסי הקרן'!$C$42</f>
        <v>9.656462956739182E-4</v>
      </c>
    </row>
    <row r="159" spans="2:21">
      <c r="B159" s="86" t="s">
        <v>663</v>
      </c>
      <c r="C159" s="87" t="s">
        <v>664</v>
      </c>
      <c r="D159" s="88" t="s">
        <v>120</v>
      </c>
      <c r="E159" s="88" t="s">
        <v>28</v>
      </c>
      <c r="F159" s="87" t="s">
        <v>662</v>
      </c>
      <c r="G159" s="88" t="s">
        <v>325</v>
      </c>
      <c r="H159" s="87" t="s">
        <v>648</v>
      </c>
      <c r="I159" s="87" t="s">
        <v>321</v>
      </c>
      <c r="J159" s="101"/>
      <c r="K159" s="90">
        <v>4.9700000000051121</v>
      </c>
      <c r="L159" s="88" t="s">
        <v>133</v>
      </c>
      <c r="M159" s="89">
        <v>3.0000000000000001E-3</v>
      </c>
      <c r="N159" s="89">
        <v>4.0200000000028373E-2</v>
      </c>
      <c r="O159" s="90">
        <v>405712.41722600005</v>
      </c>
      <c r="P159" s="102">
        <v>91.94</v>
      </c>
      <c r="Q159" s="90">
        <v>0.67066184300000009</v>
      </c>
      <c r="R159" s="90">
        <v>373.68265929700004</v>
      </c>
      <c r="S159" s="91">
        <v>9.9611685226396666E-4</v>
      </c>
      <c r="T159" s="91">
        <f t="shared" si="4"/>
        <v>2.5489105353036071E-3</v>
      </c>
      <c r="U159" s="91">
        <f>R159/'סכום נכסי הקרן'!$C$42</f>
        <v>4.8400136524843839E-4</v>
      </c>
    </row>
    <row r="160" spans="2:21">
      <c r="B160" s="86" t="s">
        <v>665</v>
      </c>
      <c r="C160" s="87" t="s">
        <v>666</v>
      </c>
      <c r="D160" s="88" t="s">
        <v>120</v>
      </c>
      <c r="E160" s="88" t="s">
        <v>28</v>
      </c>
      <c r="F160" s="87" t="s">
        <v>662</v>
      </c>
      <c r="G160" s="88" t="s">
        <v>325</v>
      </c>
      <c r="H160" s="87" t="s">
        <v>648</v>
      </c>
      <c r="I160" s="87" t="s">
        <v>321</v>
      </c>
      <c r="J160" s="101"/>
      <c r="K160" s="90">
        <v>3.4899999999996965</v>
      </c>
      <c r="L160" s="88" t="s">
        <v>133</v>
      </c>
      <c r="M160" s="89">
        <v>3.0000000000000001E-3</v>
      </c>
      <c r="N160" s="89">
        <v>3.9600000000005714E-2</v>
      </c>
      <c r="O160" s="90">
        <v>589264.59108400007</v>
      </c>
      <c r="P160" s="102">
        <v>94.81</v>
      </c>
      <c r="Q160" s="90">
        <v>0.94961258300000018</v>
      </c>
      <c r="R160" s="90">
        <v>559.631371833</v>
      </c>
      <c r="S160" s="91">
        <v>1.1586012408257964E-3</v>
      </c>
      <c r="T160" s="91">
        <f t="shared" si="4"/>
        <v>3.8172772111906123E-3</v>
      </c>
      <c r="U160" s="91">
        <f>R160/'סכום נכסי הקרן'!$C$42</f>
        <v>7.2484591207040521E-4</v>
      </c>
    </row>
    <row r="161" spans="2:21">
      <c r="B161" s="86" t="s">
        <v>667</v>
      </c>
      <c r="C161" s="87" t="s">
        <v>668</v>
      </c>
      <c r="D161" s="88" t="s">
        <v>120</v>
      </c>
      <c r="E161" s="88" t="s">
        <v>28</v>
      </c>
      <c r="F161" s="87" t="s">
        <v>662</v>
      </c>
      <c r="G161" s="88" t="s">
        <v>325</v>
      </c>
      <c r="H161" s="87" t="s">
        <v>648</v>
      </c>
      <c r="I161" s="87" t="s">
        <v>321</v>
      </c>
      <c r="J161" s="101"/>
      <c r="K161" s="90">
        <v>2.9899999999989562</v>
      </c>
      <c r="L161" s="88" t="s">
        <v>133</v>
      </c>
      <c r="M161" s="89">
        <v>3.0000000000000001E-3</v>
      </c>
      <c r="N161" s="89">
        <v>3.9599999999958231E-2</v>
      </c>
      <c r="O161" s="90">
        <v>226815.29176800002</v>
      </c>
      <c r="P161" s="102">
        <v>92.74</v>
      </c>
      <c r="Q161" s="90">
        <v>0.35126348400000001</v>
      </c>
      <c r="R161" s="90">
        <v>210.69976617800003</v>
      </c>
      <c r="S161" s="91">
        <v>8.4089753371148935E-4</v>
      </c>
      <c r="T161" s="91">
        <f t="shared" si="4"/>
        <v>1.437195011423487E-3</v>
      </c>
      <c r="U161" s="91">
        <f>R161/'סכום נכסי הקרן'!$C$42</f>
        <v>2.7290261389043122E-4</v>
      </c>
    </row>
    <row r="162" spans="2:21">
      <c r="B162" s="86" t="s">
        <v>669</v>
      </c>
      <c r="C162" s="87" t="s">
        <v>670</v>
      </c>
      <c r="D162" s="88" t="s">
        <v>120</v>
      </c>
      <c r="E162" s="88" t="s">
        <v>28</v>
      </c>
      <c r="F162" s="87" t="s">
        <v>671</v>
      </c>
      <c r="G162" s="88" t="s">
        <v>672</v>
      </c>
      <c r="H162" s="87" t="s">
        <v>651</v>
      </c>
      <c r="I162" s="87" t="s">
        <v>131</v>
      </c>
      <c r="J162" s="101"/>
      <c r="K162" s="90">
        <v>4.0399999999955929</v>
      </c>
      <c r="L162" s="88" t="s">
        <v>133</v>
      </c>
      <c r="M162" s="89">
        <v>3.2500000000000001E-2</v>
      </c>
      <c r="N162" s="89">
        <v>4.7399999999942148E-2</v>
      </c>
      <c r="O162" s="90">
        <v>290714.98057900008</v>
      </c>
      <c r="P162" s="102">
        <v>99.9</v>
      </c>
      <c r="Q162" s="90"/>
      <c r="R162" s="90">
        <v>290.42425053200003</v>
      </c>
      <c r="S162" s="91">
        <v>1.1181345406884619E-3</v>
      </c>
      <c r="T162" s="91">
        <f t="shared" si="4"/>
        <v>1.9810002243114844E-3</v>
      </c>
      <c r="U162" s="91">
        <f>R162/'סכום נכסי הקרן'!$C$42</f>
        <v>3.7616338425546788E-4</v>
      </c>
    </row>
    <row r="163" spans="2:21">
      <c r="B163" s="86" t="s">
        <v>677</v>
      </c>
      <c r="C163" s="87" t="s">
        <v>678</v>
      </c>
      <c r="D163" s="88" t="s">
        <v>120</v>
      </c>
      <c r="E163" s="88" t="s">
        <v>28</v>
      </c>
      <c r="F163" s="87" t="s">
        <v>679</v>
      </c>
      <c r="G163" s="88" t="s">
        <v>325</v>
      </c>
      <c r="H163" s="87" t="s">
        <v>676</v>
      </c>
      <c r="I163" s="87"/>
      <c r="J163" s="101"/>
      <c r="K163" s="90">
        <v>3.2499999999971121</v>
      </c>
      <c r="L163" s="88" t="s">
        <v>133</v>
      </c>
      <c r="M163" s="89">
        <v>1.9E-2</v>
      </c>
      <c r="N163" s="89">
        <v>3.5499999999972769E-2</v>
      </c>
      <c r="O163" s="90">
        <v>582259.74040000013</v>
      </c>
      <c r="P163" s="102">
        <v>101.4</v>
      </c>
      <c r="Q163" s="90">
        <v>15.469673037000002</v>
      </c>
      <c r="R163" s="90">
        <v>605.88104980300011</v>
      </c>
      <c r="S163" s="91">
        <v>1.1035609219525145E-3</v>
      </c>
      <c r="T163" s="91">
        <f t="shared" si="4"/>
        <v>4.1327488781229471E-3</v>
      </c>
      <c r="U163" s="91">
        <f>R163/'סכום נכסי הקרן'!$C$42</f>
        <v>7.8474943374275911E-4</v>
      </c>
    </row>
    <row r="164" spans="2:21">
      <c r="B164" s="86" t="s">
        <v>680</v>
      </c>
      <c r="C164" s="87" t="s">
        <v>681</v>
      </c>
      <c r="D164" s="88" t="s">
        <v>120</v>
      </c>
      <c r="E164" s="88" t="s">
        <v>28</v>
      </c>
      <c r="F164" s="87" t="s">
        <v>682</v>
      </c>
      <c r="G164" s="88" t="s">
        <v>336</v>
      </c>
      <c r="H164" s="87" t="s">
        <v>676</v>
      </c>
      <c r="I164" s="87"/>
      <c r="J164" s="101"/>
      <c r="K164" s="90">
        <v>2.3599999999947849</v>
      </c>
      <c r="L164" s="88" t="s">
        <v>133</v>
      </c>
      <c r="M164" s="89">
        <v>1.6399999999999998E-2</v>
      </c>
      <c r="N164" s="89">
        <v>3.6499999999931282E-2</v>
      </c>
      <c r="O164" s="90">
        <v>255855.73269700003</v>
      </c>
      <c r="P164" s="102">
        <v>106.4</v>
      </c>
      <c r="Q164" s="90">
        <v>11.568965333000003</v>
      </c>
      <c r="R164" s="90">
        <v>283.79946494300003</v>
      </c>
      <c r="S164" s="91">
        <v>1.0452087959449729E-3</v>
      </c>
      <c r="T164" s="91">
        <f t="shared" si="4"/>
        <v>1.9358121874523571E-3</v>
      </c>
      <c r="U164" s="91">
        <f>R164/'סכום נכסי הקרן'!$C$42</f>
        <v>3.6758282749218028E-4</v>
      </c>
    </row>
    <row r="165" spans="2:21">
      <c r="B165" s="86" t="s">
        <v>683</v>
      </c>
      <c r="C165" s="87" t="s">
        <v>684</v>
      </c>
      <c r="D165" s="88" t="s">
        <v>120</v>
      </c>
      <c r="E165" s="88" t="s">
        <v>28</v>
      </c>
      <c r="F165" s="87" t="s">
        <v>685</v>
      </c>
      <c r="G165" s="88" t="s">
        <v>686</v>
      </c>
      <c r="H165" s="87" t="s">
        <v>676</v>
      </c>
      <c r="I165" s="87"/>
      <c r="J165" s="101"/>
      <c r="K165" s="90">
        <v>3.0100000000007121</v>
      </c>
      <c r="L165" s="88" t="s">
        <v>133</v>
      </c>
      <c r="M165" s="89">
        <v>1.4800000000000001E-2</v>
      </c>
      <c r="N165" s="89">
        <v>4.73000000000088E-2</v>
      </c>
      <c r="O165" s="90">
        <v>1198700.6398500002</v>
      </c>
      <c r="P165" s="102">
        <v>99.6</v>
      </c>
      <c r="Q165" s="90"/>
      <c r="R165" s="90">
        <v>1193.9058123150003</v>
      </c>
      <c r="S165" s="91">
        <v>1.3773347602477066E-3</v>
      </c>
      <c r="T165" s="91">
        <f t="shared" si="4"/>
        <v>8.1436990116023466E-3</v>
      </c>
      <c r="U165" s="91">
        <f>R165/'סכום נכסי הקרן'!$C$42</f>
        <v>1.546371041743293E-3</v>
      </c>
    </row>
    <row r="166" spans="2:21">
      <c r="B166" s="86" t="s">
        <v>687</v>
      </c>
      <c r="C166" s="87" t="s">
        <v>688</v>
      </c>
      <c r="D166" s="88" t="s">
        <v>120</v>
      </c>
      <c r="E166" s="88" t="s">
        <v>28</v>
      </c>
      <c r="F166" s="87" t="s">
        <v>689</v>
      </c>
      <c r="G166" s="88" t="s">
        <v>567</v>
      </c>
      <c r="H166" s="87" t="s">
        <v>676</v>
      </c>
      <c r="I166" s="87"/>
      <c r="J166" s="101"/>
      <c r="K166" s="113">
        <v>1.26</v>
      </c>
      <c r="L166" s="88" t="s">
        <v>133</v>
      </c>
      <c r="M166" s="89">
        <v>4.9000000000000002E-2</v>
      </c>
      <c r="N166" s="89">
        <v>0</v>
      </c>
      <c r="O166" s="90">
        <v>198502.55499800004</v>
      </c>
      <c r="P166" s="102">
        <v>22.6</v>
      </c>
      <c r="Q166" s="90"/>
      <c r="R166" s="90">
        <v>44.861585009000009</v>
      </c>
      <c r="S166" s="91">
        <v>4.3709042841533007E-4</v>
      </c>
      <c r="T166" s="91">
        <f t="shared" si="4"/>
        <v>3.0600340640633117E-4</v>
      </c>
      <c r="U166" s="91">
        <f>R166/'סכום נכסי הקרן'!$C$42</f>
        <v>5.8105635494066387E-5</v>
      </c>
    </row>
    <row r="167" spans="2:21">
      <c r="B167" s="9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90"/>
      <c r="P167" s="102"/>
      <c r="Q167" s="87"/>
      <c r="R167" s="87"/>
      <c r="S167" s="87"/>
      <c r="T167" s="91"/>
      <c r="U167" s="87"/>
    </row>
    <row r="168" spans="2:21">
      <c r="B168" s="85" t="s">
        <v>48</v>
      </c>
      <c r="C168" s="80"/>
      <c r="D168" s="81"/>
      <c r="E168" s="81"/>
      <c r="F168" s="80"/>
      <c r="G168" s="81"/>
      <c r="H168" s="80"/>
      <c r="I168" s="80"/>
      <c r="J168" s="99"/>
      <c r="K168" s="83">
        <v>3.9942402264909225</v>
      </c>
      <c r="L168" s="81"/>
      <c r="M168" s="82"/>
      <c r="N168" s="82">
        <v>5.9627585020105657E-2</v>
      </c>
      <c r="O168" s="83"/>
      <c r="P168" s="100"/>
      <c r="Q168" s="83">
        <v>89.475021188000014</v>
      </c>
      <c r="R168" s="83">
        <f>SUM(R169:R250)</f>
        <v>20396.038148342996</v>
      </c>
      <c r="S168" s="84"/>
      <c r="T168" s="84">
        <f t="shared" ref="T168:T202" si="5">IFERROR(R168/$R$11,0)</f>
        <v>0.13912252875894449</v>
      </c>
      <c r="U168" s="84">
        <f>R168/'סכום נכסי הקרן'!$C$42</f>
        <v>2.6417362603950223E-2</v>
      </c>
    </row>
    <row r="169" spans="2:21">
      <c r="B169" s="86" t="s">
        <v>690</v>
      </c>
      <c r="C169" s="87" t="s">
        <v>691</v>
      </c>
      <c r="D169" s="88" t="s">
        <v>120</v>
      </c>
      <c r="E169" s="88" t="s">
        <v>28</v>
      </c>
      <c r="F169" s="87" t="s">
        <v>507</v>
      </c>
      <c r="G169" s="88" t="s">
        <v>308</v>
      </c>
      <c r="H169" s="87" t="s">
        <v>309</v>
      </c>
      <c r="I169" s="87" t="s">
        <v>131</v>
      </c>
      <c r="J169" s="101"/>
      <c r="K169" s="90">
        <v>3.3099999397283359</v>
      </c>
      <c r="L169" s="88" t="s">
        <v>133</v>
      </c>
      <c r="M169" s="89">
        <v>2.6800000000000001E-2</v>
      </c>
      <c r="N169" s="89">
        <v>4.989994734070563E-2</v>
      </c>
      <c r="O169" s="90">
        <v>2.0024E-2</v>
      </c>
      <c r="P169" s="102">
        <v>94.81</v>
      </c>
      <c r="Q169" s="90"/>
      <c r="R169" s="90">
        <v>1.8990000000000003E-5</v>
      </c>
      <c r="S169" s="91">
        <v>7.6733483916383172E-12</v>
      </c>
      <c r="T169" s="91">
        <f t="shared" si="5"/>
        <v>1.295318630960195E-10</v>
      </c>
      <c r="U169" s="91">
        <f>R169/'סכום נכסי הקרן'!$C$42</f>
        <v>2.4596233454768806E-11</v>
      </c>
    </row>
    <row r="170" spans="2:21">
      <c r="B170" s="86" t="s">
        <v>692</v>
      </c>
      <c r="C170" s="87" t="s">
        <v>693</v>
      </c>
      <c r="D170" s="88" t="s">
        <v>120</v>
      </c>
      <c r="E170" s="88" t="s">
        <v>28</v>
      </c>
      <c r="F170" s="87" t="s">
        <v>328</v>
      </c>
      <c r="G170" s="88" t="s">
        <v>308</v>
      </c>
      <c r="H170" s="87" t="s">
        <v>309</v>
      </c>
      <c r="I170" s="87" t="s">
        <v>131</v>
      </c>
      <c r="J170" s="101"/>
      <c r="K170" s="90">
        <v>3.73</v>
      </c>
      <c r="L170" s="88" t="s">
        <v>133</v>
      </c>
      <c r="M170" s="89">
        <v>2.5000000000000001E-2</v>
      </c>
      <c r="N170" s="89">
        <v>4.9798195631528958E-2</v>
      </c>
      <c r="O170" s="90">
        <v>4.4330000000000012E-3</v>
      </c>
      <c r="P170" s="102">
        <v>93.11</v>
      </c>
      <c r="Q170" s="90"/>
      <c r="R170" s="90">
        <v>4.2120000000000005E-6</v>
      </c>
      <c r="S170" s="91">
        <v>1.4940975563129518E-12</v>
      </c>
      <c r="T170" s="91">
        <f t="shared" si="5"/>
        <v>2.8730290013714276E-11</v>
      </c>
      <c r="U170" s="91">
        <f>R170/'סכום נכסי הקרן'!$C$42</f>
        <v>5.4554678942330809E-12</v>
      </c>
    </row>
    <row r="171" spans="2:21">
      <c r="B171" s="86" t="s">
        <v>694</v>
      </c>
      <c r="C171" s="87" t="s">
        <v>695</v>
      </c>
      <c r="D171" s="88" t="s">
        <v>120</v>
      </c>
      <c r="E171" s="88" t="s">
        <v>28</v>
      </c>
      <c r="F171" s="87" t="s">
        <v>696</v>
      </c>
      <c r="G171" s="88" t="s">
        <v>697</v>
      </c>
      <c r="H171" s="87" t="s">
        <v>320</v>
      </c>
      <c r="I171" s="87" t="s">
        <v>321</v>
      </c>
      <c r="J171" s="101"/>
      <c r="K171" s="90">
        <v>0.16999986097041689</v>
      </c>
      <c r="L171" s="88" t="s">
        <v>133</v>
      </c>
      <c r="M171" s="89">
        <v>5.7000000000000002E-2</v>
      </c>
      <c r="N171" s="89">
        <v>1.079993968409545E-2</v>
      </c>
      <c r="O171" s="90">
        <v>5.1724000000000006E-2</v>
      </c>
      <c r="P171" s="102">
        <v>102.66</v>
      </c>
      <c r="Q171" s="90"/>
      <c r="R171" s="90">
        <v>5.3054000000000004E-5</v>
      </c>
      <c r="S171" s="91">
        <v>3.3489063565005995E-10</v>
      </c>
      <c r="T171" s="91">
        <f t="shared" si="5"/>
        <v>3.6188433200085405E-10</v>
      </c>
      <c r="U171" s="91">
        <f>R171/'סכום נכסי הקרן'!$C$42</f>
        <v>6.8716617678215066E-11</v>
      </c>
    </row>
    <row r="172" spans="2:21">
      <c r="B172" s="86" t="s">
        <v>698</v>
      </c>
      <c r="C172" s="87" t="s">
        <v>699</v>
      </c>
      <c r="D172" s="88" t="s">
        <v>120</v>
      </c>
      <c r="E172" s="88" t="s">
        <v>28</v>
      </c>
      <c r="F172" s="87" t="s">
        <v>700</v>
      </c>
      <c r="G172" s="88" t="s">
        <v>476</v>
      </c>
      <c r="H172" s="87" t="s">
        <v>378</v>
      </c>
      <c r="I172" s="87" t="s">
        <v>321</v>
      </c>
      <c r="J172" s="101"/>
      <c r="K172" s="90">
        <v>8.1699932942462041</v>
      </c>
      <c r="L172" s="88" t="s">
        <v>133</v>
      </c>
      <c r="M172" s="89">
        <v>2.4E-2</v>
      </c>
      <c r="N172" s="89">
        <v>5.3800485168319361E-2</v>
      </c>
      <c r="O172" s="90">
        <v>2.9556000000000006E-2</v>
      </c>
      <c r="P172" s="102">
        <v>79.239999999999995</v>
      </c>
      <c r="Q172" s="90"/>
      <c r="R172" s="90">
        <v>2.3497000000000006E-5</v>
      </c>
      <c r="S172" s="91">
        <v>3.935329367468637E-11</v>
      </c>
      <c r="T172" s="91">
        <f t="shared" si="5"/>
        <v>1.6027436477973515E-10</v>
      </c>
      <c r="U172" s="91">
        <f>R172/'סכום נכסי הקרן'!$C$42</f>
        <v>3.0433791336845849E-11</v>
      </c>
    </row>
    <row r="173" spans="2:21">
      <c r="B173" s="86" t="s">
        <v>701</v>
      </c>
      <c r="C173" s="87" t="s">
        <v>702</v>
      </c>
      <c r="D173" s="88" t="s">
        <v>120</v>
      </c>
      <c r="E173" s="88" t="s">
        <v>28</v>
      </c>
      <c r="F173" s="87" t="s">
        <v>369</v>
      </c>
      <c r="G173" s="88" t="s">
        <v>325</v>
      </c>
      <c r="H173" s="87" t="s">
        <v>370</v>
      </c>
      <c r="I173" s="87" t="s">
        <v>131</v>
      </c>
      <c r="J173" s="101"/>
      <c r="K173" s="90">
        <v>1.21</v>
      </c>
      <c r="L173" s="88" t="s">
        <v>133</v>
      </c>
      <c r="M173" s="89">
        <v>3.39E-2</v>
      </c>
      <c r="N173" s="89">
        <v>5.650125313283208E-2</v>
      </c>
      <c r="O173" s="90">
        <v>9.9750000000000012E-3</v>
      </c>
      <c r="P173" s="102">
        <v>99.8</v>
      </c>
      <c r="Q173" s="90"/>
      <c r="R173" s="90">
        <v>9.9750000000000019E-6</v>
      </c>
      <c r="S173" s="91">
        <v>1.5319574619874131E-11</v>
      </c>
      <c r="T173" s="91">
        <f t="shared" si="5"/>
        <v>6.8040038672079751E-11</v>
      </c>
      <c r="U173" s="91">
        <f>R173/'סכום נכסי הקרן'!$C$42</f>
        <v>1.2919822470316948E-11</v>
      </c>
    </row>
    <row r="174" spans="2:21">
      <c r="B174" s="86" t="s">
        <v>703</v>
      </c>
      <c r="C174" s="87" t="s">
        <v>704</v>
      </c>
      <c r="D174" s="88" t="s">
        <v>120</v>
      </c>
      <c r="E174" s="88" t="s">
        <v>28</v>
      </c>
      <c r="F174" s="87" t="s">
        <v>369</v>
      </c>
      <c r="G174" s="88" t="s">
        <v>325</v>
      </c>
      <c r="H174" s="87" t="s">
        <v>370</v>
      </c>
      <c r="I174" s="87" t="s">
        <v>131</v>
      </c>
      <c r="J174" s="101"/>
      <c r="K174" s="90">
        <v>6.1000030551920448</v>
      </c>
      <c r="L174" s="88" t="s">
        <v>133</v>
      </c>
      <c r="M174" s="89">
        <v>2.4399999999999998E-2</v>
      </c>
      <c r="N174" s="89">
        <v>5.5600400400400402E-2</v>
      </c>
      <c r="O174" s="90">
        <v>2.9556000000000006E-2</v>
      </c>
      <c r="P174" s="102">
        <v>84.62</v>
      </c>
      <c r="Q174" s="90"/>
      <c r="R174" s="90">
        <v>2.4975000000000004E-5</v>
      </c>
      <c r="S174" s="91">
        <v>2.6904849900504131E-11</v>
      </c>
      <c r="T174" s="91">
        <f t="shared" si="5"/>
        <v>1.7035588629926736E-10</v>
      </c>
      <c r="U174" s="91">
        <f>R174/'סכום נכסי הקרן'!$C$42</f>
        <v>3.2348126936958977E-11</v>
      </c>
    </row>
    <row r="175" spans="2:21">
      <c r="B175" s="86" t="s">
        <v>705</v>
      </c>
      <c r="C175" s="87" t="s">
        <v>706</v>
      </c>
      <c r="D175" s="88" t="s">
        <v>120</v>
      </c>
      <c r="E175" s="88" t="s">
        <v>28</v>
      </c>
      <c r="F175" s="87" t="s">
        <v>392</v>
      </c>
      <c r="G175" s="88" t="s">
        <v>325</v>
      </c>
      <c r="H175" s="87" t="s">
        <v>378</v>
      </c>
      <c r="I175" s="87" t="s">
        <v>321</v>
      </c>
      <c r="J175" s="101"/>
      <c r="K175" s="90">
        <v>5.790000000000064</v>
      </c>
      <c r="L175" s="88" t="s">
        <v>133</v>
      </c>
      <c r="M175" s="89">
        <v>2.5499999999999998E-2</v>
      </c>
      <c r="N175" s="89">
        <v>5.5500000000014704E-2</v>
      </c>
      <c r="O175" s="90">
        <v>1081423.1527520001</v>
      </c>
      <c r="P175" s="102">
        <v>84.91</v>
      </c>
      <c r="Q175" s="90"/>
      <c r="R175" s="90">
        <v>918.23643510300019</v>
      </c>
      <c r="S175" s="91">
        <v>7.9348712313572249E-4</v>
      </c>
      <c r="T175" s="91">
        <f t="shared" si="5"/>
        <v>6.2633426119820326E-3</v>
      </c>
      <c r="U175" s="91">
        <f>R175/'סכום נכסי הקרן'!$C$42</f>
        <v>1.1893184689030045E-3</v>
      </c>
    </row>
    <row r="176" spans="2:21">
      <c r="B176" s="86" t="s">
        <v>707</v>
      </c>
      <c r="C176" s="87" t="s">
        <v>708</v>
      </c>
      <c r="D176" s="88" t="s">
        <v>120</v>
      </c>
      <c r="E176" s="88" t="s">
        <v>28</v>
      </c>
      <c r="F176" s="87" t="s">
        <v>709</v>
      </c>
      <c r="G176" s="88" t="s">
        <v>400</v>
      </c>
      <c r="H176" s="87" t="s">
        <v>370</v>
      </c>
      <c r="I176" s="87" t="s">
        <v>131</v>
      </c>
      <c r="J176" s="101"/>
      <c r="K176" s="90">
        <v>5.3699999999956036</v>
      </c>
      <c r="L176" s="88" t="s">
        <v>133</v>
      </c>
      <c r="M176" s="89">
        <v>1.95E-2</v>
      </c>
      <c r="N176" s="89">
        <v>5.2999999998839177E-2</v>
      </c>
      <c r="O176" s="90">
        <v>9236.5129110000016</v>
      </c>
      <c r="P176" s="102">
        <v>83.94</v>
      </c>
      <c r="Q176" s="90"/>
      <c r="R176" s="90">
        <v>7.7531285630000015</v>
      </c>
      <c r="S176" s="91">
        <v>8.1016137002559892E-6</v>
      </c>
      <c r="T176" s="91">
        <f t="shared" si="5"/>
        <v>5.2884528045726933E-5</v>
      </c>
      <c r="U176" s="91">
        <f>R176/'סכום נכסי הקרן'!$C$42</f>
        <v>1.0042009486065519E-5</v>
      </c>
    </row>
    <row r="177" spans="2:21">
      <c r="B177" s="86" t="s">
        <v>710</v>
      </c>
      <c r="C177" s="87" t="s">
        <v>711</v>
      </c>
      <c r="D177" s="88" t="s">
        <v>120</v>
      </c>
      <c r="E177" s="88" t="s">
        <v>28</v>
      </c>
      <c r="F177" s="87" t="s">
        <v>712</v>
      </c>
      <c r="G177" s="88" t="s">
        <v>325</v>
      </c>
      <c r="H177" s="87" t="s">
        <v>378</v>
      </c>
      <c r="I177" s="87" t="s">
        <v>321</v>
      </c>
      <c r="J177" s="101"/>
      <c r="K177" s="90">
        <v>1.0600000000002177</v>
      </c>
      <c r="L177" s="88" t="s">
        <v>133</v>
      </c>
      <c r="M177" s="89">
        <v>2.5499999999999998E-2</v>
      </c>
      <c r="N177" s="89">
        <v>5.2599999999955217E-2</v>
      </c>
      <c r="O177" s="90">
        <v>173326.04512500003</v>
      </c>
      <c r="P177" s="102">
        <v>97.92</v>
      </c>
      <c r="Q177" s="90"/>
      <c r="R177" s="90">
        <v>169.72086342600002</v>
      </c>
      <c r="S177" s="91">
        <v>8.6093086330988873E-4</v>
      </c>
      <c r="T177" s="91">
        <f t="shared" si="5"/>
        <v>1.1576756000966221E-3</v>
      </c>
      <c r="U177" s="91">
        <f>R177/'סכום נכסי הקרן'!$C$42</f>
        <v>2.1982590726544649E-4</v>
      </c>
    </row>
    <row r="178" spans="2:21">
      <c r="B178" s="86" t="s">
        <v>713</v>
      </c>
      <c r="C178" s="87" t="s">
        <v>714</v>
      </c>
      <c r="D178" s="88" t="s">
        <v>120</v>
      </c>
      <c r="E178" s="88" t="s">
        <v>28</v>
      </c>
      <c r="F178" s="87" t="s">
        <v>715</v>
      </c>
      <c r="G178" s="88" t="s">
        <v>127</v>
      </c>
      <c r="H178" s="87" t="s">
        <v>378</v>
      </c>
      <c r="I178" s="87" t="s">
        <v>321</v>
      </c>
      <c r="J178" s="101"/>
      <c r="K178" s="90">
        <v>3.7900000525078639</v>
      </c>
      <c r="L178" s="88" t="s">
        <v>133</v>
      </c>
      <c r="M178" s="89">
        <v>2.2400000000000003E-2</v>
      </c>
      <c r="N178" s="89">
        <v>5.4599504541701066E-2</v>
      </c>
      <c r="O178" s="90">
        <v>2.4236000000000004E-2</v>
      </c>
      <c r="P178" s="102">
        <v>89.71</v>
      </c>
      <c r="Q178" s="90"/>
      <c r="R178" s="90">
        <v>2.1798000000000004E-5</v>
      </c>
      <c r="S178" s="91">
        <v>3.7748903130825747E-11</v>
      </c>
      <c r="T178" s="91">
        <f t="shared" si="5"/>
        <v>1.4868538977182902E-10</v>
      </c>
      <c r="U178" s="91">
        <f>R178/'סכום נכסי הקרן'!$C$42</f>
        <v>2.8233212050924194E-11</v>
      </c>
    </row>
    <row r="179" spans="2:21">
      <c r="B179" s="86" t="s">
        <v>716</v>
      </c>
      <c r="C179" s="87" t="s">
        <v>717</v>
      </c>
      <c r="D179" s="88" t="s">
        <v>120</v>
      </c>
      <c r="E179" s="88" t="s">
        <v>28</v>
      </c>
      <c r="F179" s="87" t="s">
        <v>718</v>
      </c>
      <c r="G179" s="88" t="s">
        <v>719</v>
      </c>
      <c r="H179" s="87" t="s">
        <v>378</v>
      </c>
      <c r="I179" s="87" t="s">
        <v>321</v>
      </c>
      <c r="J179" s="101"/>
      <c r="K179" s="90">
        <v>4.0799992739655391</v>
      </c>
      <c r="L179" s="88" t="s">
        <v>133</v>
      </c>
      <c r="M179" s="89">
        <v>3.5200000000000002E-2</v>
      </c>
      <c r="N179" s="89">
        <v>5.1800132531348762E-2</v>
      </c>
      <c r="O179" s="90">
        <v>4.167400000000001E-2</v>
      </c>
      <c r="P179" s="102">
        <v>94.11</v>
      </c>
      <c r="Q179" s="90"/>
      <c r="R179" s="90">
        <v>3.9236000000000009E-5</v>
      </c>
      <c r="S179" s="91">
        <v>5.298363170158904E-11</v>
      </c>
      <c r="T179" s="91">
        <f t="shared" si="5"/>
        <v>2.6763097316668888E-10</v>
      </c>
      <c r="U179" s="91">
        <f>R179/'סכום נכסי הקרן'!$C$42</f>
        <v>5.0819263603544443E-11</v>
      </c>
    </row>
    <row r="180" spans="2:21">
      <c r="B180" s="86" t="s">
        <v>720</v>
      </c>
      <c r="C180" s="87" t="s">
        <v>721</v>
      </c>
      <c r="D180" s="88" t="s">
        <v>120</v>
      </c>
      <c r="E180" s="88" t="s">
        <v>28</v>
      </c>
      <c r="F180" s="87" t="s">
        <v>470</v>
      </c>
      <c r="G180" s="88" t="s">
        <v>129</v>
      </c>
      <c r="H180" s="87" t="s">
        <v>378</v>
      </c>
      <c r="I180" s="87" t="s">
        <v>321</v>
      </c>
      <c r="J180" s="101"/>
      <c r="K180" s="90">
        <v>1.4300000000026079</v>
      </c>
      <c r="L180" s="88" t="s">
        <v>133</v>
      </c>
      <c r="M180" s="89">
        <v>2.7000000000000003E-2</v>
      </c>
      <c r="N180" s="89">
        <v>5.7200000004101151E-2</v>
      </c>
      <c r="O180" s="90">
        <v>6196.157298000001</v>
      </c>
      <c r="P180" s="102">
        <v>96.02</v>
      </c>
      <c r="Q180" s="90"/>
      <c r="R180" s="90">
        <v>5.9495502730000007</v>
      </c>
      <c r="S180" s="91">
        <v>3.6018722296050858E-5</v>
      </c>
      <c r="T180" s="91">
        <f t="shared" si="5"/>
        <v>4.0582218612170689E-5</v>
      </c>
      <c r="U180" s="91">
        <f>R180/'סכום נכסי הקרן'!$C$42</f>
        <v>7.7059782762291452E-6</v>
      </c>
    </row>
    <row r="181" spans="2:21">
      <c r="B181" s="86" t="s">
        <v>722</v>
      </c>
      <c r="C181" s="87" t="s">
        <v>723</v>
      </c>
      <c r="D181" s="88" t="s">
        <v>120</v>
      </c>
      <c r="E181" s="88" t="s">
        <v>28</v>
      </c>
      <c r="F181" s="87" t="s">
        <v>470</v>
      </c>
      <c r="G181" s="88" t="s">
        <v>129</v>
      </c>
      <c r="H181" s="87" t="s">
        <v>378</v>
      </c>
      <c r="I181" s="87" t="s">
        <v>321</v>
      </c>
      <c r="J181" s="101"/>
      <c r="K181" s="90">
        <v>3.7000000000001343</v>
      </c>
      <c r="L181" s="88" t="s">
        <v>133</v>
      </c>
      <c r="M181" s="89">
        <v>4.5599999999999995E-2</v>
      </c>
      <c r="N181" s="89">
        <v>5.6699999999939008E-2</v>
      </c>
      <c r="O181" s="90">
        <v>265080.95693699998</v>
      </c>
      <c r="P181" s="102">
        <v>96.5</v>
      </c>
      <c r="Q181" s="90"/>
      <c r="R181" s="90">
        <v>255.80311466800006</v>
      </c>
      <c r="S181" s="91">
        <v>9.7246224510771776E-4</v>
      </c>
      <c r="T181" s="91">
        <f t="shared" si="5"/>
        <v>1.7448475001954058E-3</v>
      </c>
      <c r="U181" s="91">
        <f>R181/'סכום נכסי הקרן'!$C$42</f>
        <v>3.3132138635234983E-4</v>
      </c>
    </row>
    <row r="182" spans="2:21">
      <c r="B182" s="86" t="s">
        <v>724</v>
      </c>
      <c r="C182" s="87" t="s">
        <v>725</v>
      </c>
      <c r="D182" s="88" t="s">
        <v>120</v>
      </c>
      <c r="E182" s="88" t="s">
        <v>28</v>
      </c>
      <c r="F182" s="87" t="s">
        <v>480</v>
      </c>
      <c r="G182" s="88" t="s">
        <v>157</v>
      </c>
      <c r="H182" s="87" t="s">
        <v>481</v>
      </c>
      <c r="I182" s="87" t="s">
        <v>131</v>
      </c>
      <c r="J182" s="101"/>
      <c r="K182" s="90">
        <v>8.5900000000000496</v>
      </c>
      <c r="L182" s="88" t="s">
        <v>133</v>
      </c>
      <c r="M182" s="89">
        <v>2.7900000000000001E-2</v>
      </c>
      <c r="N182" s="89">
        <v>5.4900000000014403E-2</v>
      </c>
      <c r="O182" s="90">
        <v>258617.90500000003</v>
      </c>
      <c r="P182" s="102">
        <v>80.599999999999994</v>
      </c>
      <c r="Q182" s="90"/>
      <c r="R182" s="90">
        <v>208.44603143000003</v>
      </c>
      <c r="S182" s="91">
        <v>6.0138104594921406E-4</v>
      </c>
      <c r="T182" s="91">
        <f t="shared" si="5"/>
        <v>1.4218221593522559E-3</v>
      </c>
      <c r="U182" s="91">
        <f>R182/'סכום נכסי הקרן'!$C$42</f>
        <v>2.6998353089901822E-4</v>
      </c>
    </row>
    <row r="183" spans="2:21">
      <c r="B183" s="86" t="s">
        <v>726</v>
      </c>
      <c r="C183" s="87" t="s">
        <v>727</v>
      </c>
      <c r="D183" s="88" t="s">
        <v>120</v>
      </c>
      <c r="E183" s="88" t="s">
        <v>28</v>
      </c>
      <c r="F183" s="87" t="s">
        <v>480</v>
      </c>
      <c r="G183" s="88" t="s">
        <v>157</v>
      </c>
      <c r="H183" s="87" t="s">
        <v>481</v>
      </c>
      <c r="I183" s="87" t="s">
        <v>131</v>
      </c>
      <c r="J183" s="101"/>
      <c r="K183" s="90">
        <v>1.1299995112101542</v>
      </c>
      <c r="L183" s="88" t="s">
        <v>133</v>
      </c>
      <c r="M183" s="89">
        <v>3.6499999999999998E-2</v>
      </c>
      <c r="N183" s="89">
        <v>5.31992637903968E-2</v>
      </c>
      <c r="O183" s="90">
        <v>1.8547000000000004E-2</v>
      </c>
      <c r="P183" s="102">
        <v>99.41</v>
      </c>
      <c r="Q183" s="90"/>
      <c r="R183" s="90">
        <v>1.8473000000000004E-5</v>
      </c>
      <c r="S183" s="91">
        <v>1.1610223848565004E-11</v>
      </c>
      <c r="T183" s="91">
        <f t="shared" si="5"/>
        <v>1.2600537688113577E-10</v>
      </c>
      <c r="U183" s="91">
        <f>R183/'סכום נכסי הקרן'!$C$42</f>
        <v>2.3926604560818548E-11</v>
      </c>
    </row>
    <row r="184" spans="2:21">
      <c r="B184" s="86" t="s">
        <v>728</v>
      </c>
      <c r="C184" s="87" t="s">
        <v>729</v>
      </c>
      <c r="D184" s="88" t="s">
        <v>120</v>
      </c>
      <c r="E184" s="88" t="s">
        <v>28</v>
      </c>
      <c r="F184" s="87" t="s">
        <v>730</v>
      </c>
      <c r="G184" s="88" t="s">
        <v>130</v>
      </c>
      <c r="H184" s="87" t="s">
        <v>481</v>
      </c>
      <c r="I184" s="87" t="s">
        <v>131</v>
      </c>
      <c r="J184" s="101"/>
      <c r="K184" s="90">
        <v>1.5100000000000313</v>
      </c>
      <c r="L184" s="88" t="s">
        <v>133</v>
      </c>
      <c r="M184" s="89">
        <v>6.0999999999999999E-2</v>
      </c>
      <c r="N184" s="89">
        <v>6.0100000000035222E-2</v>
      </c>
      <c r="O184" s="90">
        <v>554181.22500000009</v>
      </c>
      <c r="P184" s="102">
        <v>102.98</v>
      </c>
      <c r="Q184" s="90"/>
      <c r="R184" s="90">
        <v>570.69580089900012</v>
      </c>
      <c r="S184" s="91">
        <v>1.438647036681291E-3</v>
      </c>
      <c r="T184" s="91">
        <f t="shared" si="5"/>
        <v>3.8927483070838585E-3</v>
      </c>
      <c r="U184" s="91">
        <f>R184/'סכום נכסי הקרן'!$C$42</f>
        <v>7.3917678517999277E-4</v>
      </c>
    </row>
    <row r="185" spans="2:21">
      <c r="B185" s="86" t="s">
        <v>731</v>
      </c>
      <c r="C185" s="87" t="s">
        <v>732</v>
      </c>
      <c r="D185" s="88" t="s">
        <v>120</v>
      </c>
      <c r="E185" s="88" t="s">
        <v>28</v>
      </c>
      <c r="F185" s="87" t="s">
        <v>516</v>
      </c>
      <c r="G185" s="88" t="s">
        <v>400</v>
      </c>
      <c r="H185" s="87" t="s">
        <v>481</v>
      </c>
      <c r="I185" s="87" t="s">
        <v>131</v>
      </c>
      <c r="J185" s="101"/>
      <c r="K185" s="90">
        <v>7.2000000000001769</v>
      </c>
      <c r="L185" s="88" t="s">
        <v>133</v>
      </c>
      <c r="M185" s="89">
        <v>3.0499999999999999E-2</v>
      </c>
      <c r="N185" s="89">
        <v>5.5599999999983607E-2</v>
      </c>
      <c r="O185" s="90">
        <v>460359.57758400007</v>
      </c>
      <c r="P185" s="102">
        <v>84.73</v>
      </c>
      <c r="Q185" s="90"/>
      <c r="R185" s="90">
        <v>390.062670094</v>
      </c>
      <c r="S185" s="91">
        <v>6.7435797810194925E-4</v>
      </c>
      <c r="T185" s="91">
        <f t="shared" si="5"/>
        <v>2.660639514559443E-3</v>
      </c>
      <c r="U185" s="91">
        <f>R185/'סכום נכסי הקרן'!$C$42</f>
        <v>5.0521708771050495E-4</v>
      </c>
    </row>
    <row r="186" spans="2:21">
      <c r="B186" s="86" t="s">
        <v>733</v>
      </c>
      <c r="C186" s="87" t="s">
        <v>734</v>
      </c>
      <c r="D186" s="88" t="s">
        <v>120</v>
      </c>
      <c r="E186" s="88" t="s">
        <v>28</v>
      </c>
      <c r="F186" s="87" t="s">
        <v>516</v>
      </c>
      <c r="G186" s="88" t="s">
        <v>400</v>
      </c>
      <c r="H186" s="87" t="s">
        <v>481</v>
      </c>
      <c r="I186" s="87" t="s">
        <v>131</v>
      </c>
      <c r="J186" s="101"/>
      <c r="K186" s="90">
        <v>2.6400000000001835</v>
      </c>
      <c r="L186" s="88" t="s">
        <v>133</v>
      </c>
      <c r="M186" s="89">
        <v>2.9100000000000001E-2</v>
      </c>
      <c r="N186" s="89">
        <v>5.2800000000032654E-2</v>
      </c>
      <c r="O186" s="90">
        <v>219452.10750400004</v>
      </c>
      <c r="P186" s="102">
        <v>94.88</v>
      </c>
      <c r="Q186" s="90"/>
      <c r="R186" s="90">
        <v>208.21615964400004</v>
      </c>
      <c r="S186" s="91">
        <v>3.6575351250666674E-4</v>
      </c>
      <c r="T186" s="91">
        <f t="shared" si="5"/>
        <v>1.4202541909102448E-3</v>
      </c>
      <c r="U186" s="91">
        <f>R186/'סכום נכסי הקרן'!$C$42</f>
        <v>2.6968579629590501E-4</v>
      </c>
    </row>
    <row r="187" spans="2:21">
      <c r="B187" s="86" t="s">
        <v>735</v>
      </c>
      <c r="C187" s="87" t="s">
        <v>736</v>
      </c>
      <c r="D187" s="88" t="s">
        <v>120</v>
      </c>
      <c r="E187" s="88" t="s">
        <v>28</v>
      </c>
      <c r="F187" s="87" t="s">
        <v>516</v>
      </c>
      <c r="G187" s="88" t="s">
        <v>400</v>
      </c>
      <c r="H187" s="87" t="s">
        <v>481</v>
      </c>
      <c r="I187" s="87" t="s">
        <v>131</v>
      </c>
      <c r="J187" s="101"/>
      <c r="K187" s="90">
        <v>4.7399937072697176</v>
      </c>
      <c r="L187" s="88" t="s">
        <v>133</v>
      </c>
      <c r="M187" s="89">
        <v>3.95E-2</v>
      </c>
      <c r="N187" s="89">
        <v>5.1399873123281876E-2</v>
      </c>
      <c r="O187" s="90">
        <v>1.4778000000000003E-2</v>
      </c>
      <c r="P187" s="102">
        <v>95.79</v>
      </c>
      <c r="Q187" s="90"/>
      <c r="R187" s="90">
        <v>1.4187000000000003E-5</v>
      </c>
      <c r="S187" s="91">
        <v>6.157244140850765E-11</v>
      </c>
      <c r="T187" s="91">
        <f t="shared" si="5"/>
        <v>9.6770328685794044E-11</v>
      </c>
      <c r="U187" s="91">
        <f>R187/'סכום נכסי הקרן'!$C$42</f>
        <v>1.8375290364550032E-11</v>
      </c>
    </row>
    <row r="188" spans="2:21">
      <c r="B188" s="86" t="s">
        <v>737</v>
      </c>
      <c r="C188" s="87" t="s">
        <v>738</v>
      </c>
      <c r="D188" s="88" t="s">
        <v>120</v>
      </c>
      <c r="E188" s="88" t="s">
        <v>28</v>
      </c>
      <c r="F188" s="87" t="s">
        <v>516</v>
      </c>
      <c r="G188" s="88" t="s">
        <v>400</v>
      </c>
      <c r="H188" s="87" t="s">
        <v>481</v>
      </c>
      <c r="I188" s="87" t="s">
        <v>131</v>
      </c>
      <c r="J188" s="101"/>
      <c r="K188" s="90">
        <v>6.4400000000001727</v>
      </c>
      <c r="L188" s="88" t="s">
        <v>133</v>
      </c>
      <c r="M188" s="89">
        <v>3.0499999999999999E-2</v>
      </c>
      <c r="N188" s="89">
        <v>5.5200000000035845E-2</v>
      </c>
      <c r="O188" s="90">
        <v>618929.4761020001</v>
      </c>
      <c r="P188" s="102">
        <v>86.53</v>
      </c>
      <c r="Q188" s="90"/>
      <c r="R188" s="90">
        <v>535.5596756540001</v>
      </c>
      <c r="S188" s="91">
        <v>8.4916130772296644E-4</v>
      </c>
      <c r="T188" s="91">
        <f t="shared" si="5"/>
        <v>3.653082811298712E-3</v>
      </c>
      <c r="U188" s="91">
        <f>R188/'סכום נכסי הקרן'!$C$42</f>
        <v>6.9366776257746431E-4</v>
      </c>
    </row>
    <row r="189" spans="2:21">
      <c r="B189" s="86" t="s">
        <v>739</v>
      </c>
      <c r="C189" s="87" t="s">
        <v>740</v>
      </c>
      <c r="D189" s="88" t="s">
        <v>120</v>
      </c>
      <c r="E189" s="88" t="s">
        <v>28</v>
      </c>
      <c r="F189" s="87" t="s">
        <v>516</v>
      </c>
      <c r="G189" s="88" t="s">
        <v>400</v>
      </c>
      <c r="H189" s="87" t="s">
        <v>481</v>
      </c>
      <c r="I189" s="87" t="s">
        <v>131</v>
      </c>
      <c r="J189" s="101"/>
      <c r="K189" s="90">
        <v>8.0599999999999898</v>
      </c>
      <c r="L189" s="88" t="s">
        <v>133</v>
      </c>
      <c r="M189" s="89">
        <v>2.63E-2</v>
      </c>
      <c r="N189" s="89">
        <v>5.6200000000004129E-2</v>
      </c>
      <c r="O189" s="90">
        <v>665017.47000000009</v>
      </c>
      <c r="P189" s="102">
        <v>79.77</v>
      </c>
      <c r="Q189" s="90"/>
      <c r="R189" s="90">
        <v>530.48443581900017</v>
      </c>
      <c r="S189" s="91">
        <v>9.586638882962469E-4</v>
      </c>
      <c r="T189" s="91">
        <f t="shared" si="5"/>
        <v>3.6184643135900928E-3</v>
      </c>
      <c r="U189" s="91">
        <f>R189/'סכום נכסי הקרן'!$C$42</f>
        <v>6.8709420892709033E-4</v>
      </c>
    </row>
    <row r="190" spans="2:21">
      <c r="B190" s="86" t="s">
        <v>741</v>
      </c>
      <c r="C190" s="87" t="s">
        <v>742</v>
      </c>
      <c r="D190" s="88" t="s">
        <v>120</v>
      </c>
      <c r="E190" s="88" t="s">
        <v>28</v>
      </c>
      <c r="F190" s="87" t="s">
        <v>743</v>
      </c>
      <c r="G190" s="88" t="s">
        <v>400</v>
      </c>
      <c r="H190" s="87" t="s">
        <v>477</v>
      </c>
      <c r="I190" s="87" t="s">
        <v>321</v>
      </c>
      <c r="J190" s="101"/>
      <c r="K190" s="90">
        <v>3.9799999999997357</v>
      </c>
      <c r="L190" s="88" t="s">
        <v>133</v>
      </c>
      <c r="M190" s="89">
        <v>4.7E-2</v>
      </c>
      <c r="N190" s="89">
        <v>5.3200000000051526E-2</v>
      </c>
      <c r="O190" s="90">
        <v>339897.81800000003</v>
      </c>
      <c r="P190" s="102">
        <v>100.52</v>
      </c>
      <c r="Q190" s="90"/>
      <c r="R190" s="90">
        <v>341.66529973199999</v>
      </c>
      <c r="S190" s="91">
        <v>3.7804228450672898E-4</v>
      </c>
      <c r="T190" s="91">
        <f t="shared" si="5"/>
        <v>2.3305183164584456E-3</v>
      </c>
      <c r="U190" s="91">
        <f>R190/'סכום נכסי הקרן'!$C$42</f>
        <v>4.4253183125865346E-4</v>
      </c>
    </row>
    <row r="191" spans="2:21">
      <c r="B191" s="86" t="s">
        <v>744</v>
      </c>
      <c r="C191" s="87" t="s">
        <v>745</v>
      </c>
      <c r="D191" s="88" t="s">
        <v>120</v>
      </c>
      <c r="E191" s="88" t="s">
        <v>28</v>
      </c>
      <c r="F191" s="87" t="s">
        <v>525</v>
      </c>
      <c r="G191" s="88" t="s">
        <v>400</v>
      </c>
      <c r="H191" s="87" t="s">
        <v>481</v>
      </c>
      <c r="I191" s="87" t="s">
        <v>131</v>
      </c>
      <c r="J191" s="101"/>
      <c r="K191" s="90">
        <v>5.9700000000000308</v>
      </c>
      <c r="L191" s="88" t="s">
        <v>133</v>
      </c>
      <c r="M191" s="89">
        <v>2.64E-2</v>
      </c>
      <c r="N191" s="89">
        <v>5.4299999999988281E-2</v>
      </c>
      <c r="O191" s="90">
        <v>1134391.4403750002</v>
      </c>
      <c r="P191" s="102">
        <v>85.2</v>
      </c>
      <c r="Q191" s="90">
        <v>14.973967020000003</v>
      </c>
      <c r="R191" s="90">
        <v>981.47547420500007</v>
      </c>
      <c r="S191" s="91">
        <v>6.9332030060715092E-4</v>
      </c>
      <c r="T191" s="91">
        <f t="shared" si="5"/>
        <v>6.6946996712386976E-3</v>
      </c>
      <c r="U191" s="91">
        <f>R191/'סכום נכסי הקרן'!$C$42</f>
        <v>1.2712269559597734E-3</v>
      </c>
    </row>
    <row r="192" spans="2:21">
      <c r="B192" s="86" t="s">
        <v>746</v>
      </c>
      <c r="C192" s="87" t="s">
        <v>747</v>
      </c>
      <c r="D192" s="88" t="s">
        <v>120</v>
      </c>
      <c r="E192" s="88" t="s">
        <v>28</v>
      </c>
      <c r="F192" s="87" t="s">
        <v>525</v>
      </c>
      <c r="G192" s="88" t="s">
        <v>400</v>
      </c>
      <c r="H192" s="87" t="s">
        <v>481</v>
      </c>
      <c r="I192" s="87" t="s">
        <v>131</v>
      </c>
      <c r="J192" s="101"/>
      <c r="K192" s="90">
        <v>0.83000017163224182</v>
      </c>
      <c r="L192" s="88" t="s">
        <v>133</v>
      </c>
      <c r="M192" s="89">
        <v>3.9199999999999999E-2</v>
      </c>
      <c r="N192" s="89">
        <v>5.769896907216495E-2</v>
      </c>
      <c r="O192" s="90">
        <v>2.6896000000000003E-2</v>
      </c>
      <c r="P192" s="102">
        <v>99.2</v>
      </c>
      <c r="Q192" s="90"/>
      <c r="R192" s="90">
        <v>2.6675000000000005E-5</v>
      </c>
      <c r="S192" s="91">
        <v>2.8020928182827808E-11</v>
      </c>
      <c r="T192" s="91">
        <f t="shared" si="5"/>
        <v>1.8195168236368195E-10</v>
      </c>
      <c r="U192" s="91">
        <f>R192/'סכום נכסי הקרן'!$C$42</f>
        <v>3.4550001443178408E-11</v>
      </c>
    </row>
    <row r="193" spans="2:21">
      <c r="B193" s="86" t="s">
        <v>748</v>
      </c>
      <c r="C193" s="87" t="s">
        <v>749</v>
      </c>
      <c r="D193" s="88" t="s">
        <v>120</v>
      </c>
      <c r="E193" s="88" t="s">
        <v>28</v>
      </c>
      <c r="F193" s="87" t="s">
        <v>525</v>
      </c>
      <c r="G193" s="88" t="s">
        <v>400</v>
      </c>
      <c r="H193" s="87" t="s">
        <v>481</v>
      </c>
      <c r="I193" s="87" t="s">
        <v>131</v>
      </c>
      <c r="J193" s="101"/>
      <c r="K193" s="90">
        <v>7.590000000000094</v>
      </c>
      <c r="L193" s="88" t="s">
        <v>133</v>
      </c>
      <c r="M193" s="89">
        <v>2.5000000000000001E-2</v>
      </c>
      <c r="N193" s="89">
        <v>5.6999999999978318E-2</v>
      </c>
      <c r="O193" s="90">
        <v>631199.86861200014</v>
      </c>
      <c r="P193" s="102">
        <v>79.12</v>
      </c>
      <c r="Q193" s="90">
        <v>7.889998395000001</v>
      </c>
      <c r="R193" s="90">
        <v>507.29533442300004</v>
      </c>
      <c r="S193" s="91">
        <v>4.7328845811892066E-4</v>
      </c>
      <c r="T193" s="91">
        <f t="shared" si="5"/>
        <v>3.4602901425871226E-3</v>
      </c>
      <c r="U193" s="91">
        <f>R193/'סכום נכסי הקרן'!$C$42</f>
        <v>6.5705921411180206E-4</v>
      </c>
    </row>
    <row r="194" spans="2:21">
      <c r="B194" s="86" t="s">
        <v>750</v>
      </c>
      <c r="C194" s="87" t="s">
        <v>751</v>
      </c>
      <c r="D194" s="88" t="s">
        <v>120</v>
      </c>
      <c r="E194" s="88" t="s">
        <v>28</v>
      </c>
      <c r="F194" s="87" t="s">
        <v>752</v>
      </c>
      <c r="G194" s="88" t="s">
        <v>400</v>
      </c>
      <c r="H194" s="87" t="s">
        <v>481</v>
      </c>
      <c r="I194" s="87" t="s">
        <v>131</v>
      </c>
      <c r="J194" s="101"/>
      <c r="K194" s="90">
        <v>5.2000000000000126</v>
      </c>
      <c r="L194" s="88" t="s">
        <v>133</v>
      </c>
      <c r="M194" s="89">
        <v>3.4300000000000004E-2</v>
      </c>
      <c r="N194" s="89">
        <v>5.3100000000001424E-2</v>
      </c>
      <c r="O194" s="90">
        <v>454988.79304900015</v>
      </c>
      <c r="P194" s="102">
        <v>91.92</v>
      </c>
      <c r="Q194" s="90"/>
      <c r="R194" s="90">
        <v>418.22569857400009</v>
      </c>
      <c r="S194" s="91">
        <v>1.4972646868796897E-3</v>
      </c>
      <c r="T194" s="91">
        <f t="shared" si="5"/>
        <v>2.8527411232714319E-3</v>
      </c>
      <c r="U194" s="91">
        <f>R194/'סכום נכסי הקרן'!$C$42</f>
        <v>5.4169441384464845E-4</v>
      </c>
    </row>
    <row r="195" spans="2:21">
      <c r="B195" s="86" t="s">
        <v>753</v>
      </c>
      <c r="C195" s="87" t="s">
        <v>754</v>
      </c>
      <c r="D195" s="88" t="s">
        <v>120</v>
      </c>
      <c r="E195" s="88" t="s">
        <v>28</v>
      </c>
      <c r="F195" s="87" t="s">
        <v>752</v>
      </c>
      <c r="G195" s="88" t="s">
        <v>400</v>
      </c>
      <c r="H195" s="87" t="s">
        <v>481</v>
      </c>
      <c r="I195" s="87" t="s">
        <v>131</v>
      </c>
      <c r="J195" s="101"/>
      <c r="K195" s="90">
        <v>6.4600000000000213</v>
      </c>
      <c r="L195" s="88" t="s">
        <v>133</v>
      </c>
      <c r="M195" s="89">
        <v>2.98E-2</v>
      </c>
      <c r="N195" s="89">
        <v>5.4800000000060363E-2</v>
      </c>
      <c r="O195" s="90">
        <v>360875.42463700002</v>
      </c>
      <c r="P195" s="102">
        <v>86.29</v>
      </c>
      <c r="Q195" s="90"/>
      <c r="R195" s="90">
        <v>311.39940391900006</v>
      </c>
      <c r="S195" s="91">
        <v>9.1932905654019774E-4</v>
      </c>
      <c r="T195" s="91">
        <f t="shared" si="5"/>
        <v>2.1240729308382301E-3</v>
      </c>
      <c r="U195" s="91">
        <f>R195/'סכום נכסי הקרן'!$C$42</f>
        <v>4.0333082867127817E-4</v>
      </c>
    </row>
    <row r="196" spans="2:21">
      <c r="B196" s="86" t="s">
        <v>755</v>
      </c>
      <c r="C196" s="87" t="s">
        <v>756</v>
      </c>
      <c r="D196" s="88" t="s">
        <v>120</v>
      </c>
      <c r="E196" s="88" t="s">
        <v>28</v>
      </c>
      <c r="F196" s="87" t="s">
        <v>546</v>
      </c>
      <c r="G196" s="88" t="s">
        <v>400</v>
      </c>
      <c r="H196" s="87" t="s">
        <v>481</v>
      </c>
      <c r="I196" s="87" t="s">
        <v>131</v>
      </c>
      <c r="J196" s="101"/>
      <c r="K196" s="90">
        <v>1.7900000000000251</v>
      </c>
      <c r="L196" s="88" t="s">
        <v>133</v>
      </c>
      <c r="M196" s="89">
        <v>3.61E-2</v>
      </c>
      <c r="N196" s="89">
        <v>5.2099999999981952E-2</v>
      </c>
      <c r="O196" s="90">
        <v>933874.94454900012</v>
      </c>
      <c r="P196" s="102">
        <v>97.92</v>
      </c>
      <c r="Q196" s="90"/>
      <c r="R196" s="90">
        <v>914.4503145650001</v>
      </c>
      <c r="S196" s="91">
        <v>1.2167751720508146E-3</v>
      </c>
      <c r="T196" s="91">
        <f t="shared" si="5"/>
        <v>6.23751726984442E-3</v>
      </c>
      <c r="U196" s="91">
        <f>R196/'סכום נכסי הקרן'!$C$42</f>
        <v>1.1844146087323596E-3</v>
      </c>
    </row>
    <row r="197" spans="2:21">
      <c r="B197" s="86" t="s">
        <v>757</v>
      </c>
      <c r="C197" s="87" t="s">
        <v>758</v>
      </c>
      <c r="D197" s="88" t="s">
        <v>120</v>
      </c>
      <c r="E197" s="88" t="s">
        <v>28</v>
      </c>
      <c r="F197" s="87" t="s">
        <v>546</v>
      </c>
      <c r="G197" s="88" t="s">
        <v>400</v>
      </c>
      <c r="H197" s="87" t="s">
        <v>481</v>
      </c>
      <c r="I197" s="87" t="s">
        <v>131</v>
      </c>
      <c r="J197" s="101"/>
      <c r="K197" s="90">
        <v>2.8000000000001459</v>
      </c>
      <c r="L197" s="88" t="s">
        <v>133</v>
      </c>
      <c r="M197" s="89">
        <v>3.3000000000000002E-2</v>
      </c>
      <c r="N197" s="89">
        <v>4.8799999999941786E-2</v>
      </c>
      <c r="O197" s="90">
        <v>307355.33588700008</v>
      </c>
      <c r="P197" s="102">
        <v>96.15</v>
      </c>
      <c r="Q197" s="90"/>
      <c r="R197" s="90">
        <v>295.52215541900006</v>
      </c>
      <c r="S197" s="91">
        <v>9.9679039999675707E-4</v>
      </c>
      <c r="T197" s="91">
        <f t="shared" si="5"/>
        <v>2.0157733216205637E-3</v>
      </c>
      <c r="U197" s="91">
        <f>R197/'סכום נכסי הקרן'!$C$42</f>
        <v>3.8276629414124249E-4</v>
      </c>
    </row>
    <row r="198" spans="2:21">
      <c r="B198" s="86" t="s">
        <v>759</v>
      </c>
      <c r="C198" s="87" t="s">
        <v>760</v>
      </c>
      <c r="D198" s="88" t="s">
        <v>120</v>
      </c>
      <c r="E198" s="88" t="s">
        <v>28</v>
      </c>
      <c r="F198" s="87" t="s">
        <v>546</v>
      </c>
      <c r="G198" s="88" t="s">
        <v>400</v>
      </c>
      <c r="H198" s="87" t="s">
        <v>481</v>
      </c>
      <c r="I198" s="87" t="s">
        <v>131</v>
      </c>
      <c r="J198" s="101"/>
      <c r="K198" s="90">
        <v>5.1399999999999171</v>
      </c>
      <c r="L198" s="88" t="s">
        <v>133</v>
      </c>
      <c r="M198" s="89">
        <v>2.6200000000000001E-2</v>
      </c>
      <c r="N198" s="89">
        <v>5.2600000000010166E-2</v>
      </c>
      <c r="O198" s="90">
        <v>665910.42590200016</v>
      </c>
      <c r="P198" s="102">
        <v>88.74</v>
      </c>
      <c r="Q198" s="90"/>
      <c r="R198" s="90">
        <v>590.92888974000005</v>
      </c>
      <c r="S198" s="91">
        <v>5.1486818135230625E-4</v>
      </c>
      <c r="T198" s="91">
        <f t="shared" si="5"/>
        <v>4.0307593494093982E-3</v>
      </c>
      <c r="U198" s="91">
        <f>R198/'סכום נכסי הקרן'!$C$42</f>
        <v>7.6538309253356372E-4</v>
      </c>
    </row>
    <row r="199" spans="2:21">
      <c r="B199" s="86" t="s">
        <v>761</v>
      </c>
      <c r="C199" s="87" t="s">
        <v>762</v>
      </c>
      <c r="D199" s="88" t="s">
        <v>120</v>
      </c>
      <c r="E199" s="88" t="s">
        <v>28</v>
      </c>
      <c r="F199" s="87" t="s">
        <v>763</v>
      </c>
      <c r="G199" s="88" t="s">
        <v>128</v>
      </c>
      <c r="H199" s="87" t="s">
        <v>477</v>
      </c>
      <c r="I199" s="87" t="s">
        <v>321</v>
      </c>
      <c r="J199" s="101"/>
      <c r="K199" s="90">
        <v>2.5300000000000931</v>
      </c>
      <c r="L199" s="88" t="s">
        <v>133</v>
      </c>
      <c r="M199" s="89">
        <v>2.3E-2</v>
      </c>
      <c r="N199" s="89">
        <v>5.7900000000112056E-2</v>
      </c>
      <c r="O199" s="90">
        <v>232872.54812300002</v>
      </c>
      <c r="P199" s="102">
        <v>91.98</v>
      </c>
      <c r="Q199" s="90"/>
      <c r="R199" s="90">
        <v>214.19616454000004</v>
      </c>
      <c r="S199" s="91">
        <v>2.7735737362856395E-4</v>
      </c>
      <c r="T199" s="91">
        <f t="shared" si="5"/>
        <v>1.461044142226843E-3</v>
      </c>
      <c r="U199" s="91">
        <f>R199/'סכום נכסי הקרן'!$C$42</f>
        <v>2.7743122001800487E-4</v>
      </c>
    </row>
    <row r="200" spans="2:21">
      <c r="B200" s="86" t="s">
        <v>764</v>
      </c>
      <c r="C200" s="87" t="s">
        <v>765</v>
      </c>
      <c r="D200" s="88" t="s">
        <v>120</v>
      </c>
      <c r="E200" s="88" t="s">
        <v>28</v>
      </c>
      <c r="F200" s="87" t="s">
        <v>763</v>
      </c>
      <c r="G200" s="88" t="s">
        <v>128</v>
      </c>
      <c r="H200" s="87" t="s">
        <v>477</v>
      </c>
      <c r="I200" s="87" t="s">
        <v>321</v>
      </c>
      <c r="J200" s="101"/>
      <c r="K200" s="90">
        <v>1.6200000000000681</v>
      </c>
      <c r="L200" s="88" t="s">
        <v>133</v>
      </c>
      <c r="M200" s="89">
        <v>2.75E-2</v>
      </c>
      <c r="N200" s="89">
        <v>5.8299999999989013E-2</v>
      </c>
      <c r="O200" s="90">
        <v>171549.67366000003</v>
      </c>
      <c r="P200" s="102">
        <v>95.52</v>
      </c>
      <c r="Q200" s="90"/>
      <c r="R200" s="90">
        <v>163.86424254600001</v>
      </c>
      <c r="S200" s="91">
        <v>6.3539814056556647E-4</v>
      </c>
      <c r="T200" s="91">
        <f t="shared" si="5"/>
        <v>1.117727258125403E-3</v>
      </c>
      <c r="U200" s="91">
        <f>R200/'סכום נכסי הקרן'!$C$42</f>
        <v>2.1224029302529095E-4</v>
      </c>
    </row>
    <row r="201" spans="2:21">
      <c r="B201" s="86" t="s">
        <v>766</v>
      </c>
      <c r="C201" s="87" t="s">
        <v>767</v>
      </c>
      <c r="D201" s="88" t="s">
        <v>120</v>
      </c>
      <c r="E201" s="88" t="s">
        <v>28</v>
      </c>
      <c r="F201" s="87" t="s">
        <v>763</v>
      </c>
      <c r="G201" s="88" t="s">
        <v>128</v>
      </c>
      <c r="H201" s="87" t="s">
        <v>477</v>
      </c>
      <c r="I201" s="87" t="s">
        <v>321</v>
      </c>
      <c r="J201" s="101"/>
      <c r="K201" s="90">
        <v>0.42000000000056831</v>
      </c>
      <c r="L201" s="88" t="s">
        <v>133</v>
      </c>
      <c r="M201" s="89">
        <v>2.4E-2</v>
      </c>
      <c r="N201" s="89">
        <v>6.0900000001101781E-2</v>
      </c>
      <c r="O201" s="90">
        <v>26300.118662000004</v>
      </c>
      <c r="P201" s="102">
        <v>98.7</v>
      </c>
      <c r="Q201" s="90"/>
      <c r="R201" s="90">
        <v>25.958217145999999</v>
      </c>
      <c r="S201" s="91">
        <v>3.7510060155596168E-4</v>
      </c>
      <c r="T201" s="91">
        <f t="shared" si="5"/>
        <v>1.7706246601223894E-4</v>
      </c>
      <c r="U201" s="91">
        <f>R201/'סכום נכסי הקרן'!$C$42</f>
        <v>3.3621609741579691E-5</v>
      </c>
    </row>
    <row r="202" spans="2:21">
      <c r="B202" s="86" t="s">
        <v>768</v>
      </c>
      <c r="C202" s="87" t="s">
        <v>769</v>
      </c>
      <c r="D202" s="88" t="s">
        <v>120</v>
      </c>
      <c r="E202" s="88" t="s">
        <v>28</v>
      </c>
      <c r="F202" s="87" t="s">
        <v>763</v>
      </c>
      <c r="G202" s="88" t="s">
        <v>128</v>
      </c>
      <c r="H202" s="87" t="s">
        <v>477</v>
      </c>
      <c r="I202" s="87" t="s">
        <v>321</v>
      </c>
      <c r="J202" s="101"/>
      <c r="K202" s="90">
        <v>2.4799999999999924</v>
      </c>
      <c r="L202" s="88" t="s">
        <v>133</v>
      </c>
      <c r="M202" s="89">
        <v>2.1499999999999998E-2</v>
      </c>
      <c r="N202" s="89">
        <v>5.7599999999900689E-2</v>
      </c>
      <c r="O202" s="90">
        <v>182302.88859000005</v>
      </c>
      <c r="P202" s="102">
        <v>91.65</v>
      </c>
      <c r="Q202" s="90">
        <v>10.130277105000003</v>
      </c>
      <c r="R202" s="90">
        <v>177.21087457600001</v>
      </c>
      <c r="S202" s="91">
        <v>2.2029894015861552E-4</v>
      </c>
      <c r="T202" s="91">
        <f t="shared" si="5"/>
        <v>1.2087653893999111E-3</v>
      </c>
      <c r="U202" s="91">
        <f>R202/'סכום נכסי הקרן'!$C$42</f>
        <v>2.2952712173749605E-4</v>
      </c>
    </row>
    <row r="203" spans="2:21">
      <c r="B203" s="86" t="s">
        <v>770</v>
      </c>
      <c r="C203" s="87" t="s">
        <v>771</v>
      </c>
      <c r="D203" s="88" t="s">
        <v>120</v>
      </c>
      <c r="E203" s="88" t="s">
        <v>28</v>
      </c>
      <c r="F203" s="87" t="s">
        <v>553</v>
      </c>
      <c r="G203" s="88" t="s">
        <v>129</v>
      </c>
      <c r="H203" s="87" t="s">
        <v>554</v>
      </c>
      <c r="I203" s="87" t="s">
        <v>321</v>
      </c>
      <c r="J203" s="101"/>
      <c r="K203" s="90">
        <v>1.5699999999938108</v>
      </c>
      <c r="L203" s="88" t="s">
        <v>133</v>
      </c>
      <c r="M203" s="89">
        <v>3.2500000000000001E-2</v>
      </c>
      <c r="N203" s="89">
        <v>6.669999999094188E-2</v>
      </c>
      <c r="O203" s="90">
        <v>3716.4844160000002</v>
      </c>
      <c r="P203" s="102">
        <v>95.65</v>
      </c>
      <c r="Q203" s="90"/>
      <c r="R203" s="90">
        <v>3.5548172660000006</v>
      </c>
      <c r="S203" s="91">
        <v>1.0246836719450317E-5</v>
      </c>
      <c r="T203" s="91">
        <f t="shared" ref="T203:T266" si="6">IFERROR(R203/$R$11,0)</f>
        <v>2.4247609448703442E-5</v>
      </c>
      <c r="U203" s="91">
        <f>R203/'סכום נכסי הקרן'!$C$42</f>
        <v>4.6042714778082667E-6</v>
      </c>
    </row>
    <row r="204" spans="2:21">
      <c r="B204" s="86" t="s">
        <v>772</v>
      </c>
      <c r="C204" s="87" t="s">
        <v>773</v>
      </c>
      <c r="D204" s="88" t="s">
        <v>120</v>
      </c>
      <c r="E204" s="88" t="s">
        <v>28</v>
      </c>
      <c r="F204" s="87" t="s">
        <v>553</v>
      </c>
      <c r="G204" s="88" t="s">
        <v>129</v>
      </c>
      <c r="H204" s="87" t="s">
        <v>554</v>
      </c>
      <c r="I204" s="87" t="s">
        <v>321</v>
      </c>
      <c r="J204" s="101"/>
      <c r="K204" s="90">
        <v>2.2599999999999887</v>
      </c>
      <c r="L204" s="88" t="s">
        <v>133</v>
      </c>
      <c r="M204" s="89">
        <v>5.7000000000000002E-2</v>
      </c>
      <c r="N204" s="89">
        <v>6.8800000000001596E-2</v>
      </c>
      <c r="O204" s="90">
        <v>1024844.4794480001</v>
      </c>
      <c r="P204" s="102">
        <v>97.89</v>
      </c>
      <c r="Q204" s="90"/>
      <c r="R204" s="90">
        <v>1003.2202268180001</v>
      </c>
      <c r="S204" s="91">
        <v>1.7356708652531421E-3</v>
      </c>
      <c r="T204" s="91">
        <f t="shared" si="6"/>
        <v>6.8430218575748708E-3</v>
      </c>
      <c r="U204" s="91">
        <f>R204/'סכום נכסי הקרן'!$C$42</f>
        <v>1.2993912009142518E-3</v>
      </c>
    </row>
    <row r="205" spans="2:21">
      <c r="B205" s="86" t="s">
        <v>774</v>
      </c>
      <c r="C205" s="87" t="s">
        <v>775</v>
      </c>
      <c r="D205" s="88" t="s">
        <v>120</v>
      </c>
      <c r="E205" s="88" t="s">
        <v>28</v>
      </c>
      <c r="F205" s="87" t="s">
        <v>559</v>
      </c>
      <c r="G205" s="88" t="s">
        <v>129</v>
      </c>
      <c r="H205" s="87" t="s">
        <v>554</v>
      </c>
      <c r="I205" s="87" t="s">
        <v>321</v>
      </c>
      <c r="J205" s="101"/>
      <c r="K205" s="90">
        <v>1.6499999999998427</v>
      </c>
      <c r="L205" s="88" t="s">
        <v>133</v>
      </c>
      <c r="M205" s="89">
        <v>2.7999999999999997E-2</v>
      </c>
      <c r="N205" s="89">
        <v>6.2300000000113841E-2</v>
      </c>
      <c r="O205" s="90">
        <v>216553.60758000004</v>
      </c>
      <c r="P205" s="102">
        <v>95.33</v>
      </c>
      <c r="Q205" s="90"/>
      <c r="R205" s="90">
        <v>206.44054925500001</v>
      </c>
      <c r="S205" s="91">
        <v>6.2283804151309907E-4</v>
      </c>
      <c r="T205" s="91">
        <f t="shared" si="6"/>
        <v>1.408142652109833E-3</v>
      </c>
      <c r="U205" s="91">
        <f>R205/'סכום נכסי הקרן'!$C$42</f>
        <v>2.6738598967912996E-4</v>
      </c>
    </row>
    <row r="206" spans="2:21">
      <c r="B206" s="86" t="s">
        <v>776</v>
      </c>
      <c r="C206" s="87" t="s">
        <v>777</v>
      </c>
      <c r="D206" s="88" t="s">
        <v>120</v>
      </c>
      <c r="E206" s="88" t="s">
        <v>28</v>
      </c>
      <c r="F206" s="87" t="s">
        <v>559</v>
      </c>
      <c r="G206" s="88" t="s">
        <v>129</v>
      </c>
      <c r="H206" s="87" t="s">
        <v>554</v>
      </c>
      <c r="I206" s="87" t="s">
        <v>321</v>
      </c>
      <c r="J206" s="101"/>
      <c r="K206" s="90">
        <v>3.4299999999999247</v>
      </c>
      <c r="L206" s="88" t="s">
        <v>133</v>
      </c>
      <c r="M206" s="89">
        <v>5.6500000000000002E-2</v>
      </c>
      <c r="N206" s="89">
        <v>6.609999999998141E-2</v>
      </c>
      <c r="O206" s="90">
        <v>520576.16127500008</v>
      </c>
      <c r="P206" s="102">
        <v>97.13</v>
      </c>
      <c r="Q206" s="90">
        <v>32.085217578000005</v>
      </c>
      <c r="R206" s="90">
        <v>537.72084299999995</v>
      </c>
      <c r="S206" s="91">
        <v>1.2579859456252798E-3</v>
      </c>
      <c r="T206" s="91">
        <f t="shared" si="6"/>
        <v>3.6678242558900566E-3</v>
      </c>
      <c r="U206" s="91">
        <f>R206/'סכום נכסי הקרן'!$C$42</f>
        <v>6.9646695039089421E-4</v>
      </c>
    </row>
    <row r="207" spans="2:21">
      <c r="B207" s="86" t="s">
        <v>778</v>
      </c>
      <c r="C207" s="87" t="s">
        <v>779</v>
      </c>
      <c r="D207" s="88" t="s">
        <v>120</v>
      </c>
      <c r="E207" s="88" t="s">
        <v>28</v>
      </c>
      <c r="F207" s="87" t="s">
        <v>566</v>
      </c>
      <c r="G207" s="88" t="s">
        <v>567</v>
      </c>
      <c r="H207" s="87" t="s">
        <v>554</v>
      </c>
      <c r="I207" s="87" t="s">
        <v>321</v>
      </c>
      <c r="J207" s="101"/>
      <c r="K207" s="90">
        <v>4.5400000000000169</v>
      </c>
      <c r="L207" s="88" t="s">
        <v>133</v>
      </c>
      <c r="M207" s="89">
        <v>5.5E-2</v>
      </c>
      <c r="N207" s="89">
        <v>6.7599999999952795E-2</v>
      </c>
      <c r="O207" s="90">
        <v>369454.15000000008</v>
      </c>
      <c r="P207" s="102">
        <v>96.34</v>
      </c>
      <c r="Q207" s="90"/>
      <c r="R207" s="90">
        <v>355.93212759300008</v>
      </c>
      <c r="S207" s="91">
        <v>1.5178327424211927E-3</v>
      </c>
      <c r="T207" s="91">
        <f t="shared" si="6"/>
        <v>2.4278331554950724E-3</v>
      </c>
      <c r="U207" s="91">
        <f>R207/'סכום נכסי הקרן'!$C$42</f>
        <v>4.610105162890988E-4</v>
      </c>
    </row>
    <row r="208" spans="2:21">
      <c r="B208" s="86" t="s">
        <v>780</v>
      </c>
      <c r="C208" s="87" t="s">
        <v>781</v>
      </c>
      <c r="D208" s="88" t="s">
        <v>120</v>
      </c>
      <c r="E208" s="88" t="s">
        <v>28</v>
      </c>
      <c r="F208" s="87" t="s">
        <v>782</v>
      </c>
      <c r="G208" s="88" t="s">
        <v>567</v>
      </c>
      <c r="H208" s="87" t="s">
        <v>571</v>
      </c>
      <c r="I208" s="87" t="s">
        <v>131</v>
      </c>
      <c r="J208" s="101"/>
      <c r="K208" s="90">
        <v>1.67</v>
      </c>
      <c r="L208" s="88" t="s">
        <v>133</v>
      </c>
      <c r="M208" s="89">
        <v>0.04</v>
      </c>
      <c r="N208" s="89">
        <v>5.5702655947898645E-2</v>
      </c>
      <c r="O208" s="90">
        <v>9.9010000000000018E-3</v>
      </c>
      <c r="P208" s="102">
        <v>98.54</v>
      </c>
      <c r="Q208" s="90"/>
      <c r="R208" s="90">
        <v>9.8270000000000026E-6</v>
      </c>
      <c r="S208" s="91">
        <v>5.0097027382247874E-11</v>
      </c>
      <c r="T208" s="91">
        <f t="shared" si="6"/>
        <v>6.7030522308824849E-11</v>
      </c>
      <c r="U208" s="91">
        <f>R208/'סכום נכסי הקרן'!$C$42</f>
        <v>1.2728129866246081E-11</v>
      </c>
    </row>
    <row r="209" spans="2:21">
      <c r="B209" s="86" t="s">
        <v>783</v>
      </c>
      <c r="C209" s="87" t="s">
        <v>784</v>
      </c>
      <c r="D209" s="88" t="s">
        <v>120</v>
      </c>
      <c r="E209" s="88" t="s">
        <v>28</v>
      </c>
      <c r="F209" s="87" t="s">
        <v>782</v>
      </c>
      <c r="G209" s="88" t="s">
        <v>567</v>
      </c>
      <c r="H209" s="87" t="s">
        <v>554</v>
      </c>
      <c r="I209" s="87" t="s">
        <v>321</v>
      </c>
      <c r="J209" s="101"/>
      <c r="K209" s="90">
        <v>3.3600017088852869</v>
      </c>
      <c r="L209" s="88" t="s">
        <v>133</v>
      </c>
      <c r="M209" s="89">
        <v>0.04</v>
      </c>
      <c r="N209" s="89">
        <v>5.4900417526515338E-2</v>
      </c>
      <c r="O209" s="90">
        <v>2.1649999999999999E-2</v>
      </c>
      <c r="P209" s="102">
        <v>96.22</v>
      </c>
      <c r="Q209" s="90"/>
      <c r="R209" s="90">
        <v>2.0837000000000004E-5</v>
      </c>
      <c r="S209" s="91">
        <v>2.796207674403389E-11</v>
      </c>
      <c r="T209" s="91">
        <f t="shared" si="6"/>
        <v>1.4213035446718054E-10</v>
      </c>
      <c r="U209" s="91">
        <f>R209/'סכום נכסי הקרן'!$C$42</f>
        <v>2.698850534476133E-11</v>
      </c>
    </row>
    <row r="210" spans="2:21">
      <c r="B210" s="86" t="s">
        <v>785</v>
      </c>
      <c r="C210" s="87" t="s">
        <v>786</v>
      </c>
      <c r="D210" s="88" t="s">
        <v>120</v>
      </c>
      <c r="E210" s="88" t="s">
        <v>28</v>
      </c>
      <c r="F210" s="87" t="s">
        <v>787</v>
      </c>
      <c r="G210" s="88" t="s">
        <v>336</v>
      </c>
      <c r="H210" s="87" t="s">
        <v>554</v>
      </c>
      <c r="I210" s="87" t="s">
        <v>321</v>
      </c>
      <c r="J210" s="101"/>
      <c r="K210" s="90">
        <v>0.74000094414218764</v>
      </c>
      <c r="L210" s="88" t="s">
        <v>133</v>
      </c>
      <c r="M210" s="89">
        <v>5.9000000000000004E-2</v>
      </c>
      <c r="N210" s="89">
        <v>5.7499806666151114E-2</v>
      </c>
      <c r="O210" s="90">
        <v>1.2783000000000003E-2</v>
      </c>
      <c r="P210" s="102">
        <v>101.61</v>
      </c>
      <c r="Q210" s="90"/>
      <c r="R210" s="90">
        <v>1.2931000000000002E-5</v>
      </c>
      <c r="S210" s="91">
        <v>4.8581154564069125E-11</v>
      </c>
      <c r="T210" s="91">
        <f t="shared" si="6"/>
        <v>8.8203081711144186E-11</v>
      </c>
      <c r="U210" s="91">
        <f>R210/'סכום נכסי הקרן'!$C$42</f>
        <v>1.6748493670543203E-11</v>
      </c>
    </row>
    <row r="211" spans="2:21">
      <c r="B211" s="86" t="s">
        <v>788</v>
      </c>
      <c r="C211" s="87" t="s">
        <v>789</v>
      </c>
      <c r="D211" s="88" t="s">
        <v>120</v>
      </c>
      <c r="E211" s="88" t="s">
        <v>28</v>
      </c>
      <c r="F211" s="87" t="s">
        <v>787</v>
      </c>
      <c r="G211" s="88" t="s">
        <v>336</v>
      </c>
      <c r="H211" s="87" t="s">
        <v>554</v>
      </c>
      <c r="I211" s="87" t="s">
        <v>321</v>
      </c>
      <c r="J211" s="101"/>
      <c r="K211" s="90">
        <v>3.0899999680202717</v>
      </c>
      <c r="L211" s="88" t="s">
        <v>133</v>
      </c>
      <c r="M211" s="89">
        <v>2.7000000000000003E-2</v>
      </c>
      <c r="N211" s="89">
        <v>5.7700068581879149E-2</v>
      </c>
      <c r="O211" s="90">
        <v>0.14379200000000003</v>
      </c>
      <c r="P211" s="102">
        <v>91.23</v>
      </c>
      <c r="Q211" s="90"/>
      <c r="R211" s="90">
        <v>1.3123000000000003E-4</v>
      </c>
      <c r="S211" s="91">
        <v>1.9813793935291899E-10</v>
      </c>
      <c r="T211" s="91">
        <f t="shared" si="6"/>
        <v>8.9512724560772197E-10</v>
      </c>
      <c r="U211" s="91">
        <f>R211/'סכום נכסי הקרן'!$C$42</f>
        <v>1.6997175967716223E-10</v>
      </c>
    </row>
    <row r="212" spans="2:21">
      <c r="B212" s="86" t="s">
        <v>790</v>
      </c>
      <c r="C212" s="87" t="s">
        <v>791</v>
      </c>
      <c r="D212" s="88" t="s">
        <v>120</v>
      </c>
      <c r="E212" s="88" t="s">
        <v>28</v>
      </c>
      <c r="F212" s="87" t="s">
        <v>792</v>
      </c>
      <c r="G212" s="88" t="s">
        <v>632</v>
      </c>
      <c r="H212" s="87" t="s">
        <v>571</v>
      </c>
      <c r="I212" s="87" t="s">
        <v>131</v>
      </c>
      <c r="J212" s="101"/>
      <c r="K212" s="90">
        <v>1.0599999999991556</v>
      </c>
      <c r="L212" s="88" t="s">
        <v>133</v>
      </c>
      <c r="M212" s="89">
        <v>3.0499999999999999E-2</v>
      </c>
      <c r="N212" s="89">
        <v>5.8799999999003781E-2</v>
      </c>
      <c r="O212" s="90">
        <v>13532.975910000001</v>
      </c>
      <c r="P212" s="102">
        <v>97.91</v>
      </c>
      <c r="Q212" s="90"/>
      <c r="R212" s="90">
        <v>13.250136739000002</v>
      </c>
      <c r="S212" s="91">
        <v>2.0161308498513935E-4</v>
      </c>
      <c r="T212" s="91">
        <f t="shared" si="6"/>
        <v>9.037993144179496E-5</v>
      </c>
      <c r="U212" s="91">
        <f>R212/'סכום נכסי הקרן'!$C$42</f>
        <v>1.716184605266209E-5</v>
      </c>
    </row>
    <row r="213" spans="2:21">
      <c r="B213" s="86" t="s">
        <v>793</v>
      </c>
      <c r="C213" s="87" t="s">
        <v>794</v>
      </c>
      <c r="D213" s="88" t="s">
        <v>120</v>
      </c>
      <c r="E213" s="88" t="s">
        <v>28</v>
      </c>
      <c r="F213" s="87" t="s">
        <v>792</v>
      </c>
      <c r="G213" s="88" t="s">
        <v>632</v>
      </c>
      <c r="H213" s="87" t="s">
        <v>571</v>
      </c>
      <c r="I213" s="87" t="s">
        <v>131</v>
      </c>
      <c r="J213" s="101"/>
      <c r="K213" s="90">
        <v>2.6699999999999693</v>
      </c>
      <c r="L213" s="88" t="s">
        <v>133</v>
      </c>
      <c r="M213" s="89">
        <v>2.58E-2</v>
      </c>
      <c r="N213" s="89">
        <v>5.8400000000094536E-2</v>
      </c>
      <c r="O213" s="90">
        <v>196693.48300000004</v>
      </c>
      <c r="P213" s="102">
        <v>92.5</v>
      </c>
      <c r="Q213" s="90"/>
      <c r="R213" s="90">
        <v>181.94147176700005</v>
      </c>
      <c r="S213" s="91">
        <v>6.5015116598079569E-4</v>
      </c>
      <c r="T213" s="91">
        <f t="shared" si="6"/>
        <v>1.2410330601585753E-3</v>
      </c>
      <c r="U213" s="91">
        <f>R213/'סכום נכסי הקרן'!$C$42</f>
        <v>2.3565428723988207E-4</v>
      </c>
    </row>
    <row r="214" spans="2:21">
      <c r="B214" s="86" t="s">
        <v>795</v>
      </c>
      <c r="C214" s="87" t="s">
        <v>796</v>
      </c>
      <c r="D214" s="88" t="s">
        <v>120</v>
      </c>
      <c r="E214" s="88" t="s">
        <v>28</v>
      </c>
      <c r="F214" s="87" t="s">
        <v>792</v>
      </c>
      <c r="G214" s="88" t="s">
        <v>632</v>
      </c>
      <c r="H214" s="87" t="s">
        <v>571</v>
      </c>
      <c r="I214" s="87" t="s">
        <v>131</v>
      </c>
      <c r="J214" s="101"/>
      <c r="K214" s="90">
        <v>4.1400000000000086</v>
      </c>
      <c r="L214" s="88" t="s">
        <v>133</v>
      </c>
      <c r="M214" s="89">
        <v>0.04</v>
      </c>
      <c r="N214" s="89">
        <v>5.9800000000007951E-2</v>
      </c>
      <c r="O214" s="90">
        <v>591126.64000000013</v>
      </c>
      <c r="P214" s="102">
        <v>93.48</v>
      </c>
      <c r="Q214" s="90"/>
      <c r="R214" s="90">
        <v>552.58518307200018</v>
      </c>
      <c r="S214" s="91">
        <v>1.3504520874978586E-3</v>
      </c>
      <c r="T214" s="91">
        <f t="shared" si="6"/>
        <v>3.7692147594824217E-3</v>
      </c>
      <c r="U214" s="91">
        <f>R214/'סכום נכסי הקרן'!$C$42</f>
        <v>7.1571954536519611E-4</v>
      </c>
    </row>
    <row r="215" spans="2:21">
      <c r="B215" s="86" t="s">
        <v>797</v>
      </c>
      <c r="C215" s="87" t="s">
        <v>798</v>
      </c>
      <c r="D215" s="88" t="s">
        <v>120</v>
      </c>
      <c r="E215" s="88" t="s">
        <v>28</v>
      </c>
      <c r="F215" s="87" t="s">
        <v>799</v>
      </c>
      <c r="G215" s="88" t="s">
        <v>129</v>
      </c>
      <c r="H215" s="87" t="s">
        <v>554</v>
      </c>
      <c r="I215" s="87" t="s">
        <v>321</v>
      </c>
      <c r="J215" s="101"/>
      <c r="K215" s="90">
        <v>0.73999999999997979</v>
      </c>
      <c r="L215" s="88" t="s">
        <v>133</v>
      </c>
      <c r="M215" s="89">
        <v>2.9500000000000002E-2</v>
      </c>
      <c r="N215" s="89">
        <v>5.7599999999835561E-2</v>
      </c>
      <c r="O215" s="90">
        <v>76371.546885000018</v>
      </c>
      <c r="P215" s="102">
        <v>98.74</v>
      </c>
      <c r="Q215" s="90"/>
      <c r="R215" s="90">
        <v>75.409265424000012</v>
      </c>
      <c r="S215" s="91">
        <v>1.4237861673651445E-3</v>
      </c>
      <c r="T215" s="91">
        <f t="shared" si="6"/>
        <v>5.1437086072000872E-4</v>
      </c>
      <c r="U215" s="91">
        <f>R215/'סכום נכסי הקרן'!$C$42</f>
        <v>9.7671611217552896E-5</v>
      </c>
    </row>
    <row r="216" spans="2:21">
      <c r="B216" s="86" t="s">
        <v>800</v>
      </c>
      <c r="C216" s="87" t="s">
        <v>801</v>
      </c>
      <c r="D216" s="88" t="s">
        <v>120</v>
      </c>
      <c r="E216" s="88" t="s">
        <v>28</v>
      </c>
      <c r="F216" s="87" t="s">
        <v>610</v>
      </c>
      <c r="G216" s="88" t="s">
        <v>157</v>
      </c>
      <c r="H216" s="87" t="s">
        <v>554</v>
      </c>
      <c r="I216" s="87" t="s">
        <v>321</v>
      </c>
      <c r="J216" s="101"/>
      <c r="K216" s="90">
        <v>1.2299990345099716</v>
      </c>
      <c r="L216" s="88" t="s">
        <v>133</v>
      </c>
      <c r="M216" s="89">
        <v>4.1399999999999999E-2</v>
      </c>
      <c r="N216" s="89">
        <v>5.3598494850805388E-2</v>
      </c>
      <c r="O216" s="90">
        <v>1.5295000000000001E-2</v>
      </c>
      <c r="P216" s="102">
        <v>99.57</v>
      </c>
      <c r="Q216" s="90"/>
      <c r="R216" s="90">
        <v>1.5148000000000001E-5</v>
      </c>
      <c r="S216" s="91">
        <v>6.794070389447664E-11</v>
      </c>
      <c r="T216" s="91">
        <f t="shared" si="6"/>
        <v>1.0332536399044252E-10</v>
      </c>
      <c r="U216" s="91">
        <f>R216/'סכום נכסי הקרן'!$C$42</f>
        <v>1.9619997070712892E-11</v>
      </c>
    </row>
    <row r="217" spans="2:21">
      <c r="B217" s="86" t="s">
        <v>802</v>
      </c>
      <c r="C217" s="87" t="s">
        <v>803</v>
      </c>
      <c r="D217" s="88" t="s">
        <v>120</v>
      </c>
      <c r="E217" s="88" t="s">
        <v>28</v>
      </c>
      <c r="F217" s="87" t="s">
        <v>610</v>
      </c>
      <c r="G217" s="88" t="s">
        <v>157</v>
      </c>
      <c r="H217" s="87" t="s">
        <v>554</v>
      </c>
      <c r="I217" s="87" t="s">
        <v>321</v>
      </c>
      <c r="J217" s="101"/>
      <c r="K217" s="90">
        <v>1.779999999999877</v>
      </c>
      <c r="L217" s="88" t="s">
        <v>133</v>
      </c>
      <c r="M217" s="89">
        <v>3.5499999999999997E-2</v>
      </c>
      <c r="N217" s="89">
        <v>5.9600000000049308E-2</v>
      </c>
      <c r="O217" s="90">
        <v>184338.18948299999</v>
      </c>
      <c r="P217" s="102">
        <v>96.81</v>
      </c>
      <c r="Q217" s="90"/>
      <c r="R217" s="90">
        <v>178.45779297200002</v>
      </c>
      <c r="S217" s="91">
        <v>4.7163567253261936E-4</v>
      </c>
      <c r="T217" s="91">
        <f t="shared" si="6"/>
        <v>1.2172706902404894E-3</v>
      </c>
      <c r="U217" s="91">
        <f>R217/'סכום נכסי הקרן'!$C$42</f>
        <v>2.3114215575366571E-4</v>
      </c>
    </row>
    <row r="218" spans="2:21">
      <c r="B218" s="86" t="s">
        <v>804</v>
      </c>
      <c r="C218" s="87" t="s">
        <v>805</v>
      </c>
      <c r="D218" s="88" t="s">
        <v>120</v>
      </c>
      <c r="E218" s="88" t="s">
        <v>28</v>
      </c>
      <c r="F218" s="87" t="s">
        <v>610</v>
      </c>
      <c r="G218" s="88" t="s">
        <v>157</v>
      </c>
      <c r="H218" s="87" t="s">
        <v>554</v>
      </c>
      <c r="I218" s="87" t="s">
        <v>321</v>
      </c>
      <c r="J218" s="101"/>
      <c r="K218" s="90">
        <v>2.2700000000000204</v>
      </c>
      <c r="L218" s="88" t="s">
        <v>133</v>
      </c>
      <c r="M218" s="89">
        <v>2.5000000000000001E-2</v>
      </c>
      <c r="N218" s="89">
        <v>5.9599999999996267E-2</v>
      </c>
      <c r="O218" s="90">
        <v>794393.82165100006</v>
      </c>
      <c r="P218" s="102">
        <v>94.31</v>
      </c>
      <c r="Q218" s="90"/>
      <c r="R218" s="90">
        <v>749.1927955430001</v>
      </c>
      <c r="S218" s="91">
        <v>7.0270375657257374E-4</v>
      </c>
      <c r="T218" s="91">
        <f t="shared" si="6"/>
        <v>5.110286394144287E-3</v>
      </c>
      <c r="U218" s="91">
        <f>R218/'סכום נכסי הקרן'!$C$42</f>
        <v>9.7036971573493964E-4</v>
      </c>
    </row>
    <row r="219" spans="2:21">
      <c r="B219" s="86" t="s">
        <v>806</v>
      </c>
      <c r="C219" s="87" t="s">
        <v>807</v>
      </c>
      <c r="D219" s="88" t="s">
        <v>120</v>
      </c>
      <c r="E219" s="88" t="s">
        <v>28</v>
      </c>
      <c r="F219" s="87" t="s">
        <v>610</v>
      </c>
      <c r="G219" s="88" t="s">
        <v>157</v>
      </c>
      <c r="H219" s="87" t="s">
        <v>554</v>
      </c>
      <c r="I219" s="87" t="s">
        <v>321</v>
      </c>
      <c r="J219" s="101"/>
      <c r="K219" s="90">
        <v>4.0600000000000094</v>
      </c>
      <c r="L219" s="88" t="s">
        <v>133</v>
      </c>
      <c r="M219" s="89">
        <v>4.7300000000000002E-2</v>
      </c>
      <c r="N219" s="89">
        <v>6.0200000000084984E-2</v>
      </c>
      <c r="O219" s="90">
        <v>371330.97708200006</v>
      </c>
      <c r="P219" s="102">
        <v>96.34</v>
      </c>
      <c r="Q219" s="90"/>
      <c r="R219" s="90">
        <v>357.74027979800007</v>
      </c>
      <c r="S219" s="91">
        <v>9.4028076189053356E-4</v>
      </c>
      <c r="T219" s="91">
        <f t="shared" si="6"/>
        <v>2.4401666638613085E-3</v>
      </c>
      <c r="U219" s="91">
        <f>R219/'סכום נכסי הקרן'!$C$42</f>
        <v>4.633524717264835E-4</v>
      </c>
    </row>
    <row r="220" spans="2:21">
      <c r="B220" s="86" t="s">
        <v>808</v>
      </c>
      <c r="C220" s="87" t="s">
        <v>809</v>
      </c>
      <c r="D220" s="88" t="s">
        <v>120</v>
      </c>
      <c r="E220" s="88" t="s">
        <v>28</v>
      </c>
      <c r="F220" s="87" t="s">
        <v>613</v>
      </c>
      <c r="G220" s="88" t="s">
        <v>336</v>
      </c>
      <c r="H220" s="87" t="s">
        <v>554</v>
      </c>
      <c r="I220" s="87" t="s">
        <v>321</v>
      </c>
      <c r="J220" s="101"/>
      <c r="K220" s="90">
        <v>0.65999962695551617</v>
      </c>
      <c r="L220" s="88" t="s">
        <v>133</v>
      </c>
      <c r="M220" s="89">
        <v>6.4000000000000001E-2</v>
      </c>
      <c r="N220" s="89">
        <v>5.8099333333333336E-2</v>
      </c>
      <c r="O220" s="90">
        <v>1.4852000000000002E-2</v>
      </c>
      <c r="P220" s="102">
        <v>100.97</v>
      </c>
      <c r="Q220" s="90"/>
      <c r="R220" s="90">
        <v>1.5000000000000002E-5</v>
      </c>
      <c r="S220" s="91">
        <v>2.1382153025193285E-11</v>
      </c>
      <c r="T220" s="91">
        <f t="shared" si="6"/>
        <v>1.023158476271876E-10</v>
      </c>
      <c r="U220" s="91">
        <f>R220/'סכום נכסי הקרן'!$C$42</f>
        <v>1.9428304466642027E-11</v>
      </c>
    </row>
    <row r="221" spans="2:21">
      <c r="B221" s="86" t="s">
        <v>810</v>
      </c>
      <c r="C221" s="87" t="s">
        <v>811</v>
      </c>
      <c r="D221" s="88" t="s">
        <v>120</v>
      </c>
      <c r="E221" s="88" t="s">
        <v>28</v>
      </c>
      <c r="F221" s="87" t="s">
        <v>613</v>
      </c>
      <c r="G221" s="88" t="s">
        <v>336</v>
      </c>
      <c r="H221" s="87" t="s">
        <v>554</v>
      </c>
      <c r="I221" s="87" t="s">
        <v>321</v>
      </c>
      <c r="J221" s="101"/>
      <c r="K221" s="90">
        <v>4.6799999999998523</v>
      </c>
      <c r="L221" s="88" t="s">
        <v>133</v>
      </c>
      <c r="M221" s="89">
        <v>2.4300000000000002E-2</v>
      </c>
      <c r="N221" s="89">
        <v>5.4999999999999993E-2</v>
      </c>
      <c r="O221" s="90">
        <v>609044.833766</v>
      </c>
      <c r="P221" s="102">
        <v>87.67</v>
      </c>
      <c r="Q221" s="90"/>
      <c r="R221" s="90">
        <v>533.94960577400013</v>
      </c>
      <c r="S221" s="91">
        <v>4.158395440207836E-4</v>
      </c>
      <c r="T221" s="91">
        <f t="shared" si="6"/>
        <v>3.6421004336646317E-3</v>
      </c>
      <c r="U221" s="91">
        <f>R221/'סכום נכסי הקרן'!$C$42</f>
        <v>6.9158236738805037E-4</v>
      </c>
    </row>
    <row r="222" spans="2:21">
      <c r="B222" s="86" t="s">
        <v>812</v>
      </c>
      <c r="C222" s="87" t="s">
        <v>813</v>
      </c>
      <c r="D222" s="88" t="s">
        <v>120</v>
      </c>
      <c r="E222" s="88" t="s">
        <v>28</v>
      </c>
      <c r="F222" s="87" t="s">
        <v>814</v>
      </c>
      <c r="G222" s="88" t="s">
        <v>157</v>
      </c>
      <c r="H222" s="87" t="s">
        <v>554</v>
      </c>
      <c r="I222" s="87" t="s">
        <v>321</v>
      </c>
      <c r="J222" s="101"/>
      <c r="K222" s="90">
        <v>0.73</v>
      </c>
      <c r="L222" s="88" t="s">
        <v>133</v>
      </c>
      <c r="M222" s="89">
        <v>2.1600000000000001E-2</v>
      </c>
      <c r="N222" s="89">
        <v>5.5895162544719247E-2</v>
      </c>
      <c r="O222" s="90">
        <v>6.5020000000000008E-3</v>
      </c>
      <c r="P222" s="102">
        <v>98.16</v>
      </c>
      <c r="Q222" s="90"/>
      <c r="R222" s="90">
        <v>6.4290000000000006E-6</v>
      </c>
      <c r="S222" s="91">
        <v>5.0835971833900573E-11</v>
      </c>
      <c r="T222" s="91">
        <f t="shared" si="6"/>
        <v>4.3852572293012603E-11</v>
      </c>
      <c r="U222" s="91">
        <f>R222/'סכום נכסי הקרן'!$C$42</f>
        <v>8.3269712944027725E-12</v>
      </c>
    </row>
    <row r="223" spans="2:21">
      <c r="B223" s="86" t="s">
        <v>815</v>
      </c>
      <c r="C223" s="87" t="s">
        <v>816</v>
      </c>
      <c r="D223" s="88" t="s">
        <v>120</v>
      </c>
      <c r="E223" s="88" t="s">
        <v>28</v>
      </c>
      <c r="F223" s="87" t="s">
        <v>814</v>
      </c>
      <c r="G223" s="88" t="s">
        <v>157</v>
      </c>
      <c r="H223" s="87" t="s">
        <v>554</v>
      </c>
      <c r="I223" s="87" t="s">
        <v>321</v>
      </c>
      <c r="J223" s="101"/>
      <c r="K223" s="90">
        <v>2.6999999999999997</v>
      </c>
      <c r="L223" s="88" t="s">
        <v>133</v>
      </c>
      <c r="M223" s="89">
        <v>0.04</v>
      </c>
      <c r="N223" s="89">
        <v>5.3798667499479487E-2</v>
      </c>
      <c r="O223" s="90">
        <v>1.9729000000000003E-2</v>
      </c>
      <c r="P223" s="102">
        <v>97.49</v>
      </c>
      <c r="Q223" s="90"/>
      <c r="R223" s="90">
        <v>1.9212000000000002E-5</v>
      </c>
      <c r="S223" s="91">
        <v>2.8984775654398638E-11</v>
      </c>
      <c r="T223" s="91">
        <f t="shared" si="6"/>
        <v>1.3104613764090188E-10</v>
      </c>
      <c r="U223" s="91">
        <f>R223/'סכום נכסי הקרן'!$C$42</f>
        <v>2.4883772360875106E-11</v>
      </c>
    </row>
    <row r="224" spans="2:21">
      <c r="B224" s="86" t="s">
        <v>817</v>
      </c>
      <c r="C224" s="87" t="s">
        <v>818</v>
      </c>
      <c r="D224" s="88" t="s">
        <v>120</v>
      </c>
      <c r="E224" s="88" t="s">
        <v>28</v>
      </c>
      <c r="F224" s="87" t="s">
        <v>819</v>
      </c>
      <c r="G224" s="88" t="s">
        <v>820</v>
      </c>
      <c r="H224" s="87" t="s">
        <v>554</v>
      </c>
      <c r="I224" s="87" t="s">
        <v>321</v>
      </c>
      <c r="J224" s="101"/>
      <c r="K224" s="90">
        <v>1.479998587824102</v>
      </c>
      <c r="L224" s="88" t="s">
        <v>133</v>
      </c>
      <c r="M224" s="89">
        <v>3.3500000000000002E-2</v>
      </c>
      <c r="N224" s="89">
        <v>5.3401388085598599E-2</v>
      </c>
      <c r="O224" s="90">
        <v>1.1527000000000003E-2</v>
      </c>
      <c r="P224" s="102">
        <v>97.22</v>
      </c>
      <c r="Q224" s="90">
        <v>6.0590000000000008E-6</v>
      </c>
      <c r="R224" s="90">
        <v>1.7290000000000002E-5</v>
      </c>
      <c r="S224" s="91">
        <v>1.2580547519398348E-10</v>
      </c>
      <c r="T224" s="91">
        <f t="shared" si="6"/>
        <v>1.1793606703160491E-10</v>
      </c>
      <c r="U224" s="91">
        <f>R224/'סכום נכסי הקרן'!$C$42</f>
        <v>2.2394358948549378E-11</v>
      </c>
    </row>
    <row r="225" spans="2:21">
      <c r="B225" s="86" t="s">
        <v>821</v>
      </c>
      <c r="C225" s="87" t="s">
        <v>822</v>
      </c>
      <c r="D225" s="88" t="s">
        <v>120</v>
      </c>
      <c r="E225" s="88" t="s">
        <v>28</v>
      </c>
      <c r="F225" s="87" t="s">
        <v>819</v>
      </c>
      <c r="G225" s="88" t="s">
        <v>820</v>
      </c>
      <c r="H225" s="87" t="s">
        <v>554</v>
      </c>
      <c r="I225" s="87" t="s">
        <v>321</v>
      </c>
      <c r="J225" s="101"/>
      <c r="K225" s="90">
        <v>3.4499974841213761</v>
      </c>
      <c r="L225" s="88" t="s">
        <v>133</v>
      </c>
      <c r="M225" s="89">
        <v>2.6200000000000001E-2</v>
      </c>
      <c r="N225" s="89">
        <v>5.5200305741648303E-2</v>
      </c>
      <c r="O225" s="90">
        <v>2.4384000000000003E-2</v>
      </c>
      <c r="P225" s="102">
        <v>91.29</v>
      </c>
      <c r="Q225" s="90"/>
      <c r="R225" s="90">
        <v>2.2241000000000003E-5</v>
      </c>
      <c r="S225" s="91">
        <v>4.870241547662739E-11</v>
      </c>
      <c r="T225" s="91">
        <f t="shared" si="6"/>
        <v>1.517071178050853E-10</v>
      </c>
      <c r="U225" s="91">
        <f>R225/'סכום נכסי הקרן'!$C$42</f>
        <v>2.880699464283902E-11</v>
      </c>
    </row>
    <row r="226" spans="2:21">
      <c r="B226" s="86" t="s">
        <v>823</v>
      </c>
      <c r="C226" s="87" t="s">
        <v>824</v>
      </c>
      <c r="D226" s="88" t="s">
        <v>120</v>
      </c>
      <c r="E226" s="88" t="s">
        <v>28</v>
      </c>
      <c r="F226" s="87" t="s">
        <v>819</v>
      </c>
      <c r="G226" s="88" t="s">
        <v>820</v>
      </c>
      <c r="H226" s="87" t="s">
        <v>554</v>
      </c>
      <c r="I226" s="87" t="s">
        <v>321</v>
      </c>
      <c r="J226" s="101"/>
      <c r="K226" s="90">
        <v>5.8400000000000443</v>
      </c>
      <c r="L226" s="88" t="s">
        <v>133</v>
      </c>
      <c r="M226" s="89">
        <v>2.3399999999999997E-2</v>
      </c>
      <c r="N226" s="89">
        <v>5.7299999999924182E-2</v>
      </c>
      <c r="O226" s="90">
        <v>483693.40761900006</v>
      </c>
      <c r="P226" s="102">
        <v>82.62</v>
      </c>
      <c r="Q226" s="90"/>
      <c r="R226" s="90">
        <v>399.62749341100005</v>
      </c>
      <c r="S226" s="91">
        <v>4.5793458709491133E-4</v>
      </c>
      <c r="T226" s="91">
        <f t="shared" si="6"/>
        <v>2.7258817148983192E-3</v>
      </c>
      <c r="U226" s="91">
        <f>R226/'סכום נכסי הקרן'!$C$42</f>
        <v>5.1760564101532586E-4</v>
      </c>
    </row>
    <row r="227" spans="2:21">
      <c r="B227" s="86" t="s">
        <v>825</v>
      </c>
      <c r="C227" s="87" t="s">
        <v>826</v>
      </c>
      <c r="D227" s="88" t="s">
        <v>120</v>
      </c>
      <c r="E227" s="88" t="s">
        <v>28</v>
      </c>
      <c r="F227" s="87" t="s">
        <v>827</v>
      </c>
      <c r="G227" s="88" t="s">
        <v>632</v>
      </c>
      <c r="H227" s="87" t="s">
        <v>620</v>
      </c>
      <c r="I227" s="87" t="s">
        <v>131</v>
      </c>
      <c r="J227" s="101"/>
      <c r="K227" s="90">
        <v>1.8400000000000254</v>
      </c>
      <c r="L227" s="88" t="s">
        <v>133</v>
      </c>
      <c r="M227" s="89">
        <v>2.9500000000000002E-2</v>
      </c>
      <c r="N227" s="89">
        <v>6.2799999999946121E-2</v>
      </c>
      <c r="O227" s="90">
        <v>476988.36373200006</v>
      </c>
      <c r="P227" s="102">
        <v>94.95</v>
      </c>
      <c r="Q227" s="90"/>
      <c r="R227" s="90">
        <v>452.90045139800009</v>
      </c>
      <c r="S227" s="91">
        <v>1.2079220441578453E-3</v>
      </c>
      <c r="T227" s="91">
        <f t="shared" si="6"/>
        <v>3.0892595717014835E-3</v>
      </c>
      <c r="U227" s="91">
        <f>R227/'סכום נכסי הקרן'!$C$42</f>
        <v>5.8660585752266358E-4</v>
      </c>
    </row>
    <row r="228" spans="2:21">
      <c r="B228" s="86" t="s">
        <v>828</v>
      </c>
      <c r="C228" s="87" t="s">
        <v>829</v>
      </c>
      <c r="D228" s="88" t="s">
        <v>120</v>
      </c>
      <c r="E228" s="88" t="s">
        <v>28</v>
      </c>
      <c r="F228" s="87" t="s">
        <v>827</v>
      </c>
      <c r="G228" s="88" t="s">
        <v>632</v>
      </c>
      <c r="H228" s="87" t="s">
        <v>620</v>
      </c>
      <c r="I228" s="87" t="s">
        <v>131</v>
      </c>
      <c r="J228" s="101"/>
      <c r="K228" s="90">
        <v>3.1800000000002946</v>
      </c>
      <c r="L228" s="88" t="s">
        <v>133</v>
      </c>
      <c r="M228" s="89">
        <v>2.5499999999999998E-2</v>
      </c>
      <c r="N228" s="89">
        <v>6.2299999999894433E-2</v>
      </c>
      <c r="O228" s="90">
        <v>43201.064391000007</v>
      </c>
      <c r="P228" s="102">
        <v>89.91</v>
      </c>
      <c r="Q228" s="90"/>
      <c r="R228" s="90">
        <v>38.842076967000011</v>
      </c>
      <c r="S228" s="91">
        <v>7.419166461900429E-5</v>
      </c>
      <c r="T228" s="91">
        <f t="shared" si="6"/>
        <v>2.6494400189860435E-4</v>
      </c>
      <c r="U228" s="91">
        <f>R228/'סכום נכסי הקרן'!$C$42</f>
        <v>5.0309046495441309E-5</v>
      </c>
    </row>
    <row r="229" spans="2:21">
      <c r="B229" s="86" t="s">
        <v>830</v>
      </c>
      <c r="C229" s="87" t="s">
        <v>831</v>
      </c>
      <c r="D229" s="88" t="s">
        <v>120</v>
      </c>
      <c r="E229" s="88" t="s">
        <v>28</v>
      </c>
      <c r="F229" s="87" t="s">
        <v>832</v>
      </c>
      <c r="G229" s="88" t="s">
        <v>400</v>
      </c>
      <c r="H229" s="87" t="s">
        <v>620</v>
      </c>
      <c r="I229" s="87" t="s">
        <v>131</v>
      </c>
      <c r="J229" s="101"/>
      <c r="K229" s="90">
        <v>2.0499999999998946</v>
      </c>
      <c r="L229" s="88" t="s">
        <v>133</v>
      </c>
      <c r="M229" s="89">
        <v>3.27E-2</v>
      </c>
      <c r="N229" s="89">
        <v>5.6600000000121622E-2</v>
      </c>
      <c r="O229" s="90">
        <v>194084.15897700004</v>
      </c>
      <c r="P229" s="102">
        <v>96.6</v>
      </c>
      <c r="Q229" s="90"/>
      <c r="R229" s="90">
        <v>187.48529754200001</v>
      </c>
      <c r="S229" s="91">
        <v>6.1498245834666816E-4</v>
      </c>
      <c r="T229" s="91">
        <f t="shared" si="6"/>
        <v>1.2788478090430134E-3</v>
      </c>
      <c r="U229" s="91">
        <f>R229/'סכום נכסי הקרן'!$C$42</f>
        <v>2.4283476291099652E-4</v>
      </c>
    </row>
    <row r="230" spans="2:21">
      <c r="B230" s="86" t="s">
        <v>833</v>
      </c>
      <c r="C230" s="87" t="s">
        <v>834</v>
      </c>
      <c r="D230" s="88" t="s">
        <v>120</v>
      </c>
      <c r="E230" s="88" t="s">
        <v>28</v>
      </c>
      <c r="F230" s="87" t="s">
        <v>835</v>
      </c>
      <c r="G230" s="88" t="s">
        <v>686</v>
      </c>
      <c r="H230" s="87" t="s">
        <v>620</v>
      </c>
      <c r="I230" s="87" t="s">
        <v>131</v>
      </c>
      <c r="J230" s="101"/>
      <c r="K230" s="90">
        <v>4.8299999999998384</v>
      </c>
      <c r="L230" s="88" t="s">
        <v>133</v>
      </c>
      <c r="M230" s="89">
        <v>7.4999999999999997E-3</v>
      </c>
      <c r="N230" s="89">
        <v>5.1700000000027842E-2</v>
      </c>
      <c r="O230" s="90">
        <v>547752.72279000015</v>
      </c>
      <c r="P230" s="102">
        <v>81.3</v>
      </c>
      <c r="Q230" s="90"/>
      <c r="R230" s="90">
        <v>445.32296362800014</v>
      </c>
      <c r="S230" s="91">
        <v>1.03041805849698E-3</v>
      </c>
      <c r="T230" s="91">
        <f t="shared" si="6"/>
        <v>3.0375730994300042E-3</v>
      </c>
      <c r="U230" s="91">
        <f>R230/'סכום נכסי הקרן'!$C$42</f>
        <v>5.767913415568092E-4</v>
      </c>
    </row>
    <row r="231" spans="2:21">
      <c r="B231" s="86" t="s">
        <v>836</v>
      </c>
      <c r="C231" s="87" t="s">
        <v>837</v>
      </c>
      <c r="D231" s="88" t="s">
        <v>120</v>
      </c>
      <c r="E231" s="88" t="s">
        <v>28</v>
      </c>
      <c r="F231" s="87" t="s">
        <v>835</v>
      </c>
      <c r="G231" s="88" t="s">
        <v>686</v>
      </c>
      <c r="H231" s="87" t="s">
        <v>620</v>
      </c>
      <c r="I231" s="87" t="s">
        <v>131</v>
      </c>
      <c r="J231" s="101"/>
      <c r="K231" s="90">
        <v>2.46</v>
      </c>
      <c r="L231" s="88" t="s">
        <v>133</v>
      </c>
      <c r="M231" s="89">
        <v>3.4500000000000003E-2</v>
      </c>
      <c r="N231" s="89">
        <v>5.9299999998897901E-2</v>
      </c>
      <c r="O231" s="90">
        <v>11600.862527000001</v>
      </c>
      <c r="P231" s="102">
        <v>94.64</v>
      </c>
      <c r="Q231" s="90"/>
      <c r="R231" s="90">
        <v>10.979055897000002</v>
      </c>
      <c r="S231" s="91">
        <v>1.5926039850625349E-5</v>
      </c>
      <c r="T231" s="91">
        <f t="shared" si="6"/>
        <v>7.4888760683188495E-5</v>
      </c>
      <c r="U231" s="91">
        <f>R231/'סכום נכסי הקרן'!$C$42</f>
        <v>1.4220296048213174E-5</v>
      </c>
    </row>
    <row r="232" spans="2:21">
      <c r="B232" s="86" t="s">
        <v>838</v>
      </c>
      <c r="C232" s="87" t="s">
        <v>839</v>
      </c>
      <c r="D232" s="88" t="s">
        <v>120</v>
      </c>
      <c r="E232" s="88" t="s">
        <v>28</v>
      </c>
      <c r="F232" s="87" t="s">
        <v>840</v>
      </c>
      <c r="G232" s="88" t="s">
        <v>686</v>
      </c>
      <c r="H232" s="87" t="s">
        <v>620</v>
      </c>
      <c r="I232" s="87" t="s">
        <v>131</v>
      </c>
      <c r="J232" s="101"/>
      <c r="K232" s="90">
        <v>3.8200000000000092</v>
      </c>
      <c r="L232" s="88" t="s">
        <v>133</v>
      </c>
      <c r="M232" s="89">
        <v>2.5000000000000001E-3</v>
      </c>
      <c r="N232" s="89">
        <v>5.840000000002589E-2</v>
      </c>
      <c r="O232" s="90">
        <v>323019.14998700004</v>
      </c>
      <c r="P232" s="102">
        <v>81.3</v>
      </c>
      <c r="Q232" s="90"/>
      <c r="R232" s="90">
        <v>262.61455817300003</v>
      </c>
      <c r="S232" s="91">
        <v>5.7009885243433666E-4</v>
      </c>
      <c r="T232" s="91">
        <f t="shared" si="6"/>
        <v>1.7913087412473241E-3</v>
      </c>
      <c r="U232" s="91">
        <f>R232/'סכום נכסי הקרן'!$C$42</f>
        <v>3.401437062371812E-4</v>
      </c>
    </row>
    <row r="233" spans="2:21">
      <c r="B233" s="86" t="s">
        <v>841</v>
      </c>
      <c r="C233" s="87" t="s">
        <v>842</v>
      </c>
      <c r="D233" s="88" t="s">
        <v>120</v>
      </c>
      <c r="E233" s="88" t="s">
        <v>28</v>
      </c>
      <c r="F233" s="87" t="s">
        <v>840</v>
      </c>
      <c r="G233" s="88" t="s">
        <v>686</v>
      </c>
      <c r="H233" s="87" t="s">
        <v>620</v>
      </c>
      <c r="I233" s="87" t="s">
        <v>131</v>
      </c>
      <c r="J233" s="101"/>
      <c r="K233" s="90">
        <v>3.2899999999992522</v>
      </c>
      <c r="L233" s="88" t="s">
        <v>133</v>
      </c>
      <c r="M233" s="89">
        <v>2.0499999999999997E-2</v>
      </c>
      <c r="N233" s="89">
        <v>5.7499999998453018E-2</v>
      </c>
      <c r="O233" s="90">
        <v>7261.4671820000012</v>
      </c>
      <c r="P233" s="102">
        <v>89.02</v>
      </c>
      <c r="Q233" s="90"/>
      <c r="R233" s="90">
        <v>6.4641583040000006</v>
      </c>
      <c r="S233" s="91">
        <v>1.3925477728506849E-5</v>
      </c>
      <c r="T233" s="91">
        <f t="shared" si="6"/>
        <v>4.4092389071338892E-5</v>
      </c>
      <c r="U233" s="91">
        <f>R233/'סכום נכסי הקרן'!$C$42</f>
        <v>8.3725090433789555E-6</v>
      </c>
    </row>
    <row r="234" spans="2:21">
      <c r="B234" s="86" t="s">
        <v>843</v>
      </c>
      <c r="C234" s="87" t="s">
        <v>844</v>
      </c>
      <c r="D234" s="88" t="s">
        <v>120</v>
      </c>
      <c r="E234" s="88" t="s">
        <v>28</v>
      </c>
      <c r="F234" s="87" t="s">
        <v>845</v>
      </c>
      <c r="G234" s="88" t="s">
        <v>632</v>
      </c>
      <c r="H234" s="87" t="s">
        <v>620</v>
      </c>
      <c r="I234" s="87" t="s">
        <v>131</v>
      </c>
      <c r="J234" s="101"/>
      <c r="K234" s="90">
        <v>2.6099999807958332</v>
      </c>
      <c r="L234" s="88" t="s">
        <v>133</v>
      </c>
      <c r="M234" s="89">
        <v>2.4E-2</v>
      </c>
      <c r="N234" s="89">
        <v>6.0700107268201763E-2</v>
      </c>
      <c r="O234" s="90">
        <v>0.20785500000000001</v>
      </c>
      <c r="P234" s="102">
        <v>91.2</v>
      </c>
      <c r="Q234" s="90">
        <v>2.5120000000000003E-6</v>
      </c>
      <c r="R234" s="90">
        <v>1.9204199999999999E-4</v>
      </c>
      <c r="S234" s="91">
        <v>7.9757842825765642E-10</v>
      </c>
      <c r="T234" s="91">
        <f t="shared" si="6"/>
        <v>1.3099293340013571E-9</v>
      </c>
      <c r="U234" s="91">
        <f>R234/'סכום נכסי הקרן'!$C$42</f>
        <v>2.4873669642552447E-10</v>
      </c>
    </row>
    <row r="235" spans="2:21">
      <c r="B235" s="86" t="s">
        <v>846</v>
      </c>
      <c r="C235" s="87" t="s">
        <v>847</v>
      </c>
      <c r="D235" s="88" t="s">
        <v>120</v>
      </c>
      <c r="E235" s="88" t="s">
        <v>28</v>
      </c>
      <c r="F235" s="87" t="s">
        <v>631</v>
      </c>
      <c r="G235" s="88" t="s">
        <v>632</v>
      </c>
      <c r="H235" s="87" t="s">
        <v>633</v>
      </c>
      <c r="I235" s="87" t="s">
        <v>321</v>
      </c>
      <c r="J235" s="101"/>
      <c r="K235" s="90">
        <v>2.5499999999999488</v>
      </c>
      <c r="L235" s="88" t="s">
        <v>133</v>
      </c>
      <c r="M235" s="89">
        <v>4.2999999999999997E-2</v>
      </c>
      <c r="N235" s="89">
        <v>6.1100000000051419E-2</v>
      </c>
      <c r="O235" s="90">
        <v>340136.11718300008</v>
      </c>
      <c r="P235" s="102">
        <v>96.61</v>
      </c>
      <c r="Q235" s="90"/>
      <c r="R235" s="90">
        <v>328.60551412100006</v>
      </c>
      <c r="S235" s="91">
        <v>3.0639159326870515E-4</v>
      </c>
      <c r="T235" s="91">
        <f t="shared" si="6"/>
        <v>2.241436780817192E-3</v>
      </c>
      <c r="U235" s="91">
        <f>R235/'סכום נכסי הקרן'!$C$42</f>
        <v>4.2561653185068163E-4</v>
      </c>
    </row>
    <row r="236" spans="2:21">
      <c r="B236" s="86" t="s">
        <v>848</v>
      </c>
      <c r="C236" s="87" t="s">
        <v>849</v>
      </c>
      <c r="D236" s="88" t="s">
        <v>120</v>
      </c>
      <c r="E236" s="88" t="s">
        <v>28</v>
      </c>
      <c r="F236" s="87" t="s">
        <v>850</v>
      </c>
      <c r="G236" s="88" t="s">
        <v>619</v>
      </c>
      <c r="H236" s="87" t="s">
        <v>620</v>
      </c>
      <c r="I236" s="87" t="s">
        <v>131</v>
      </c>
      <c r="J236" s="101"/>
      <c r="K236" s="90">
        <v>1.0999999999998946</v>
      </c>
      <c r="L236" s="88" t="s">
        <v>133</v>
      </c>
      <c r="M236" s="89">
        <v>3.5000000000000003E-2</v>
      </c>
      <c r="N236" s="89">
        <v>6.0700000000123995E-2</v>
      </c>
      <c r="O236" s="90">
        <v>172411.93597699999</v>
      </c>
      <c r="P236" s="102">
        <v>97.76</v>
      </c>
      <c r="Q236" s="90"/>
      <c r="R236" s="90">
        <v>168.54991241300004</v>
      </c>
      <c r="S236" s="91">
        <v>8.9929029823179632E-4</v>
      </c>
      <c r="T236" s="91">
        <f t="shared" si="6"/>
        <v>1.1496884770682884E-3</v>
      </c>
      <c r="U236" s="91">
        <f>R236/'סכום נכסי הקרן'!$C$42</f>
        <v>2.1830926774570739E-4</v>
      </c>
    </row>
    <row r="237" spans="2:21">
      <c r="B237" s="86" t="s">
        <v>851</v>
      </c>
      <c r="C237" s="87" t="s">
        <v>852</v>
      </c>
      <c r="D237" s="88" t="s">
        <v>120</v>
      </c>
      <c r="E237" s="88" t="s">
        <v>28</v>
      </c>
      <c r="F237" s="87" t="s">
        <v>850</v>
      </c>
      <c r="G237" s="88" t="s">
        <v>619</v>
      </c>
      <c r="H237" s="87" t="s">
        <v>620</v>
      </c>
      <c r="I237" s="87" t="s">
        <v>131</v>
      </c>
      <c r="J237" s="101"/>
      <c r="K237" s="90">
        <v>2.6099999999999315</v>
      </c>
      <c r="L237" s="88" t="s">
        <v>133</v>
      </c>
      <c r="M237" s="89">
        <v>2.6499999999999999E-2</v>
      </c>
      <c r="N237" s="89">
        <v>6.430000000011328E-2</v>
      </c>
      <c r="O237" s="90">
        <v>141385.83652700004</v>
      </c>
      <c r="P237" s="102">
        <v>91.15</v>
      </c>
      <c r="Q237" s="90"/>
      <c r="R237" s="90">
        <v>128.87319477800003</v>
      </c>
      <c r="S237" s="91">
        <v>2.3006359687095188E-4</v>
      </c>
      <c r="T237" s="91">
        <f t="shared" si="6"/>
        <v>8.7905134400898118E-4</v>
      </c>
      <c r="U237" s="91">
        <f>R237/'סכום נכסי הקרן'!$C$42</f>
        <v>1.6691917771572304E-4</v>
      </c>
    </row>
    <row r="238" spans="2:21">
      <c r="B238" s="86" t="s">
        <v>853</v>
      </c>
      <c r="C238" s="87" t="s">
        <v>854</v>
      </c>
      <c r="D238" s="88" t="s">
        <v>120</v>
      </c>
      <c r="E238" s="88" t="s">
        <v>28</v>
      </c>
      <c r="F238" s="87" t="s">
        <v>850</v>
      </c>
      <c r="G238" s="88" t="s">
        <v>619</v>
      </c>
      <c r="H238" s="87" t="s">
        <v>620</v>
      </c>
      <c r="I238" s="87" t="s">
        <v>131</v>
      </c>
      <c r="J238" s="101"/>
      <c r="K238" s="90">
        <v>2.1600000000003612</v>
      </c>
      <c r="L238" s="88" t="s">
        <v>133</v>
      </c>
      <c r="M238" s="89">
        <v>4.99E-2</v>
      </c>
      <c r="N238" s="89">
        <v>5.9199999999778867E-2</v>
      </c>
      <c r="O238" s="90">
        <v>114454.165404</v>
      </c>
      <c r="P238" s="102">
        <v>98.22</v>
      </c>
      <c r="Q238" s="90">
        <v>14.208192383000002</v>
      </c>
      <c r="R238" s="90">
        <v>126.62507366500002</v>
      </c>
      <c r="S238" s="91">
        <v>6.4789870946580647E-4</v>
      </c>
      <c r="T238" s="91">
        <f t="shared" si="6"/>
        <v>8.6371678285930304E-4</v>
      </c>
      <c r="U238" s="91">
        <f>R238/'סכום נכסי הקרן'!$C$42</f>
        <v>1.6400736561830636E-4</v>
      </c>
    </row>
    <row r="239" spans="2:21">
      <c r="B239" s="86" t="s">
        <v>855</v>
      </c>
      <c r="C239" s="87" t="s">
        <v>856</v>
      </c>
      <c r="D239" s="88" t="s">
        <v>120</v>
      </c>
      <c r="E239" s="88" t="s">
        <v>28</v>
      </c>
      <c r="F239" s="87" t="s">
        <v>857</v>
      </c>
      <c r="G239" s="88" t="s">
        <v>632</v>
      </c>
      <c r="H239" s="87" t="s">
        <v>633</v>
      </c>
      <c r="I239" s="87" t="s">
        <v>321</v>
      </c>
      <c r="J239" s="101"/>
      <c r="K239" s="90">
        <v>3.6699999999999511</v>
      </c>
      <c r="L239" s="88" t="s">
        <v>133</v>
      </c>
      <c r="M239" s="89">
        <v>5.3399999999999996E-2</v>
      </c>
      <c r="N239" s="89">
        <v>6.3199999999961246E-2</v>
      </c>
      <c r="O239" s="90">
        <v>534107.31060300011</v>
      </c>
      <c r="P239" s="102">
        <v>98.56</v>
      </c>
      <c r="Q239" s="90"/>
      <c r="R239" s="90">
        <v>526.41618309700004</v>
      </c>
      <c r="S239" s="91">
        <v>1.3352682765075002E-3</v>
      </c>
      <c r="T239" s="91">
        <f t="shared" si="6"/>
        <v>3.5907145318825559E-3</v>
      </c>
      <c r="U239" s="91">
        <f>R239/'סכום נכסי הקרן'!$C$42</f>
        <v>6.8182492542507276E-4</v>
      </c>
    </row>
    <row r="240" spans="2:21">
      <c r="B240" s="86" t="s">
        <v>858</v>
      </c>
      <c r="C240" s="87" t="s">
        <v>859</v>
      </c>
      <c r="D240" s="88" t="s">
        <v>120</v>
      </c>
      <c r="E240" s="88" t="s">
        <v>28</v>
      </c>
      <c r="F240" s="87" t="s">
        <v>647</v>
      </c>
      <c r="G240" s="88" t="s">
        <v>336</v>
      </c>
      <c r="H240" s="87" t="s">
        <v>648</v>
      </c>
      <c r="I240" s="87" t="s">
        <v>321</v>
      </c>
      <c r="J240" s="101"/>
      <c r="K240" s="90">
        <v>3.7499999999999054</v>
      </c>
      <c r="L240" s="88" t="s">
        <v>133</v>
      </c>
      <c r="M240" s="89">
        <v>2.5000000000000001E-2</v>
      </c>
      <c r="N240" s="89">
        <v>6.4300000000049026E-2</v>
      </c>
      <c r="O240" s="90">
        <v>77596.787633</v>
      </c>
      <c r="P240" s="102">
        <v>86.77</v>
      </c>
      <c r="Q240" s="90"/>
      <c r="R240" s="90">
        <v>67.330730068999998</v>
      </c>
      <c r="S240" s="91">
        <v>9.120803655172333E-5</v>
      </c>
      <c r="T240" s="91">
        <f t="shared" si="6"/>
        <v>4.5926671455780675E-4</v>
      </c>
      <c r="U240" s="91">
        <f>R240/'סכום נכסי הקרן'!$C$42</f>
        <v>8.720812824945474E-5</v>
      </c>
    </row>
    <row r="241" spans="2:21">
      <c r="B241" s="86" t="s">
        <v>860</v>
      </c>
      <c r="C241" s="87" t="s">
        <v>861</v>
      </c>
      <c r="D241" s="88" t="s">
        <v>120</v>
      </c>
      <c r="E241" s="88" t="s">
        <v>28</v>
      </c>
      <c r="F241" s="87" t="s">
        <v>862</v>
      </c>
      <c r="G241" s="88" t="s">
        <v>632</v>
      </c>
      <c r="H241" s="87" t="s">
        <v>651</v>
      </c>
      <c r="I241" s="87" t="s">
        <v>131</v>
      </c>
      <c r="J241" s="101"/>
      <c r="K241" s="90">
        <v>3.1200000000000494</v>
      </c>
      <c r="L241" s="88" t="s">
        <v>133</v>
      </c>
      <c r="M241" s="89">
        <v>4.53E-2</v>
      </c>
      <c r="N241" s="89">
        <v>6.6700000000029638E-2</v>
      </c>
      <c r="O241" s="90">
        <v>1032696.0233550002</v>
      </c>
      <c r="P241" s="102">
        <v>95.03</v>
      </c>
      <c r="Q241" s="90"/>
      <c r="R241" s="90">
        <v>981.37106542700019</v>
      </c>
      <c r="S241" s="91">
        <v>1.475280033364286E-3</v>
      </c>
      <c r="T241" s="91">
        <f t="shared" si="6"/>
        <v>6.6939874930639796E-3</v>
      </c>
      <c r="U241" s="91">
        <f>R241/'סכום נכסי הקרן'!$C$42</f>
        <v>1.2710917235912421E-3</v>
      </c>
    </row>
    <row r="242" spans="2:21">
      <c r="B242" s="86" t="s">
        <v>863</v>
      </c>
      <c r="C242" s="87" t="s">
        <v>864</v>
      </c>
      <c r="D242" s="88" t="s">
        <v>120</v>
      </c>
      <c r="E242" s="88" t="s">
        <v>28</v>
      </c>
      <c r="F242" s="87" t="s">
        <v>638</v>
      </c>
      <c r="G242" s="88" t="s">
        <v>619</v>
      </c>
      <c r="H242" s="87" t="s">
        <v>651</v>
      </c>
      <c r="I242" s="87" t="s">
        <v>131</v>
      </c>
      <c r="J242" s="101"/>
      <c r="K242" s="90">
        <v>4.6599999999997763</v>
      </c>
      <c r="L242" s="88" t="s">
        <v>133</v>
      </c>
      <c r="M242" s="89">
        <v>5.5E-2</v>
      </c>
      <c r="N242" s="89">
        <v>7.2400000000097262E-2</v>
      </c>
      <c r="O242" s="90">
        <v>369454.15000000008</v>
      </c>
      <c r="P242" s="102">
        <v>93.5</v>
      </c>
      <c r="Q242" s="90"/>
      <c r="R242" s="90">
        <v>345.43962116100005</v>
      </c>
      <c r="S242" s="91">
        <v>8.3184539489978356E-4</v>
      </c>
      <c r="T242" s="91">
        <f t="shared" si="6"/>
        <v>2.356263176206819E-3</v>
      </c>
      <c r="U242" s="91">
        <f>R242/'סכום נכסי הקרן'!$C$42</f>
        <v>4.4742040898382572E-4</v>
      </c>
    </row>
    <row r="243" spans="2:21">
      <c r="B243" s="86" t="s">
        <v>865</v>
      </c>
      <c r="C243" s="87" t="s">
        <v>866</v>
      </c>
      <c r="D243" s="88" t="s">
        <v>120</v>
      </c>
      <c r="E243" s="88" t="s">
        <v>28</v>
      </c>
      <c r="F243" s="87" t="s">
        <v>671</v>
      </c>
      <c r="G243" s="88" t="s">
        <v>672</v>
      </c>
      <c r="H243" s="87" t="s">
        <v>651</v>
      </c>
      <c r="I243" s="87" t="s">
        <v>131</v>
      </c>
      <c r="J243" s="101"/>
      <c r="K243" s="90">
        <v>1.6600000000003758</v>
      </c>
      <c r="L243" s="88" t="s">
        <v>133</v>
      </c>
      <c r="M243" s="89">
        <v>3.7499999999999999E-2</v>
      </c>
      <c r="N243" s="89">
        <v>6.2299999999897243E-2</v>
      </c>
      <c r="O243" s="90">
        <v>96257.030799000015</v>
      </c>
      <c r="P243" s="102">
        <v>97.06</v>
      </c>
      <c r="Q243" s="90"/>
      <c r="R243" s="90">
        <v>93.427074152000003</v>
      </c>
      <c r="S243" s="91">
        <v>2.6044571260502197E-4</v>
      </c>
      <c r="T243" s="91">
        <f t="shared" si="6"/>
        <v>6.3727135221266584E-4</v>
      </c>
      <c r="U243" s="91">
        <f>R243/'סכום נכסי הקרן'!$C$42</f>
        <v>1.2100864280350649E-4</v>
      </c>
    </row>
    <row r="244" spans="2:21">
      <c r="B244" s="86" t="s">
        <v>867</v>
      </c>
      <c r="C244" s="87" t="s">
        <v>868</v>
      </c>
      <c r="D244" s="88" t="s">
        <v>120</v>
      </c>
      <c r="E244" s="88" t="s">
        <v>28</v>
      </c>
      <c r="F244" s="87" t="s">
        <v>671</v>
      </c>
      <c r="G244" s="88" t="s">
        <v>672</v>
      </c>
      <c r="H244" s="87" t="s">
        <v>651</v>
      </c>
      <c r="I244" s="87" t="s">
        <v>131</v>
      </c>
      <c r="J244" s="101"/>
      <c r="K244" s="90">
        <v>3.7399999999999398</v>
      </c>
      <c r="L244" s="88" t="s">
        <v>133</v>
      </c>
      <c r="M244" s="89">
        <v>2.6600000000000002E-2</v>
      </c>
      <c r="N244" s="89">
        <v>6.8300000000023328E-2</v>
      </c>
      <c r="O244" s="90">
        <v>1161375.9110770002</v>
      </c>
      <c r="P244" s="102">
        <v>86.05</v>
      </c>
      <c r="Q244" s="90"/>
      <c r="R244" s="90">
        <v>999.36393274900013</v>
      </c>
      <c r="S244" s="91">
        <v>1.4981440663081123E-3</v>
      </c>
      <c r="T244" s="91">
        <f t="shared" si="6"/>
        <v>6.8167178578169094E-3</v>
      </c>
      <c r="U244" s="91">
        <f>R244/'סכום נכסי הקרן'!$C$42</f>
        <v>1.2943964505618892E-3</v>
      </c>
    </row>
    <row r="245" spans="2:21">
      <c r="B245" s="86" t="s">
        <v>869</v>
      </c>
      <c r="C245" s="87" t="s">
        <v>870</v>
      </c>
      <c r="D245" s="88" t="s">
        <v>120</v>
      </c>
      <c r="E245" s="88" t="s">
        <v>28</v>
      </c>
      <c r="F245" s="87" t="s">
        <v>871</v>
      </c>
      <c r="G245" s="88" t="s">
        <v>632</v>
      </c>
      <c r="H245" s="87" t="s">
        <v>651</v>
      </c>
      <c r="I245" s="87" t="s">
        <v>131</v>
      </c>
      <c r="J245" s="101"/>
      <c r="K245" s="90">
        <v>3.1600000000000681</v>
      </c>
      <c r="L245" s="88" t="s">
        <v>133</v>
      </c>
      <c r="M245" s="89">
        <v>2.5000000000000001E-2</v>
      </c>
      <c r="N245" s="89">
        <v>6.6199999999963982E-2</v>
      </c>
      <c r="O245" s="90">
        <v>369454.15000000008</v>
      </c>
      <c r="P245" s="102">
        <v>88.69</v>
      </c>
      <c r="Q245" s="90"/>
      <c r="R245" s="90">
        <v>327.66890203900005</v>
      </c>
      <c r="S245" s="91">
        <v>1.7518334892555898E-3</v>
      </c>
      <c r="T245" s="91">
        <f t="shared" si="6"/>
        <v>2.2350480968793456E-3</v>
      </c>
      <c r="U245" s="91">
        <f>R245/'סכום נכסי הקרן'!$C$42</f>
        <v>4.2440341287093282E-4</v>
      </c>
    </row>
    <row r="246" spans="2:21">
      <c r="B246" s="86" t="s">
        <v>872</v>
      </c>
      <c r="C246" s="87" t="s">
        <v>873</v>
      </c>
      <c r="D246" s="88" t="s">
        <v>120</v>
      </c>
      <c r="E246" s="88" t="s">
        <v>28</v>
      </c>
      <c r="F246" s="87" t="s">
        <v>874</v>
      </c>
      <c r="G246" s="88" t="s">
        <v>336</v>
      </c>
      <c r="H246" s="87" t="s">
        <v>651</v>
      </c>
      <c r="I246" s="87" t="s">
        <v>131</v>
      </c>
      <c r="J246" s="101"/>
      <c r="K246" s="90">
        <v>4.9999999999998481</v>
      </c>
      <c r="L246" s="88" t="s">
        <v>133</v>
      </c>
      <c r="M246" s="89">
        <v>6.7699999999999996E-2</v>
      </c>
      <c r="N246" s="89">
        <v>6.6900000000060064E-2</v>
      </c>
      <c r="O246" s="90">
        <v>493568.57715100003</v>
      </c>
      <c r="P246" s="102">
        <v>101.88</v>
      </c>
      <c r="Q246" s="90"/>
      <c r="R246" s="90">
        <v>502.8476603420001</v>
      </c>
      <c r="S246" s="91">
        <v>6.5809143620133338E-4</v>
      </c>
      <c r="T246" s="91">
        <f t="shared" si="6"/>
        <v>3.4299523063493239E-3</v>
      </c>
      <c r="U246" s="91">
        <f>R246/'סכום נכסי הקרן'!$C$42</f>
        <v>6.5129849636419814E-4</v>
      </c>
    </row>
    <row r="247" spans="2:21">
      <c r="B247" s="86" t="s">
        <v>875</v>
      </c>
      <c r="C247" s="87" t="s">
        <v>876</v>
      </c>
      <c r="D247" s="88" t="s">
        <v>120</v>
      </c>
      <c r="E247" s="88" t="s">
        <v>28</v>
      </c>
      <c r="F247" s="87" t="s">
        <v>877</v>
      </c>
      <c r="G247" s="88" t="s">
        <v>686</v>
      </c>
      <c r="H247" s="87" t="s">
        <v>676</v>
      </c>
      <c r="I247" s="87"/>
      <c r="J247" s="101"/>
      <c r="K247" s="90">
        <v>1.2099999999997757</v>
      </c>
      <c r="L247" s="88" t="s">
        <v>133</v>
      </c>
      <c r="M247" s="89">
        <v>3.5499999999999997E-2</v>
      </c>
      <c r="N247" s="89">
        <v>7.5700000000587964E-2</v>
      </c>
      <c r="O247" s="90">
        <v>67091.324888000017</v>
      </c>
      <c r="P247" s="102">
        <v>96.33</v>
      </c>
      <c r="Q247" s="90"/>
      <c r="R247" s="90">
        <v>64.629074060000008</v>
      </c>
      <c r="S247" s="91">
        <v>2.3425545626712632E-4</v>
      </c>
      <c r="T247" s="91">
        <f t="shared" si="6"/>
        <v>4.4083856625394552E-4</v>
      </c>
      <c r="U247" s="91">
        <f>R247/'סכום נכסי הקרן'!$C$42</f>
        <v>8.3708888548989085E-5</v>
      </c>
    </row>
    <row r="248" spans="2:21">
      <c r="B248" s="86" t="s">
        <v>878</v>
      </c>
      <c r="C248" s="87" t="s">
        <v>879</v>
      </c>
      <c r="D248" s="88" t="s">
        <v>120</v>
      </c>
      <c r="E248" s="88" t="s">
        <v>28</v>
      </c>
      <c r="F248" s="87" t="s">
        <v>877</v>
      </c>
      <c r="G248" s="88" t="s">
        <v>686</v>
      </c>
      <c r="H248" s="87" t="s">
        <v>676</v>
      </c>
      <c r="I248" s="87"/>
      <c r="J248" s="101"/>
      <c r="K248" s="90">
        <v>3.5900000000000079</v>
      </c>
      <c r="L248" s="88" t="s">
        <v>133</v>
      </c>
      <c r="M248" s="89">
        <v>6.0499999999999998E-2</v>
      </c>
      <c r="N248" s="89">
        <v>6.1400000000015567E-2</v>
      </c>
      <c r="O248" s="90">
        <v>336772.23589100002</v>
      </c>
      <c r="P248" s="102">
        <v>99.98</v>
      </c>
      <c r="Q248" s="90">
        <v>10.187360136000001</v>
      </c>
      <c r="R248" s="90">
        <v>346.94883803900007</v>
      </c>
      <c r="S248" s="91">
        <v>1.5307828904136365E-3</v>
      </c>
      <c r="T248" s="91">
        <f t="shared" si="6"/>
        <v>2.3665576298152078E-3</v>
      </c>
      <c r="U248" s="91">
        <f>R248/'סכום נכסי הקרן'!$C$42</f>
        <v>4.4937517731795769E-4</v>
      </c>
    </row>
    <row r="249" spans="2:21">
      <c r="B249" s="86" t="s">
        <v>880</v>
      </c>
      <c r="C249" s="87" t="s">
        <v>881</v>
      </c>
      <c r="D249" s="88" t="s">
        <v>120</v>
      </c>
      <c r="E249" s="88" t="s">
        <v>28</v>
      </c>
      <c r="F249" s="87" t="s">
        <v>835</v>
      </c>
      <c r="G249" s="88" t="s">
        <v>686</v>
      </c>
      <c r="H249" s="87" t="s">
        <v>676</v>
      </c>
      <c r="I249" s="87"/>
      <c r="J249" s="101"/>
      <c r="K249" s="90">
        <v>1.31</v>
      </c>
      <c r="L249" s="88" t="s">
        <v>133</v>
      </c>
      <c r="M249" s="89">
        <v>4.2500000000000003E-2</v>
      </c>
      <c r="N249" s="89">
        <v>6.1198347107438024E-2</v>
      </c>
      <c r="O249" s="90">
        <v>9.9010000000000018E-3</v>
      </c>
      <c r="P249" s="102">
        <v>98.05</v>
      </c>
      <c r="Q249" s="90"/>
      <c r="R249" s="90">
        <v>9.6800000000000005E-6</v>
      </c>
      <c r="S249" s="91">
        <v>1.1283190883190886E-10</v>
      </c>
      <c r="T249" s="91">
        <f t="shared" si="6"/>
        <v>6.6027827002078391E-11</v>
      </c>
      <c r="U249" s="91">
        <f>R249/'סכום נכסי הקרן'!$C$42</f>
        <v>1.2537732482472987E-11</v>
      </c>
    </row>
    <row r="250" spans="2:21">
      <c r="B250" s="86" t="s">
        <v>882</v>
      </c>
      <c r="C250" s="87" t="s">
        <v>883</v>
      </c>
      <c r="D250" s="88" t="s">
        <v>120</v>
      </c>
      <c r="E250" s="88" t="s">
        <v>28</v>
      </c>
      <c r="F250" s="87" t="s">
        <v>884</v>
      </c>
      <c r="G250" s="88" t="s">
        <v>325</v>
      </c>
      <c r="H250" s="87" t="s">
        <v>676</v>
      </c>
      <c r="I250" s="87"/>
      <c r="J250" s="101"/>
      <c r="K250" s="90">
        <v>2.229999999999722</v>
      </c>
      <c r="L250" s="88" t="s">
        <v>133</v>
      </c>
      <c r="M250" s="89">
        <v>0.01</v>
      </c>
      <c r="N250" s="89">
        <v>7.0699999999944071E-2</v>
      </c>
      <c r="O250" s="90">
        <v>103624.49999200001</v>
      </c>
      <c r="P250" s="102">
        <v>88</v>
      </c>
      <c r="Q250" s="90"/>
      <c r="R250" s="90">
        <v>91.189559993000017</v>
      </c>
      <c r="S250" s="91">
        <v>5.7569166662222229E-4</v>
      </c>
      <c r="T250" s="91">
        <f t="shared" si="6"/>
        <v>6.2200914169560477E-4</v>
      </c>
      <c r="U250" s="91">
        <f>R250/'סכום נכסי הקרן'!$C$42</f>
        <v>1.181105690482082E-4</v>
      </c>
    </row>
    <row r="251" spans="2:21">
      <c r="B251" s="9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90"/>
      <c r="P251" s="102"/>
      <c r="Q251" s="87"/>
      <c r="R251" s="87"/>
      <c r="S251" s="87"/>
      <c r="T251" s="91"/>
      <c r="U251" s="87"/>
    </row>
    <row r="252" spans="2:21">
      <c r="B252" s="85" t="s">
        <v>49</v>
      </c>
      <c r="C252" s="80"/>
      <c r="D252" s="81"/>
      <c r="E252" s="81"/>
      <c r="F252" s="80"/>
      <c r="G252" s="81"/>
      <c r="H252" s="80"/>
      <c r="I252" s="80"/>
      <c r="J252" s="99"/>
      <c r="K252" s="83">
        <v>3.3961974867370759</v>
      </c>
      <c r="L252" s="81"/>
      <c r="M252" s="82"/>
      <c r="N252" s="82">
        <v>5.699943669935853E-2</v>
      </c>
      <c r="O252" s="83"/>
      <c r="P252" s="100"/>
      <c r="Q252" s="83"/>
      <c r="R252" s="83">
        <v>334.48692426700006</v>
      </c>
      <c r="S252" s="84"/>
      <c r="T252" s="84">
        <f t="shared" si="6"/>
        <v>2.2815542117726006E-3</v>
      </c>
      <c r="U252" s="84">
        <f>R252/'סכום נכסי הקרן'!$C$42</f>
        <v>4.3323425365132732E-4</v>
      </c>
    </row>
    <row r="253" spans="2:21">
      <c r="B253" s="86" t="s">
        <v>885</v>
      </c>
      <c r="C253" s="87" t="s">
        <v>886</v>
      </c>
      <c r="D253" s="88" t="s">
        <v>120</v>
      </c>
      <c r="E253" s="88" t="s">
        <v>28</v>
      </c>
      <c r="F253" s="87" t="s">
        <v>887</v>
      </c>
      <c r="G253" s="88" t="s">
        <v>697</v>
      </c>
      <c r="H253" s="87" t="s">
        <v>378</v>
      </c>
      <c r="I253" s="87" t="s">
        <v>321</v>
      </c>
      <c r="J253" s="101"/>
      <c r="K253" s="90">
        <v>3.02000000000008</v>
      </c>
      <c r="L253" s="88" t="s">
        <v>133</v>
      </c>
      <c r="M253" s="89">
        <v>2.12E-2</v>
      </c>
      <c r="N253" s="89">
        <v>5.6899999999890344E-2</v>
      </c>
      <c r="O253" s="90">
        <v>262737.77881700004</v>
      </c>
      <c r="P253" s="102">
        <v>106.21</v>
      </c>
      <c r="Q253" s="90"/>
      <c r="R253" s="90">
        <v>279.05378057400003</v>
      </c>
      <c r="S253" s="91">
        <v>1.7515851921133337E-3</v>
      </c>
      <c r="T253" s="91">
        <f t="shared" si="6"/>
        <v>1.9034416062000017E-3</v>
      </c>
      <c r="U253" s="91">
        <f>R253/'סכום נכסי הקרן'!$C$42</f>
        <v>3.6143612077061256E-4</v>
      </c>
    </row>
    <row r="254" spans="2:21">
      <c r="B254" s="86" t="s">
        <v>888</v>
      </c>
      <c r="C254" s="87" t="s">
        <v>889</v>
      </c>
      <c r="D254" s="88" t="s">
        <v>120</v>
      </c>
      <c r="E254" s="88" t="s">
        <v>28</v>
      </c>
      <c r="F254" s="87" t="s">
        <v>887</v>
      </c>
      <c r="G254" s="88" t="s">
        <v>697</v>
      </c>
      <c r="H254" s="87" t="s">
        <v>378</v>
      </c>
      <c r="I254" s="87" t="s">
        <v>321</v>
      </c>
      <c r="J254" s="101"/>
      <c r="K254" s="90">
        <v>5.2900000000013536</v>
      </c>
      <c r="L254" s="88" t="s">
        <v>133</v>
      </c>
      <c r="M254" s="89">
        <v>2.6699999999999998E-2</v>
      </c>
      <c r="N254" s="89">
        <v>5.7500000000315694E-2</v>
      </c>
      <c r="O254" s="90">
        <v>55097.018150000011</v>
      </c>
      <c r="P254" s="102">
        <v>100.61</v>
      </c>
      <c r="Q254" s="90"/>
      <c r="R254" s="90">
        <v>55.433108299000011</v>
      </c>
      <c r="S254" s="91">
        <v>3.2137784735184328E-4</v>
      </c>
      <c r="T254" s="91">
        <f t="shared" si="6"/>
        <v>3.7811236414812485E-4</v>
      </c>
      <c r="U254" s="91">
        <f>R254/'סכום נכסי הקרן'!$C$42</f>
        <v>7.1798087037687529E-5</v>
      </c>
    </row>
    <row r="255" spans="2:21">
      <c r="B255" s="86" t="s">
        <v>890</v>
      </c>
      <c r="C255" s="87" t="s">
        <v>891</v>
      </c>
      <c r="D255" s="88" t="s">
        <v>120</v>
      </c>
      <c r="E255" s="88" t="s">
        <v>28</v>
      </c>
      <c r="F255" s="87" t="s">
        <v>715</v>
      </c>
      <c r="G255" s="88" t="s">
        <v>127</v>
      </c>
      <c r="H255" s="87" t="s">
        <v>378</v>
      </c>
      <c r="I255" s="87" t="s">
        <v>321</v>
      </c>
      <c r="J255" s="101"/>
      <c r="K255" s="90">
        <v>0.97999951594382451</v>
      </c>
      <c r="L255" s="88" t="s">
        <v>133</v>
      </c>
      <c r="M255" s="89">
        <v>3.49E-2</v>
      </c>
      <c r="N255" s="89">
        <v>7.270035948403468E-2</v>
      </c>
      <c r="O255" s="90">
        <v>1.3596000000000002E-2</v>
      </c>
      <c r="P255" s="102">
        <v>104.41</v>
      </c>
      <c r="Q255" s="90"/>
      <c r="R255" s="90">
        <v>1.4187000000000003E-5</v>
      </c>
      <c r="S255" s="91">
        <v>1.6193934847562246E-11</v>
      </c>
      <c r="T255" s="91">
        <f t="shared" si="6"/>
        <v>9.6770328685794044E-11</v>
      </c>
      <c r="U255" s="91">
        <f>R255/'סכום נכסי הקרן'!$C$42</f>
        <v>1.8375290364550032E-11</v>
      </c>
    </row>
    <row r="256" spans="2:21">
      <c r="B256" s="86" t="s">
        <v>892</v>
      </c>
      <c r="C256" s="87" t="s">
        <v>893</v>
      </c>
      <c r="D256" s="88" t="s">
        <v>120</v>
      </c>
      <c r="E256" s="88" t="s">
        <v>28</v>
      </c>
      <c r="F256" s="87" t="s">
        <v>715</v>
      </c>
      <c r="G256" s="88" t="s">
        <v>127</v>
      </c>
      <c r="H256" s="87" t="s">
        <v>378</v>
      </c>
      <c r="I256" s="87" t="s">
        <v>321</v>
      </c>
      <c r="J256" s="101"/>
      <c r="K256" s="90">
        <v>3.6500002698574616</v>
      </c>
      <c r="L256" s="88" t="s">
        <v>133</v>
      </c>
      <c r="M256" s="89">
        <v>3.7699999999999997E-2</v>
      </c>
      <c r="N256" s="89">
        <v>6.5699061630593664E-2</v>
      </c>
      <c r="O256" s="90">
        <v>2.0394000000000002E-2</v>
      </c>
      <c r="P256" s="102">
        <v>104</v>
      </c>
      <c r="Q256" s="90"/>
      <c r="R256" s="90">
        <v>2.1207000000000002E-5</v>
      </c>
      <c r="S256" s="91">
        <v>1.0672284870568326E-10</v>
      </c>
      <c r="T256" s="91">
        <f t="shared" si="6"/>
        <v>1.4465414537531782E-10</v>
      </c>
      <c r="U256" s="91">
        <f>R256/'סכום נכסי הקרן'!$C$42</f>
        <v>2.7467736854938498E-11</v>
      </c>
    </row>
    <row r="257" spans="2:21">
      <c r="B257" s="92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90"/>
      <c r="P257" s="102"/>
      <c r="Q257" s="87"/>
      <c r="R257" s="87"/>
      <c r="S257" s="87"/>
      <c r="T257" s="91"/>
      <c r="U257" s="87"/>
    </row>
    <row r="258" spans="2:21">
      <c r="B258" s="79" t="s">
        <v>199</v>
      </c>
      <c r="C258" s="80"/>
      <c r="D258" s="81"/>
      <c r="E258" s="81"/>
      <c r="F258" s="80"/>
      <c r="G258" s="81"/>
      <c r="H258" s="80"/>
      <c r="I258" s="80"/>
      <c r="J258" s="99"/>
      <c r="K258" s="83">
        <v>4.9547745509339114</v>
      </c>
      <c r="L258" s="81"/>
      <c r="M258" s="82"/>
      <c r="N258" s="82">
        <v>7.7176571339048289E-2</v>
      </c>
      <c r="O258" s="83"/>
      <c r="P258" s="100"/>
      <c r="Q258" s="83"/>
      <c r="R258" s="83">
        <f>R259+R271</f>
        <v>24785.146008655</v>
      </c>
      <c r="S258" s="84"/>
      <c r="T258" s="84">
        <f t="shared" si="6"/>
        <v>0.16906088149594276</v>
      </c>
      <c r="U258" s="84">
        <f>R258/'סכום נכסי הקרן'!$C$42</f>
        <v>3.2102224193755115E-2</v>
      </c>
    </row>
    <row r="259" spans="2:21">
      <c r="B259" s="85" t="s">
        <v>66</v>
      </c>
      <c r="C259" s="80"/>
      <c r="D259" s="81"/>
      <c r="E259" s="81"/>
      <c r="F259" s="80"/>
      <c r="G259" s="81"/>
      <c r="H259" s="80"/>
      <c r="I259" s="80"/>
      <c r="J259" s="99"/>
      <c r="K259" s="83">
        <v>5.1821583605255901</v>
      </c>
      <c r="L259" s="81"/>
      <c r="M259" s="82"/>
      <c r="N259" s="82">
        <v>7.7449467747520151E-2</v>
      </c>
      <c r="O259" s="83"/>
      <c r="P259" s="100"/>
      <c r="Q259" s="83"/>
      <c r="R259" s="83">
        <f>SUM(R260:R269)</f>
        <v>4314.4536839010007</v>
      </c>
      <c r="S259" s="84"/>
      <c r="T259" s="84">
        <f t="shared" si="6"/>
        <v>2.9429132381104863E-2</v>
      </c>
      <c r="U259" s="84">
        <f>R259/'סכום נכסי הקרן'!$C$42</f>
        <v>5.5881679852035964E-3</v>
      </c>
    </row>
    <row r="260" spans="2:21">
      <c r="B260" s="86" t="s">
        <v>894</v>
      </c>
      <c r="C260" s="87" t="s">
        <v>895</v>
      </c>
      <c r="D260" s="88" t="s">
        <v>28</v>
      </c>
      <c r="E260" s="88" t="s">
        <v>28</v>
      </c>
      <c r="F260" s="87" t="s">
        <v>335</v>
      </c>
      <c r="G260" s="88" t="s">
        <v>336</v>
      </c>
      <c r="H260" s="87" t="s">
        <v>896</v>
      </c>
      <c r="I260" s="87" t="s">
        <v>897</v>
      </c>
      <c r="J260" s="101"/>
      <c r="K260" s="90">
        <v>7.1000000000006871</v>
      </c>
      <c r="L260" s="88" t="s">
        <v>132</v>
      </c>
      <c r="M260" s="89">
        <v>3.7499999999999999E-2</v>
      </c>
      <c r="N260" s="89">
        <v>6.4699999999984159E-2</v>
      </c>
      <c r="O260" s="90">
        <v>46070.031800000004</v>
      </c>
      <c r="P260" s="102">
        <v>82.446830000000006</v>
      </c>
      <c r="Q260" s="90"/>
      <c r="R260" s="90">
        <v>145.24807170900004</v>
      </c>
      <c r="S260" s="91">
        <v>9.2140063600000004E-5</v>
      </c>
      <c r="T260" s="91">
        <f t="shared" si="6"/>
        <v>9.9074530487472433E-4</v>
      </c>
      <c r="U260" s="91">
        <f>R260/'סכום נכסי הקרן'!$C$42</f>
        <v>1.8812825069034045E-4</v>
      </c>
    </row>
    <row r="261" spans="2:21">
      <c r="B261" s="86" t="s">
        <v>898</v>
      </c>
      <c r="C261" s="87" t="s">
        <v>899</v>
      </c>
      <c r="D261" s="88" t="s">
        <v>28</v>
      </c>
      <c r="E261" s="88" t="s">
        <v>28</v>
      </c>
      <c r="F261" s="87" t="s">
        <v>328</v>
      </c>
      <c r="G261" s="88" t="s">
        <v>308</v>
      </c>
      <c r="H261" s="87" t="s">
        <v>900</v>
      </c>
      <c r="I261" s="87" t="s">
        <v>305</v>
      </c>
      <c r="J261" s="101"/>
      <c r="K261" s="90">
        <v>2.8899999999979316</v>
      </c>
      <c r="L261" s="88" t="s">
        <v>132</v>
      </c>
      <c r="M261" s="89">
        <v>3.2549999999999996E-2</v>
      </c>
      <c r="N261" s="89">
        <v>8.7299999999921205E-2</v>
      </c>
      <c r="O261" s="90">
        <v>138357.28400000004</v>
      </c>
      <c r="P261" s="102">
        <v>85.865880000000004</v>
      </c>
      <c r="Q261" s="90"/>
      <c r="R261" s="90">
        <v>454.29767224600005</v>
      </c>
      <c r="S261" s="91">
        <v>1.3835728400000003E-4</v>
      </c>
      <c r="T261" s="91">
        <f t="shared" si="6"/>
        <v>3.0987900940605165E-3</v>
      </c>
      <c r="U261" s="91">
        <f>R261/'סכום נכסי הקרן'!$C$42</f>
        <v>5.8841556632546917E-4</v>
      </c>
    </row>
    <row r="262" spans="2:21">
      <c r="B262" s="86" t="s">
        <v>901</v>
      </c>
      <c r="C262" s="87" t="s">
        <v>902</v>
      </c>
      <c r="D262" s="88" t="s">
        <v>28</v>
      </c>
      <c r="E262" s="88" t="s">
        <v>28</v>
      </c>
      <c r="F262" s="87" t="s">
        <v>307</v>
      </c>
      <c r="G262" s="88" t="s">
        <v>308</v>
      </c>
      <c r="H262" s="87" t="s">
        <v>900</v>
      </c>
      <c r="I262" s="87" t="s">
        <v>305</v>
      </c>
      <c r="J262" s="101"/>
      <c r="K262" s="90">
        <v>2.2400000000007756</v>
      </c>
      <c r="L262" s="88" t="s">
        <v>132</v>
      </c>
      <c r="M262" s="89">
        <v>3.2750000000000001E-2</v>
      </c>
      <c r="N262" s="89">
        <v>8.3900000000036834E-2</v>
      </c>
      <c r="O262" s="90">
        <v>195843.26361600004</v>
      </c>
      <c r="P262" s="102">
        <v>89.528930000000003</v>
      </c>
      <c r="Q262" s="90"/>
      <c r="R262" s="90">
        <v>670.48631512700013</v>
      </c>
      <c r="S262" s="91">
        <v>2.6112435148800006E-4</v>
      </c>
      <c r="T262" s="91">
        <f t="shared" si="6"/>
        <v>4.5734250436432417E-3</v>
      </c>
      <c r="U262" s="91">
        <f>R262/'סכום נכסי הקרן'!$C$42</f>
        <v>8.6842748473361659E-4</v>
      </c>
    </row>
    <row r="263" spans="2:21">
      <c r="B263" s="86" t="s">
        <v>903</v>
      </c>
      <c r="C263" s="87" t="s">
        <v>904</v>
      </c>
      <c r="D263" s="88" t="s">
        <v>28</v>
      </c>
      <c r="E263" s="88" t="s">
        <v>28</v>
      </c>
      <c r="F263" s="87" t="s">
        <v>307</v>
      </c>
      <c r="G263" s="88" t="s">
        <v>308</v>
      </c>
      <c r="H263" s="87" t="s">
        <v>900</v>
      </c>
      <c r="I263" s="87" t="s">
        <v>305</v>
      </c>
      <c r="J263" s="101"/>
      <c r="K263" s="90">
        <v>4.0700000000026391</v>
      </c>
      <c r="L263" s="88" t="s">
        <v>132</v>
      </c>
      <c r="M263" s="89">
        <v>7.1289999999999992E-2</v>
      </c>
      <c r="N263" s="89">
        <v>7.5800000000053727E-2</v>
      </c>
      <c r="O263" s="90">
        <v>111863.33600000001</v>
      </c>
      <c r="P263" s="102">
        <v>99.190799999999996</v>
      </c>
      <c r="Q263" s="90"/>
      <c r="R263" s="90">
        <v>424.30391928400013</v>
      </c>
      <c r="S263" s="91">
        <v>2.2372667200000002E-4</v>
      </c>
      <c r="T263" s="91">
        <f t="shared" si="6"/>
        <v>2.8942010102053503E-3</v>
      </c>
      <c r="U263" s="91">
        <f>R263/'סכום נכסי הקרן'!$C$42</f>
        <v>5.4956704868260378E-4</v>
      </c>
    </row>
    <row r="264" spans="2:21">
      <c r="B264" s="86" t="s">
        <v>905</v>
      </c>
      <c r="C264" s="87" t="s">
        <v>906</v>
      </c>
      <c r="D264" s="88" t="s">
        <v>28</v>
      </c>
      <c r="E264" s="88" t="s">
        <v>28</v>
      </c>
      <c r="F264" s="87" t="s">
        <v>700</v>
      </c>
      <c r="G264" s="88" t="s">
        <v>476</v>
      </c>
      <c r="H264" s="87" t="s">
        <v>907</v>
      </c>
      <c r="I264" s="87" t="s">
        <v>305</v>
      </c>
      <c r="J264" s="101"/>
      <c r="K264" s="90">
        <v>9.460000000004511</v>
      </c>
      <c r="L264" s="88" t="s">
        <v>132</v>
      </c>
      <c r="M264" s="89">
        <v>6.3750000000000001E-2</v>
      </c>
      <c r="N264" s="89">
        <v>6.6500000000027482E-2</v>
      </c>
      <c r="O264" s="90">
        <v>279952.71720000007</v>
      </c>
      <c r="P264" s="102">
        <v>98.602000000000004</v>
      </c>
      <c r="Q264" s="90"/>
      <c r="R264" s="90">
        <v>1055.5730526940001</v>
      </c>
      <c r="S264" s="91">
        <v>4.0391389005915463E-4</v>
      </c>
      <c r="T264" s="91">
        <f t="shared" si="6"/>
        <v>7.2001234412536379E-3</v>
      </c>
      <c r="U264" s="91">
        <f>R264/'סכום נכסי הקרן'!$C$42</f>
        <v>1.3671996436347867E-3</v>
      </c>
    </row>
    <row r="265" spans="2:21">
      <c r="B265" s="86" t="s">
        <v>908</v>
      </c>
      <c r="C265" s="87" t="s">
        <v>909</v>
      </c>
      <c r="D265" s="88" t="s">
        <v>28</v>
      </c>
      <c r="E265" s="88" t="s">
        <v>28</v>
      </c>
      <c r="F265" s="87" t="s">
        <v>910</v>
      </c>
      <c r="G265" s="88" t="s">
        <v>308</v>
      </c>
      <c r="H265" s="87" t="s">
        <v>907</v>
      </c>
      <c r="I265" s="87" t="s">
        <v>897</v>
      </c>
      <c r="J265" s="101"/>
      <c r="K265" s="90">
        <v>2.4300000000017259</v>
      </c>
      <c r="L265" s="88" t="s">
        <v>132</v>
      </c>
      <c r="M265" s="89">
        <v>3.0769999999999999E-2</v>
      </c>
      <c r="N265" s="89">
        <v>8.6900000000044275E-2</v>
      </c>
      <c r="O265" s="90">
        <v>157138.54936000003</v>
      </c>
      <c r="P265" s="102">
        <v>88.698670000000007</v>
      </c>
      <c r="Q265" s="90"/>
      <c r="R265" s="90">
        <v>532.98836465600016</v>
      </c>
      <c r="S265" s="91">
        <v>2.6189758226666672E-4</v>
      </c>
      <c r="T265" s="91">
        <f t="shared" si="6"/>
        <v>3.6355437536804802E-3</v>
      </c>
      <c r="U265" s="91">
        <f>R265/'סכום נכסי הקרן'!$C$42</f>
        <v>6.9033734838095967E-4</v>
      </c>
    </row>
    <row r="266" spans="2:21">
      <c r="B266" s="86" t="s">
        <v>911</v>
      </c>
      <c r="C266" s="87" t="s">
        <v>912</v>
      </c>
      <c r="D266" s="88" t="s">
        <v>28</v>
      </c>
      <c r="E266" s="88" t="s">
        <v>28</v>
      </c>
      <c r="F266" s="87" t="s">
        <v>913</v>
      </c>
      <c r="G266" s="88" t="s">
        <v>914</v>
      </c>
      <c r="H266" s="87" t="s">
        <v>915</v>
      </c>
      <c r="I266" s="87" t="s">
        <v>897</v>
      </c>
      <c r="J266" s="101"/>
      <c r="K266" s="90">
        <v>5.3299999999953007</v>
      </c>
      <c r="L266" s="88" t="s">
        <v>132</v>
      </c>
      <c r="M266" s="89">
        <v>8.5000000000000006E-2</v>
      </c>
      <c r="N266" s="89">
        <v>8.4799999999925699E-2</v>
      </c>
      <c r="O266" s="90">
        <v>117750.88000000002</v>
      </c>
      <c r="P266" s="102">
        <v>101.60928</v>
      </c>
      <c r="Q266" s="90"/>
      <c r="R266" s="90">
        <v>457.52561085500002</v>
      </c>
      <c r="S266" s="91">
        <v>1.5700117333333335E-4</v>
      </c>
      <c r="T266" s="91">
        <f t="shared" si="6"/>
        <v>3.120808045718407E-3</v>
      </c>
      <c r="U266" s="91">
        <f>R266/'סכום נכסי הקרן'!$C$42</f>
        <v>5.9259645793182118E-4</v>
      </c>
    </row>
    <row r="267" spans="2:21">
      <c r="B267" s="86" t="s">
        <v>916</v>
      </c>
      <c r="C267" s="87" t="s">
        <v>917</v>
      </c>
      <c r="D267" s="88" t="s">
        <v>28</v>
      </c>
      <c r="E267" s="88" t="s">
        <v>28</v>
      </c>
      <c r="F267" s="87" t="s">
        <v>918</v>
      </c>
      <c r="G267" s="88" t="s">
        <v>919</v>
      </c>
      <c r="H267" s="87" t="s">
        <v>915</v>
      </c>
      <c r="I267" s="87" t="s">
        <v>305</v>
      </c>
      <c r="J267" s="101"/>
      <c r="K267" s="90">
        <v>5.6099999999704568</v>
      </c>
      <c r="L267" s="88" t="s">
        <v>134</v>
      </c>
      <c r="M267" s="89">
        <v>4.3749999999999997E-2</v>
      </c>
      <c r="N267" s="89">
        <v>7.1099999999656438E-2</v>
      </c>
      <c r="O267" s="90">
        <v>29437.720000000005</v>
      </c>
      <c r="P267" s="102">
        <v>87.09254</v>
      </c>
      <c r="Q267" s="90"/>
      <c r="R267" s="90">
        <v>103.91361518700002</v>
      </c>
      <c r="S267" s="91">
        <v>1.9625146666666668E-5</v>
      </c>
      <c r="T267" s="91">
        <f t="shared" ref="T267:T330" si="7">IFERROR(R267/$R$11,0)</f>
        <v>7.0880064119088662E-4</v>
      </c>
      <c r="U267" s="91">
        <f>R267/'סכום נכסי הקרן'!$C$42</f>
        <v>1.3459102360550087E-4</v>
      </c>
    </row>
    <row r="268" spans="2:21">
      <c r="B268" s="86" t="s">
        <v>920</v>
      </c>
      <c r="C268" s="87" t="s">
        <v>921</v>
      </c>
      <c r="D268" s="88" t="s">
        <v>28</v>
      </c>
      <c r="E268" s="88" t="s">
        <v>28</v>
      </c>
      <c r="F268" s="87" t="s">
        <v>918</v>
      </c>
      <c r="G268" s="88" t="s">
        <v>919</v>
      </c>
      <c r="H268" s="87" t="s">
        <v>915</v>
      </c>
      <c r="I268" s="87" t="s">
        <v>305</v>
      </c>
      <c r="J268" s="101"/>
      <c r="K268" s="90">
        <v>4.7500000000050164</v>
      </c>
      <c r="L268" s="88" t="s">
        <v>134</v>
      </c>
      <c r="M268" s="89">
        <v>7.3749999999999996E-2</v>
      </c>
      <c r="N268" s="89">
        <v>6.9600000000061002E-2</v>
      </c>
      <c r="O268" s="90">
        <v>60347.326000000008</v>
      </c>
      <c r="P268" s="102">
        <v>101.86429</v>
      </c>
      <c r="Q268" s="90"/>
      <c r="R268" s="90">
        <v>249.15368781300006</v>
      </c>
      <c r="S268" s="91">
        <v>7.5434157500000004E-5</v>
      </c>
      <c r="T268" s="91">
        <f t="shared" si="7"/>
        <v>1.6994913838684518E-3</v>
      </c>
      <c r="U268" s="91">
        <f>R268/'סכום נכסי הקרן'!$C$42</f>
        <v>3.2270891372117609E-4</v>
      </c>
    </row>
    <row r="269" spans="2:21">
      <c r="B269" s="86" t="s">
        <v>922</v>
      </c>
      <c r="C269" s="87" t="s">
        <v>923</v>
      </c>
      <c r="D269" s="88" t="s">
        <v>28</v>
      </c>
      <c r="E269" s="88" t="s">
        <v>28</v>
      </c>
      <c r="F269" s="87" t="s">
        <v>918</v>
      </c>
      <c r="G269" s="88" t="s">
        <v>919</v>
      </c>
      <c r="H269" s="87" t="s">
        <v>915</v>
      </c>
      <c r="I269" s="87" t="s">
        <v>305</v>
      </c>
      <c r="J269" s="101"/>
      <c r="K269" s="90">
        <v>5.8800000000117674</v>
      </c>
      <c r="L269" s="88" t="s">
        <v>132</v>
      </c>
      <c r="M269" s="89">
        <v>8.1250000000000003E-2</v>
      </c>
      <c r="N269" s="89">
        <v>7.5300000000140296E-2</v>
      </c>
      <c r="O269" s="90">
        <v>55931.668000000005</v>
      </c>
      <c r="P269" s="102">
        <v>103.31054</v>
      </c>
      <c r="Q269" s="90"/>
      <c r="R269" s="90">
        <v>220.96337433000002</v>
      </c>
      <c r="S269" s="91">
        <v>1.1186333600000001E-4</v>
      </c>
      <c r="T269" s="91">
        <f t="shared" si="7"/>
        <v>1.5072036626091662E-3</v>
      </c>
      <c r="U269" s="91">
        <f>R269/'סכום נכסי הקרן'!$C$42</f>
        <v>2.8619624749732218E-4</v>
      </c>
    </row>
    <row r="270" spans="2:21">
      <c r="B270" s="92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90"/>
      <c r="P270" s="102"/>
      <c r="Q270" s="87"/>
      <c r="R270" s="87"/>
      <c r="S270" s="87"/>
      <c r="T270" s="91"/>
      <c r="U270" s="87"/>
    </row>
    <row r="271" spans="2:21">
      <c r="B271" s="85" t="s">
        <v>65</v>
      </c>
      <c r="C271" s="80"/>
      <c r="D271" s="81"/>
      <c r="E271" s="81"/>
      <c r="F271" s="80"/>
      <c r="G271" s="81"/>
      <c r="H271" s="80"/>
      <c r="I271" s="80"/>
      <c r="J271" s="99"/>
      <c r="K271" s="83">
        <v>4.9068505775094291</v>
      </c>
      <c r="L271" s="81"/>
      <c r="M271" s="82"/>
      <c r="N271" s="82">
        <v>7.7119055017852309E-2</v>
      </c>
      <c r="O271" s="83"/>
      <c r="P271" s="100"/>
      <c r="Q271" s="83"/>
      <c r="R271" s="83">
        <v>20470.692324754</v>
      </c>
      <c r="S271" s="84"/>
      <c r="T271" s="84">
        <f t="shared" si="7"/>
        <v>0.13963174911483792</v>
      </c>
      <c r="U271" s="84">
        <f>R271/'סכום נכסי הקרן'!$C$42</f>
        <v>2.6514056208551517E-2</v>
      </c>
    </row>
    <row r="272" spans="2:21">
      <c r="B272" s="86" t="s">
        <v>924</v>
      </c>
      <c r="C272" s="87" t="s">
        <v>925</v>
      </c>
      <c r="D272" s="88" t="s">
        <v>28</v>
      </c>
      <c r="E272" s="88" t="s">
        <v>28</v>
      </c>
      <c r="F272" s="87"/>
      <c r="G272" s="88" t="s">
        <v>926</v>
      </c>
      <c r="H272" s="87" t="s">
        <v>304</v>
      </c>
      <c r="I272" s="87" t="s">
        <v>897</v>
      </c>
      <c r="J272" s="101"/>
      <c r="K272" s="90">
        <v>7.3400000000054808</v>
      </c>
      <c r="L272" s="88" t="s">
        <v>134</v>
      </c>
      <c r="M272" s="89">
        <v>4.2519999999999995E-2</v>
      </c>
      <c r="N272" s="89">
        <v>5.5700000000027401E-2</v>
      </c>
      <c r="O272" s="90">
        <v>58875.44000000001</v>
      </c>
      <c r="P272" s="102">
        <v>91.755489999999995</v>
      </c>
      <c r="Q272" s="90"/>
      <c r="R272" s="90">
        <v>218.95433372000002</v>
      </c>
      <c r="S272" s="91">
        <v>4.7100352000000009E-5</v>
      </c>
      <c r="T272" s="91">
        <f t="shared" si="7"/>
        <v>1.4934998830805268E-3</v>
      </c>
      <c r="U272" s="91">
        <f>R272/'סכום נכסי הקרן'!$C$42</f>
        <v>2.8359409732019365E-4</v>
      </c>
    </row>
    <row r="273" spans="2:21">
      <c r="B273" s="86" t="s">
        <v>927</v>
      </c>
      <c r="C273" s="87" t="s">
        <v>928</v>
      </c>
      <c r="D273" s="88" t="s">
        <v>28</v>
      </c>
      <c r="E273" s="88" t="s">
        <v>28</v>
      </c>
      <c r="F273" s="87"/>
      <c r="G273" s="88" t="s">
        <v>926</v>
      </c>
      <c r="H273" s="87" t="s">
        <v>929</v>
      </c>
      <c r="I273" s="87" t="s">
        <v>897</v>
      </c>
      <c r="J273" s="101"/>
      <c r="K273" s="90">
        <v>0.93999999758229291</v>
      </c>
      <c r="L273" s="88" t="s">
        <v>132</v>
      </c>
      <c r="M273" s="89">
        <v>4.4999999999999998E-2</v>
      </c>
      <c r="N273" s="89">
        <v>8.7599999761073646E-2</v>
      </c>
      <c r="O273" s="90">
        <v>38.269036000000007</v>
      </c>
      <c r="P273" s="102">
        <v>96.096999999999994</v>
      </c>
      <c r="Q273" s="90"/>
      <c r="R273" s="90">
        <v>0.14062911100000003</v>
      </c>
      <c r="S273" s="91">
        <v>7.6538072000000017E-8</v>
      </c>
      <c r="T273" s="91">
        <f t="shared" si="7"/>
        <v>9.592391128681902E-7</v>
      </c>
      <c r="U273" s="91">
        <f>R273/'סכום נכסי הקרן'!$C$42</f>
        <v>1.8214567902541318E-7</v>
      </c>
    </row>
    <row r="274" spans="2:21">
      <c r="B274" s="86" t="s">
        <v>930</v>
      </c>
      <c r="C274" s="87" t="s">
        <v>931</v>
      </c>
      <c r="D274" s="88" t="s">
        <v>28</v>
      </c>
      <c r="E274" s="88" t="s">
        <v>28</v>
      </c>
      <c r="F274" s="87"/>
      <c r="G274" s="88" t="s">
        <v>926</v>
      </c>
      <c r="H274" s="87" t="s">
        <v>932</v>
      </c>
      <c r="I274" s="87" t="s">
        <v>933</v>
      </c>
      <c r="J274" s="101"/>
      <c r="K274" s="90">
        <v>6.630000000004836</v>
      </c>
      <c r="L274" s="88" t="s">
        <v>132</v>
      </c>
      <c r="M274" s="89">
        <v>0.03</v>
      </c>
      <c r="N274" s="89">
        <v>7.10000000000372E-2</v>
      </c>
      <c r="O274" s="90">
        <v>108919.56400000003</v>
      </c>
      <c r="P274" s="102">
        <v>77.453670000000002</v>
      </c>
      <c r="Q274" s="90"/>
      <c r="R274" s="90">
        <v>322.60103768800008</v>
      </c>
      <c r="S274" s="91">
        <v>6.2239750857142871E-5</v>
      </c>
      <c r="T274" s="91">
        <f t="shared" si="7"/>
        <v>2.2004799077638675E-3</v>
      </c>
      <c r="U274" s="91">
        <f>R274/'סכום נכסי הקרן'!$C$42</f>
        <v>4.178394120971416E-4</v>
      </c>
    </row>
    <row r="275" spans="2:21">
      <c r="B275" s="86" t="s">
        <v>934</v>
      </c>
      <c r="C275" s="87" t="s">
        <v>935</v>
      </c>
      <c r="D275" s="88" t="s">
        <v>28</v>
      </c>
      <c r="E275" s="88" t="s">
        <v>28</v>
      </c>
      <c r="F275" s="87"/>
      <c r="G275" s="88" t="s">
        <v>926</v>
      </c>
      <c r="H275" s="87" t="s">
        <v>932</v>
      </c>
      <c r="I275" s="87" t="s">
        <v>933</v>
      </c>
      <c r="J275" s="101"/>
      <c r="K275" s="90">
        <v>7.2599999999855385</v>
      </c>
      <c r="L275" s="88" t="s">
        <v>132</v>
      </c>
      <c r="M275" s="89">
        <v>3.5000000000000003E-2</v>
      </c>
      <c r="N275" s="89">
        <v>7.0499999999841828E-2</v>
      </c>
      <c r="O275" s="90">
        <v>44156.580000000009</v>
      </c>
      <c r="P275" s="102">
        <v>78.625889999999998</v>
      </c>
      <c r="Q275" s="90"/>
      <c r="R275" s="90">
        <v>132.76355744200001</v>
      </c>
      <c r="S275" s="91">
        <v>8.8313160000000018E-5</v>
      </c>
      <c r="T275" s="91">
        <f t="shared" si="7"/>
        <v>9.0558772757860263E-4</v>
      </c>
      <c r="U275" s="91">
        <f>R275/'סכום נכסי הקרן'!$C$42</f>
        <v>1.7195805440384625E-4</v>
      </c>
    </row>
    <row r="276" spans="2:21">
      <c r="B276" s="86" t="s">
        <v>936</v>
      </c>
      <c r="C276" s="87" t="s">
        <v>937</v>
      </c>
      <c r="D276" s="88" t="s">
        <v>28</v>
      </c>
      <c r="E276" s="88" t="s">
        <v>28</v>
      </c>
      <c r="F276" s="87"/>
      <c r="G276" s="88" t="s">
        <v>926</v>
      </c>
      <c r="H276" s="87" t="s">
        <v>938</v>
      </c>
      <c r="I276" s="87" t="s">
        <v>933</v>
      </c>
      <c r="J276" s="101"/>
      <c r="K276" s="90">
        <v>3.7799999999979268</v>
      </c>
      <c r="L276" s="88" t="s">
        <v>132</v>
      </c>
      <c r="M276" s="89">
        <v>3.2000000000000001E-2</v>
      </c>
      <c r="N276" s="89">
        <v>0.12589999999998577</v>
      </c>
      <c r="O276" s="90">
        <v>94200.703999999998</v>
      </c>
      <c r="P276" s="102">
        <v>72.319329999999994</v>
      </c>
      <c r="Q276" s="90"/>
      <c r="R276" s="90">
        <v>260.51122804300007</v>
      </c>
      <c r="S276" s="91">
        <v>7.5360563199999993E-5</v>
      </c>
      <c r="T276" s="91">
        <f t="shared" si="7"/>
        <v>1.7769618075746075E-3</v>
      </c>
      <c r="U276" s="91">
        <f>R276/'סכום נכסי הקרן'!$C$42</f>
        <v>3.3741943035988113E-4</v>
      </c>
    </row>
    <row r="277" spans="2:21">
      <c r="B277" s="86" t="s">
        <v>939</v>
      </c>
      <c r="C277" s="87" t="s">
        <v>940</v>
      </c>
      <c r="D277" s="88" t="s">
        <v>28</v>
      </c>
      <c r="E277" s="88" t="s">
        <v>28</v>
      </c>
      <c r="F277" s="87"/>
      <c r="G277" s="88" t="s">
        <v>926</v>
      </c>
      <c r="H277" s="87" t="s">
        <v>941</v>
      </c>
      <c r="I277" s="87" t="s">
        <v>305</v>
      </c>
      <c r="J277" s="101"/>
      <c r="K277" s="90">
        <v>7.3499999999951156</v>
      </c>
      <c r="L277" s="88" t="s">
        <v>134</v>
      </c>
      <c r="M277" s="89">
        <v>4.2500000000000003E-2</v>
      </c>
      <c r="N277" s="89">
        <v>5.6799999999960937E-2</v>
      </c>
      <c r="O277" s="90">
        <v>117750.88000000002</v>
      </c>
      <c r="P277" s="102">
        <v>92.249340000000004</v>
      </c>
      <c r="Q277" s="90"/>
      <c r="R277" s="90">
        <v>440.26560652900002</v>
      </c>
      <c r="S277" s="91">
        <v>9.4200704000000019E-5</v>
      </c>
      <c r="T277" s="91">
        <f t="shared" si="7"/>
        <v>3.003076580874166E-3</v>
      </c>
      <c r="U277" s="91">
        <f>R277/'סכום נכסי הקרן'!$C$42</f>
        <v>5.7024094998908204E-4</v>
      </c>
    </row>
    <row r="278" spans="2:21">
      <c r="B278" s="86" t="s">
        <v>942</v>
      </c>
      <c r="C278" s="87" t="s">
        <v>943</v>
      </c>
      <c r="D278" s="88" t="s">
        <v>28</v>
      </c>
      <c r="E278" s="88" t="s">
        <v>28</v>
      </c>
      <c r="F278" s="87"/>
      <c r="G278" s="88" t="s">
        <v>944</v>
      </c>
      <c r="H278" s="87" t="s">
        <v>941</v>
      </c>
      <c r="I278" s="87" t="s">
        <v>897</v>
      </c>
      <c r="J278" s="101"/>
      <c r="K278" s="90">
        <v>7.6399999999957968</v>
      </c>
      <c r="L278" s="88" t="s">
        <v>132</v>
      </c>
      <c r="M278" s="89">
        <v>5.8749999999999997E-2</v>
      </c>
      <c r="N278" s="89">
        <v>6.489999999997853E-2</v>
      </c>
      <c r="O278" s="90">
        <v>58875.44000000001</v>
      </c>
      <c r="P278" s="102">
        <v>97.216849999999994</v>
      </c>
      <c r="Q278" s="90"/>
      <c r="R278" s="90">
        <v>218.87370130300005</v>
      </c>
      <c r="S278" s="91">
        <v>5.3523127272727278E-5</v>
      </c>
      <c r="T278" s="91">
        <f t="shared" si="7"/>
        <v>1.4929498848077548E-3</v>
      </c>
      <c r="U278" s="91">
        <f>R278/'סכום נכסי הקרן'!$C$42</f>
        <v>2.8348966057703653E-4</v>
      </c>
    </row>
    <row r="279" spans="2:21">
      <c r="B279" s="86" t="s">
        <v>945</v>
      </c>
      <c r="C279" s="87" t="s">
        <v>946</v>
      </c>
      <c r="D279" s="88" t="s">
        <v>28</v>
      </c>
      <c r="E279" s="88" t="s">
        <v>28</v>
      </c>
      <c r="F279" s="87"/>
      <c r="G279" s="88" t="s">
        <v>947</v>
      </c>
      <c r="H279" s="87" t="s">
        <v>941</v>
      </c>
      <c r="I279" s="87" t="s">
        <v>897</v>
      </c>
      <c r="J279" s="101"/>
      <c r="K279" s="90">
        <v>3.56999999999764</v>
      </c>
      <c r="L279" s="88" t="s">
        <v>135</v>
      </c>
      <c r="M279" s="89">
        <v>4.6249999999999999E-2</v>
      </c>
      <c r="N279" s="89">
        <v>7.0099999999955406E-2</v>
      </c>
      <c r="O279" s="90">
        <v>88313.160000000018</v>
      </c>
      <c r="P279" s="102">
        <v>92.304349999999999</v>
      </c>
      <c r="Q279" s="90"/>
      <c r="R279" s="90">
        <v>381.3278403700001</v>
      </c>
      <c r="S279" s="91">
        <v>1.7662632000000004E-4</v>
      </c>
      <c r="T279" s="91">
        <f t="shared" si="7"/>
        <v>2.6010587474200961E-3</v>
      </c>
      <c r="U279" s="91">
        <f>R279/'סכום נכסי הקרן'!$C$42</f>
        <v>4.9390355895436203E-4</v>
      </c>
    </row>
    <row r="280" spans="2:21">
      <c r="B280" s="86" t="s">
        <v>948</v>
      </c>
      <c r="C280" s="87" t="s">
        <v>949</v>
      </c>
      <c r="D280" s="88" t="s">
        <v>28</v>
      </c>
      <c r="E280" s="88" t="s">
        <v>28</v>
      </c>
      <c r="F280" s="87"/>
      <c r="G280" s="88" t="s">
        <v>947</v>
      </c>
      <c r="H280" s="87" t="s">
        <v>896</v>
      </c>
      <c r="I280" s="87" t="s">
        <v>897</v>
      </c>
      <c r="J280" s="101"/>
      <c r="K280" s="90">
        <v>6.85000000001624</v>
      </c>
      <c r="L280" s="88" t="s">
        <v>132</v>
      </c>
      <c r="M280" s="89">
        <v>6.7419999999999994E-2</v>
      </c>
      <c r="N280" s="89">
        <v>6.6800000000153126E-2</v>
      </c>
      <c r="O280" s="90">
        <v>44156.580000000009</v>
      </c>
      <c r="P280" s="102">
        <v>102.12251000000001</v>
      </c>
      <c r="Q280" s="90"/>
      <c r="R280" s="90">
        <v>172.438723052</v>
      </c>
      <c r="S280" s="91">
        <v>3.5325264000000007E-5</v>
      </c>
      <c r="T280" s="91">
        <f t="shared" si="7"/>
        <v>1.1762142741876822E-3</v>
      </c>
      <c r="U280" s="91">
        <f>R280/'סכום נכסי הקרן'!$C$42</f>
        <v>2.2334613421954791E-4</v>
      </c>
    </row>
    <row r="281" spans="2:21">
      <c r="B281" s="86" t="s">
        <v>950</v>
      </c>
      <c r="C281" s="87" t="s">
        <v>951</v>
      </c>
      <c r="D281" s="88" t="s">
        <v>28</v>
      </c>
      <c r="E281" s="88" t="s">
        <v>28</v>
      </c>
      <c r="F281" s="87"/>
      <c r="G281" s="88" t="s">
        <v>947</v>
      </c>
      <c r="H281" s="87" t="s">
        <v>896</v>
      </c>
      <c r="I281" s="87" t="s">
        <v>897</v>
      </c>
      <c r="J281" s="101"/>
      <c r="K281" s="90">
        <v>5.1699999999949773</v>
      </c>
      <c r="L281" s="88" t="s">
        <v>132</v>
      </c>
      <c r="M281" s="89">
        <v>3.9329999999999997E-2</v>
      </c>
      <c r="N281" s="89">
        <v>7.0199999999931484E-2</v>
      </c>
      <c r="O281" s="90">
        <v>91698.497800000012</v>
      </c>
      <c r="P281" s="102">
        <v>85.751649999999998</v>
      </c>
      <c r="Q281" s="90"/>
      <c r="R281" s="90">
        <v>300.69249600300009</v>
      </c>
      <c r="S281" s="91">
        <v>6.1132331866666672E-5</v>
      </c>
      <c r="T281" s="91">
        <f t="shared" si="7"/>
        <v>2.0510405069121113E-3</v>
      </c>
      <c r="U281" s="91">
        <f>R281/'סכום נכסי הקרן'!$C$42</f>
        <v>3.8946302421205504E-4</v>
      </c>
    </row>
    <row r="282" spans="2:21">
      <c r="B282" s="86" t="s">
        <v>952</v>
      </c>
      <c r="C282" s="87" t="s">
        <v>953</v>
      </c>
      <c r="D282" s="88" t="s">
        <v>28</v>
      </c>
      <c r="E282" s="88" t="s">
        <v>28</v>
      </c>
      <c r="F282" s="87"/>
      <c r="G282" s="88" t="s">
        <v>954</v>
      </c>
      <c r="H282" s="87" t="s">
        <v>896</v>
      </c>
      <c r="I282" s="87" t="s">
        <v>305</v>
      </c>
      <c r="J282" s="101"/>
      <c r="K282" s="90">
        <v>2.7999999999991383</v>
      </c>
      <c r="L282" s="88" t="s">
        <v>132</v>
      </c>
      <c r="M282" s="89">
        <v>4.7500000000000001E-2</v>
      </c>
      <c r="N282" s="89">
        <v>8.6100000000011209E-2</v>
      </c>
      <c r="O282" s="90">
        <v>67706.756000000008</v>
      </c>
      <c r="P282" s="102">
        <v>89.656170000000003</v>
      </c>
      <c r="Q282" s="90"/>
      <c r="R282" s="90">
        <v>232.12935033400001</v>
      </c>
      <c r="S282" s="91">
        <v>4.5137837333333338E-5</v>
      </c>
      <c r="T282" s="91">
        <f t="shared" si="7"/>
        <v>1.5833674159047727E-3</v>
      </c>
      <c r="U282" s="91">
        <f>R282/'סכום נכסי הקרן'!$C$42</f>
        <v>3.0065864626218426E-4</v>
      </c>
    </row>
    <row r="283" spans="2:21">
      <c r="B283" s="86" t="s">
        <v>955</v>
      </c>
      <c r="C283" s="87" t="s">
        <v>956</v>
      </c>
      <c r="D283" s="88" t="s">
        <v>28</v>
      </c>
      <c r="E283" s="88" t="s">
        <v>28</v>
      </c>
      <c r="F283" s="87"/>
      <c r="G283" s="88" t="s">
        <v>954</v>
      </c>
      <c r="H283" s="87" t="s">
        <v>896</v>
      </c>
      <c r="I283" s="87" t="s">
        <v>305</v>
      </c>
      <c r="J283" s="101"/>
      <c r="K283" s="90">
        <v>5.8300000000125101</v>
      </c>
      <c r="L283" s="88" t="s">
        <v>132</v>
      </c>
      <c r="M283" s="89">
        <v>5.1249999999999997E-2</v>
      </c>
      <c r="N283" s="89">
        <v>8.2200000000169832E-2</v>
      </c>
      <c r="O283" s="90">
        <v>48425.049400000011</v>
      </c>
      <c r="P283" s="102">
        <v>83.315420000000003</v>
      </c>
      <c r="Q283" s="90"/>
      <c r="R283" s="90">
        <v>154.28131312900001</v>
      </c>
      <c r="S283" s="91">
        <v>3.2283366266666677E-5</v>
      </c>
      <c r="T283" s="91">
        <f t="shared" si="7"/>
        <v>1.0523615550552788E-3</v>
      </c>
      <c r="U283" s="91">
        <f>R283/'סכום נכסי הקרן'!$C$42</f>
        <v>1.9982828833223652E-4</v>
      </c>
    </row>
    <row r="284" spans="2:21">
      <c r="B284" s="86" t="s">
        <v>957</v>
      </c>
      <c r="C284" s="87" t="s">
        <v>958</v>
      </c>
      <c r="D284" s="88" t="s">
        <v>28</v>
      </c>
      <c r="E284" s="88" t="s">
        <v>28</v>
      </c>
      <c r="F284" s="87"/>
      <c r="G284" s="88" t="s">
        <v>959</v>
      </c>
      <c r="H284" s="87" t="s">
        <v>900</v>
      </c>
      <c r="I284" s="87" t="s">
        <v>305</v>
      </c>
      <c r="J284" s="101"/>
      <c r="K284" s="90">
        <v>7.1499999999948214</v>
      </c>
      <c r="L284" s="88" t="s">
        <v>132</v>
      </c>
      <c r="M284" s="89">
        <v>3.3000000000000002E-2</v>
      </c>
      <c r="N284" s="89">
        <v>6.4999999999963004E-2</v>
      </c>
      <c r="O284" s="90">
        <v>88313.160000000018</v>
      </c>
      <c r="P284" s="102">
        <v>80.058000000000007</v>
      </c>
      <c r="Q284" s="90"/>
      <c r="R284" s="90">
        <v>270.36349059600002</v>
      </c>
      <c r="S284" s="91">
        <v>2.2078290000000004E-5</v>
      </c>
      <c r="T284" s="91">
        <f t="shared" si="7"/>
        <v>1.8441646471849934E-3</v>
      </c>
      <c r="U284" s="91">
        <f>R284/'סכום נכסי הקרן'!$C$42</f>
        <v>3.5018028079754641E-4</v>
      </c>
    </row>
    <row r="285" spans="2:21">
      <c r="B285" s="86" t="s">
        <v>960</v>
      </c>
      <c r="C285" s="87" t="s">
        <v>961</v>
      </c>
      <c r="D285" s="88" t="s">
        <v>28</v>
      </c>
      <c r="E285" s="88" t="s">
        <v>28</v>
      </c>
      <c r="F285" s="87"/>
      <c r="G285" s="88" t="s">
        <v>926</v>
      </c>
      <c r="H285" s="87" t="s">
        <v>962</v>
      </c>
      <c r="I285" s="87" t="s">
        <v>933</v>
      </c>
      <c r="J285" s="101"/>
      <c r="K285" s="90">
        <v>6.7199999999872642</v>
      </c>
      <c r="L285" s="88" t="s">
        <v>134</v>
      </c>
      <c r="M285" s="89">
        <v>5.7999999999999996E-2</v>
      </c>
      <c r="N285" s="89">
        <v>5.3899999999888287E-2</v>
      </c>
      <c r="O285" s="90">
        <v>44156.580000000009</v>
      </c>
      <c r="P285" s="102">
        <v>103.53984</v>
      </c>
      <c r="Q285" s="90"/>
      <c r="R285" s="90">
        <v>185.30632541300002</v>
      </c>
      <c r="S285" s="91">
        <v>8.8313160000000018E-5</v>
      </c>
      <c r="T285" s="91">
        <f t="shared" si="7"/>
        <v>1.2639849170207032E-3</v>
      </c>
      <c r="U285" s="91">
        <f>R285/'סכום נכסי הקרן'!$C$42</f>
        <v>2.4001251398122727E-4</v>
      </c>
    </row>
    <row r="286" spans="2:21">
      <c r="B286" s="86" t="s">
        <v>963</v>
      </c>
      <c r="C286" s="87" t="s">
        <v>964</v>
      </c>
      <c r="D286" s="88" t="s">
        <v>28</v>
      </c>
      <c r="E286" s="88" t="s">
        <v>28</v>
      </c>
      <c r="F286" s="87"/>
      <c r="G286" s="88" t="s">
        <v>947</v>
      </c>
      <c r="H286" s="87" t="s">
        <v>900</v>
      </c>
      <c r="I286" s="87" t="s">
        <v>897</v>
      </c>
      <c r="J286" s="101"/>
      <c r="K286" s="90">
        <v>7.190000000002124</v>
      </c>
      <c r="L286" s="88" t="s">
        <v>132</v>
      </c>
      <c r="M286" s="89">
        <v>6.1740000000000003E-2</v>
      </c>
      <c r="N286" s="89">
        <v>6.7900000000021235E-2</v>
      </c>
      <c r="O286" s="90">
        <v>44156.580000000009</v>
      </c>
      <c r="P286" s="102">
        <v>97.583749999999995</v>
      </c>
      <c r="Q286" s="90"/>
      <c r="R286" s="90">
        <v>164.77480873500002</v>
      </c>
      <c r="S286" s="91">
        <v>1.3798931250000003E-5</v>
      </c>
      <c r="T286" s="91">
        <f t="shared" si="7"/>
        <v>1.1239382815552827E-3</v>
      </c>
      <c r="U286" s="91">
        <f>R286/'סכום נכסי הקרן'!$C$42</f>
        <v>2.1341967683575241E-4</v>
      </c>
    </row>
    <row r="287" spans="2:21">
      <c r="B287" s="86" t="s">
        <v>965</v>
      </c>
      <c r="C287" s="87" t="s">
        <v>966</v>
      </c>
      <c r="D287" s="88" t="s">
        <v>28</v>
      </c>
      <c r="E287" s="88" t="s">
        <v>28</v>
      </c>
      <c r="F287" s="87"/>
      <c r="G287" s="88" t="s">
        <v>967</v>
      </c>
      <c r="H287" s="87" t="s">
        <v>900</v>
      </c>
      <c r="I287" s="87" t="s">
        <v>305</v>
      </c>
      <c r="J287" s="101"/>
      <c r="K287" s="90">
        <v>7</v>
      </c>
      <c r="L287" s="88" t="s">
        <v>132</v>
      </c>
      <c r="M287" s="89">
        <v>6.4000000000000001E-2</v>
      </c>
      <c r="N287" s="89">
        <v>6.7499999999982699E-2</v>
      </c>
      <c r="O287" s="90">
        <v>38269.036000000007</v>
      </c>
      <c r="P287" s="102">
        <v>98.754000000000005</v>
      </c>
      <c r="Q287" s="90"/>
      <c r="R287" s="90">
        <v>144.51738737500003</v>
      </c>
      <c r="S287" s="91">
        <v>3.8269036000000008E-5</v>
      </c>
      <c r="T287" s="91">
        <f t="shared" si="7"/>
        <v>9.857612657426496E-4</v>
      </c>
      <c r="U287" s="91">
        <f>R287/'סכום נכסי הקרן'!$C$42</f>
        <v>1.8718185350967659E-4</v>
      </c>
    </row>
    <row r="288" spans="2:21">
      <c r="B288" s="86" t="s">
        <v>968</v>
      </c>
      <c r="C288" s="87" t="s">
        <v>969</v>
      </c>
      <c r="D288" s="88" t="s">
        <v>28</v>
      </c>
      <c r="E288" s="88" t="s">
        <v>28</v>
      </c>
      <c r="F288" s="87"/>
      <c r="G288" s="88" t="s">
        <v>947</v>
      </c>
      <c r="H288" s="87" t="s">
        <v>900</v>
      </c>
      <c r="I288" s="87" t="s">
        <v>897</v>
      </c>
      <c r="J288" s="101"/>
      <c r="K288" s="90">
        <v>4.2799999999930751</v>
      </c>
      <c r="L288" s="88" t="s">
        <v>134</v>
      </c>
      <c r="M288" s="89">
        <v>4.1250000000000002E-2</v>
      </c>
      <c r="N288" s="89">
        <v>5.5399999999917633E-2</v>
      </c>
      <c r="O288" s="90">
        <v>87430.02840000001</v>
      </c>
      <c r="P288" s="102">
        <v>94.556010000000001</v>
      </c>
      <c r="Q288" s="90"/>
      <c r="R288" s="90">
        <v>335.07117454400009</v>
      </c>
      <c r="S288" s="91">
        <v>8.7430028400000011E-5</v>
      </c>
      <c r="T288" s="91">
        <f t="shared" si="7"/>
        <v>2.2855394159271127E-3</v>
      </c>
      <c r="U288" s="91">
        <f>R288/'סכום נכסי הקרן'!$C$42</f>
        <v>4.339909864690791E-4</v>
      </c>
    </row>
    <row r="289" spans="2:21">
      <c r="B289" s="86" t="s">
        <v>970</v>
      </c>
      <c r="C289" s="87" t="s">
        <v>971</v>
      </c>
      <c r="D289" s="88" t="s">
        <v>28</v>
      </c>
      <c r="E289" s="88" t="s">
        <v>28</v>
      </c>
      <c r="F289" s="87"/>
      <c r="G289" s="88" t="s">
        <v>972</v>
      </c>
      <c r="H289" s="87" t="s">
        <v>900</v>
      </c>
      <c r="I289" s="87" t="s">
        <v>897</v>
      </c>
      <c r="J289" s="101"/>
      <c r="K289" s="90">
        <v>6.9199999999997743</v>
      </c>
      <c r="L289" s="88" t="s">
        <v>132</v>
      </c>
      <c r="M289" s="89">
        <v>6.7979999999999999E-2</v>
      </c>
      <c r="N289" s="89">
        <v>7.0700000000004287E-2</v>
      </c>
      <c r="O289" s="90">
        <v>141301.05600000004</v>
      </c>
      <c r="P289" s="102">
        <v>99.102599999999995</v>
      </c>
      <c r="Q289" s="90"/>
      <c r="R289" s="90">
        <v>535.48626971100009</v>
      </c>
      <c r="S289" s="91">
        <v>1.4130105600000003E-4</v>
      </c>
      <c r="T289" s="91">
        <f t="shared" si="7"/>
        <v>3.6525821052134505E-3</v>
      </c>
      <c r="U289" s="91">
        <f>R289/'סכום נכסי הקרן'!$C$42</f>
        <v>6.935726857101133E-4</v>
      </c>
    </row>
    <row r="290" spans="2:21">
      <c r="B290" s="86" t="s">
        <v>973</v>
      </c>
      <c r="C290" s="87" t="s">
        <v>974</v>
      </c>
      <c r="D290" s="88" t="s">
        <v>28</v>
      </c>
      <c r="E290" s="88" t="s">
        <v>28</v>
      </c>
      <c r="F290" s="87"/>
      <c r="G290" s="88" t="s">
        <v>926</v>
      </c>
      <c r="H290" s="87" t="s">
        <v>900</v>
      </c>
      <c r="I290" s="87" t="s">
        <v>305</v>
      </c>
      <c r="J290" s="101"/>
      <c r="K290" s="90">
        <v>6.7500000000048557</v>
      </c>
      <c r="L290" s="88" t="s">
        <v>132</v>
      </c>
      <c r="M290" s="89">
        <v>0.06</v>
      </c>
      <c r="N290" s="89">
        <v>7.3200000000066809E-2</v>
      </c>
      <c r="O290" s="90">
        <v>73594.3</v>
      </c>
      <c r="P290" s="102">
        <v>91.508330000000001</v>
      </c>
      <c r="Q290" s="90"/>
      <c r="R290" s="90">
        <v>257.52696392900003</v>
      </c>
      <c r="S290" s="91">
        <v>6.1328583333333331E-5</v>
      </c>
      <c r="T290" s="91">
        <f t="shared" si="7"/>
        <v>1.7566059734167867E-3</v>
      </c>
      <c r="U290" s="91">
        <f>R290/'סכום נכסי הקרן'!$C$42</f>
        <v>3.3355415090550338E-4</v>
      </c>
    </row>
    <row r="291" spans="2:21">
      <c r="B291" s="86" t="s">
        <v>975</v>
      </c>
      <c r="C291" s="87" t="s">
        <v>976</v>
      </c>
      <c r="D291" s="88" t="s">
        <v>28</v>
      </c>
      <c r="E291" s="88" t="s">
        <v>28</v>
      </c>
      <c r="F291" s="87"/>
      <c r="G291" s="88" t="s">
        <v>967</v>
      </c>
      <c r="H291" s="87" t="s">
        <v>900</v>
      </c>
      <c r="I291" s="87" t="s">
        <v>897</v>
      </c>
      <c r="J291" s="101"/>
      <c r="K291" s="90">
        <v>6.9099999999997843</v>
      </c>
      <c r="L291" s="88" t="s">
        <v>132</v>
      </c>
      <c r="M291" s="89">
        <v>6.3750000000000001E-2</v>
      </c>
      <c r="N291" s="89">
        <v>6.6199999999931119E-2</v>
      </c>
      <c r="O291" s="90">
        <v>24727.684800000003</v>
      </c>
      <c r="P291" s="102">
        <v>98.280749999999998</v>
      </c>
      <c r="Q291" s="90"/>
      <c r="R291" s="90">
        <v>92.932966822000012</v>
      </c>
      <c r="S291" s="91">
        <v>3.5325264000000007E-5</v>
      </c>
      <c r="T291" s="91">
        <f t="shared" si="7"/>
        <v>6.3390101819348218E-4</v>
      </c>
      <c r="U291" s="91">
        <f>R291/'סכום נכסי הקרן'!$C$42</f>
        <v>1.2036866496041053E-4</v>
      </c>
    </row>
    <row r="292" spans="2:21">
      <c r="B292" s="86" t="s">
        <v>977</v>
      </c>
      <c r="C292" s="87" t="s">
        <v>978</v>
      </c>
      <c r="D292" s="88" t="s">
        <v>28</v>
      </c>
      <c r="E292" s="88" t="s">
        <v>28</v>
      </c>
      <c r="F292" s="87"/>
      <c r="G292" s="88" t="s">
        <v>947</v>
      </c>
      <c r="H292" s="87" t="s">
        <v>900</v>
      </c>
      <c r="I292" s="87" t="s">
        <v>897</v>
      </c>
      <c r="J292" s="101"/>
      <c r="K292" s="90">
        <v>3.4600000000064344</v>
      </c>
      <c r="L292" s="88" t="s">
        <v>132</v>
      </c>
      <c r="M292" s="89">
        <v>8.1250000000000003E-2</v>
      </c>
      <c r="N292" s="89">
        <v>8.1600000000183359E-2</v>
      </c>
      <c r="O292" s="90">
        <v>58875.44000000001</v>
      </c>
      <c r="P292" s="102">
        <v>100.77016999999999</v>
      </c>
      <c r="Q292" s="90"/>
      <c r="R292" s="90">
        <v>226.87363329900003</v>
      </c>
      <c r="S292" s="91">
        <v>3.3643108571428577E-5</v>
      </c>
      <c r="T292" s="91">
        <f t="shared" si="7"/>
        <v>1.5475178730164612E-3</v>
      </c>
      <c r="U292" s="91">
        <f>R292/'סכום נכסי הקרן'!$C$42</f>
        <v>2.9385133487908445E-4</v>
      </c>
    </row>
    <row r="293" spans="2:21">
      <c r="B293" s="86" t="s">
        <v>979</v>
      </c>
      <c r="C293" s="87" t="s">
        <v>980</v>
      </c>
      <c r="D293" s="88" t="s">
        <v>28</v>
      </c>
      <c r="E293" s="88" t="s">
        <v>28</v>
      </c>
      <c r="F293" s="87"/>
      <c r="G293" s="88" t="s">
        <v>947</v>
      </c>
      <c r="H293" s="87" t="s">
        <v>907</v>
      </c>
      <c r="I293" s="87" t="s">
        <v>897</v>
      </c>
      <c r="J293" s="101"/>
      <c r="K293" s="90">
        <v>4.200000000000955</v>
      </c>
      <c r="L293" s="88" t="s">
        <v>134</v>
      </c>
      <c r="M293" s="89">
        <v>7.2499999999999995E-2</v>
      </c>
      <c r="N293" s="89">
        <v>7.6000000000028642E-2</v>
      </c>
      <c r="O293" s="90">
        <v>105092.66040000001</v>
      </c>
      <c r="P293" s="102">
        <v>98.366420000000005</v>
      </c>
      <c r="Q293" s="90"/>
      <c r="R293" s="90">
        <v>418.99282362800005</v>
      </c>
      <c r="S293" s="91">
        <v>8.4074128320000006E-5</v>
      </c>
      <c r="T293" s="91">
        <f t="shared" si="7"/>
        <v>2.8579737266138357E-3</v>
      </c>
      <c r="U293" s="91">
        <f>R293/'סכום נכסי הקרן'!$C$42</f>
        <v>5.4268800978552183E-4</v>
      </c>
    </row>
    <row r="294" spans="2:21">
      <c r="B294" s="86" t="s">
        <v>981</v>
      </c>
      <c r="C294" s="87" t="s">
        <v>982</v>
      </c>
      <c r="D294" s="88" t="s">
        <v>28</v>
      </c>
      <c r="E294" s="88" t="s">
        <v>28</v>
      </c>
      <c r="F294" s="87"/>
      <c r="G294" s="88" t="s">
        <v>947</v>
      </c>
      <c r="H294" s="87" t="s">
        <v>907</v>
      </c>
      <c r="I294" s="87" t="s">
        <v>897</v>
      </c>
      <c r="J294" s="101"/>
      <c r="K294" s="90">
        <v>7.0000000000136122</v>
      </c>
      <c r="L294" s="88" t="s">
        <v>132</v>
      </c>
      <c r="M294" s="89">
        <v>7.1190000000000003E-2</v>
      </c>
      <c r="N294" s="89">
        <v>7.6600000000137947E-2</v>
      </c>
      <c r="O294" s="90">
        <v>58875.44000000001</v>
      </c>
      <c r="P294" s="102">
        <v>97.892080000000007</v>
      </c>
      <c r="Q294" s="90"/>
      <c r="R294" s="90">
        <v>220.39390690599998</v>
      </c>
      <c r="S294" s="91">
        <v>3.9250293333333337E-5</v>
      </c>
      <c r="T294" s="91">
        <f t="shared" si="7"/>
        <v>1.503319293130324E-3</v>
      </c>
      <c r="U294" s="91">
        <f>R294/'סכום נכסי הקרן'!$C$42</f>
        <v>2.8545866173083505E-4</v>
      </c>
    </row>
    <row r="295" spans="2:21">
      <c r="B295" s="86" t="s">
        <v>983</v>
      </c>
      <c r="C295" s="87" t="s">
        <v>984</v>
      </c>
      <c r="D295" s="88" t="s">
        <v>28</v>
      </c>
      <c r="E295" s="88" t="s">
        <v>28</v>
      </c>
      <c r="F295" s="87"/>
      <c r="G295" s="88" t="s">
        <v>972</v>
      </c>
      <c r="H295" s="87" t="s">
        <v>907</v>
      </c>
      <c r="I295" s="87" t="s">
        <v>897</v>
      </c>
      <c r="J295" s="101"/>
      <c r="K295" s="90">
        <v>3.0499999999955549</v>
      </c>
      <c r="L295" s="88" t="s">
        <v>132</v>
      </c>
      <c r="M295" s="89">
        <v>2.6249999999999999E-2</v>
      </c>
      <c r="N295" s="89">
        <v>7.609999999988605E-2</v>
      </c>
      <c r="O295" s="90">
        <v>74639.339060000013</v>
      </c>
      <c r="P295" s="102">
        <v>86.704629999999995</v>
      </c>
      <c r="Q295" s="90"/>
      <c r="R295" s="90">
        <v>247.47306256200002</v>
      </c>
      <c r="S295" s="91">
        <v>6.0111912766082546E-5</v>
      </c>
      <c r="T295" s="91">
        <f t="shared" si="7"/>
        <v>1.6880277440618036E-3</v>
      </c>
      <c r="U295" s="91">
        <f>R295/'סכום נכסי הקרן'!$C$42</f>
        <v>3.2053213378312575E-4</v>
      </c>
    </row>
    <row r="296" spans="2:21">
      <c r="B296" s="86" t="s">
        <v>985</v>
      </c>
      <c r="C296" s="87" t="s">
        <v>986</v>
      </c>
      <c r="D296" s="88" t="s">
        <v>28</v>
      </c>
      <c r="E296" s="88" t="s">
        <v>28</v>
      </c>
      <c r="F296" s="87"/>
      <c r="G296" s="88" t="s">
        <v>972</v>
      </c>
      <c r="H296" s="87" t="s">
        <v>907</v>
      </c>
      <c r="I296" s="87" t="s">
        <v>897</v>
      </c>
      <c r="J296" s="101"/>
      <c r="K296" s="90">
        <v>1.8899999999945856</v>
      </c>
      <c r="L296" s="88" t="s">
        <v>132</v>
      </c>
      <c r="M296" s="89">
        <v>7.0499999999999993E-2</v>
      </c>
      <c r="N296" s="89">
        <v>6.9299999999771891E-2</v>
      </c>
      <c r="O296" s="90">
        <v>29437.720000000005</v>
      </c>
      <c r="P296" s="102">
        <v>100.08857999999999</v>
      </c>
      <c r="Q296" s="90"/>
      <c r="R296" s="90">
        <v>112.66955934900002</v>
      </c>
      <c r="S296" s="91">
        <v>3.7084461868324856E-5</v>
      </c>
      <c r="T296" s="91">
        <f t="shared" si="7"/>
        <v>7.6852543110497696E-4</v>
      </c>
      <c r="U296" s="91">
        <f>R296/'סכום נכסי הקרן'!$C$42</f>
        <v>1.4593190021031772E-4</v>
      </c>
    </row>
    <row r="297" spans="2:21">
      <c r="B297" s="86" t="s">
        <v>987</v>
      </c>
      <c r="C297" s="87" t="s">
        <v>988</v>
      </c>
      <c r="D297" s="88" t="s">
        <v>28</v>
      </c>
      <c r="E297" s="88" t="s">
        <v>28</v>
      </c>
      <c r="F297" s="87"/>
      <c r="G297" s="88" t="s">
        <v>914</v>
      </c>
      <c r="H297" s="87" t="s">
        <v>907</v>
      </c>
      <c r="I297" s="87" t="s">
        <v>305</v>
      </c>
      <c r="J297" s="101"/>
      <c r="K297" s="90">
        <v>3.4000000000086548</v>
      </c>
      <c r="L297" s="88" t="s">
        <v>132</v>
      </c>
      <c r="M297" s="89">
        <v>5.5E-2</v>
      </c>
      <c r="N297" s="89">
        <v>9.5400000000297136E-2</v>
      </c>
      <c r="O297" s="90">
        <v>20606.404000000002</v>
      </c>
      <c r="P297" s="102">
        <v>87.977109999999996</v>
      </c>
      <c r="Q297" s="90"/>
      <c r="R297" s="90">
        <v>69.324986061000018</v>
      </c>
      <c r="S297" s="91">
        <v>2.0606404000000001E-5</v>
      </c>
      <c r="T297" s="91">
        <f t="shared" si="7"/>
        <v>4.7286964737161205E-4</v>
      </c>
      <c r="U297" s="91">
        <f>R297/'סכום נכסי הקרן'!$C$42</f>
        <v>8.9791129089254851E-5</v>
      </c>
    </row>
    <row r="298" spans="2:21">
      <c r="B298" s="86" t="s">
        <v>989</v>
      </c>
      <c r="C298" s="87" t="s">
        <v>990</v>
      </c>
      <c r="D298" s="88" t="s">
        <v>28</v>
      </c>
      <c r="E298" s="88" t="s">
        <v>28</v>
      </c>
      <c r="F298" s="87"/>
      <c r="G298" s="88" t="s">
        <v>914</v>
      </c>
      <c r="H298" s="87" t="s">
        <v>907</v>
      </c>
      <c r="I298" s="87" t="s">
        <v>305</v>
      </c>
      <c r="J298" s="101"/>
      <c r="K298" s="90">
        <v>2.9799999999970606</v>
      </c>
      <c r="L298" s="88" t="s">
        <v>132</v>
      </c>
      <c r="M298" s="89">
        <v>0.06</v>
      </c>
      <c r="N298" s="89">
        <v>9.069999999988855E-2</v>
      </c>
      <c r="O298" s="90">
        <v>92758.255720000001</v>
      </c>
      <c r="P298" s="102">
        <v>92.069670000000002</v>
      </c>
      <c r="Q298" s="90"/>
      <c r="R298" s="90">
        <v>326.57807725200007</v>
      </c>
      <c r="S298" s="91">
        <v>1.2367767429333334E-4</v>
      </c>
      <c r="T298" s="91">
        <f t="shared" si="7"/>
        <v>2.2276075193663689E-3</v>
      </c>
      <c r="U298" s="91">
        <f>R298/'סכום נכסי הקרן'!$C$42</f>
        <v>4.2299055446549315E-4</v>
      </c>
    </row>
    <row r="299" spans="2:21">
      <c r="B299" s="86" t="s">
        <v>991</v>
      </c>
      <c r="C299" s="87" t="s">
        <v>992</v>
      </c>
      <c r="D299" s="88" t="s">
        <v>28</v>
      </c>
      <c r="E299" s="88" t="s">
        <v>28</v>
      </c>
      <c r="F299" s="87"/>
      <c r="G299" s="88" t="s">
        <v>993</v>
      </c>
      <c r="H299" s="87" t="s">
        <v>907</v>
      </c>
      <c r="I299" s="87" t="s">
        <v>305</v>
      </c>
      <c r="J299" s="101"/>
      <c r="K299" s="90">
        <v>6.0900000000017238</v>
      </c>
      <c r="L299" s="88" t="s">
        <v>134</v>
      </c>
      <c r="M299" s="89">
        <v>6.6250000000000003E-2</v>
      </c>
      <c r="N299" s="89">
        <v>6.4600000000019711E-2</v>
      </c>
      <c r="O299" s="90">
        <v>117750.88000000002</v>
      </c>
      <c r="P299" s="102">
        <v>101.98945000000001</v>
      </c>
      <c r="Q299" s="90"/>
      <c r="R299" s="90">
        <v>486.75087282400011</v>
      </c>
      <c r="S299" s="91">
        <v>1.5700117333333335E-4</v>
      </c>
      <c r="T299" s="91">
        <f t="shared" si="7"/>
        <v>3.3201552090840638E-3</v>
      </c>
      <c r="U299" s="91">
        <f>R299/'סכום נכסי הקרן'!$C$42</f>
        <v>6.30449610441895E-4</v>
      </c>
    </row>
    <row r="300" spans="2:21">
      <c r="B300" s="86" t="s">
        <v>994</v>
      </c>
      <c r="C300" s="87" t="s">
        <v>995</v>
      </c>
      <c r="D300" s="88" t="s">
        <v>28</v>
      </c>
      <c r="E300" s="88" t="s">
        <v>28</v>
      </c>
      <c r="F300" s="87"/>
      <c r="G300" s="88" t="s">
        <v>972</v>
      </c>
      <c r="H300" s="87" t="s">
        <v>907</v>
      </c>
      <c r="I300" s="87" t="s">
        <v>305</v>
      </c>
      <c r="J300" s="101"/>
      <c r="K300" s="90">
        <v>1.3300000000007564</v>
      </c>
      <c r="L300" s="88" t="s">
        <v>132</v>
      </c>
      <c r="M300" s="89">
        <v>4.2500000000000003E-2</v>
      </c>
      <c r="N300" s="89">
        <v>7.6199999999937831E-2</v>
      </c>
      <c r="O300" s="90">
        <v>64762.984000000004</v>
      </c>
      <c r="P300" s="102">
        <v>96.11806</v>
      </c>
      <c r="Q300" s="90"/>
      <c r="R300" s="90">
        <v>238.03987365400002</v>
      </c>
      <c r="S300" s="91">
        <v>1.3634312421052634E-4</v>
      </c>
      <c r="T300" s="91">
        <f t="shared" si="7"/>
        <v>1.6236834294651766E-3</v>
      </c>
      <c r="U300" s="91">
        <f>R300/'סכום נכסי הקרן'!$C$42</f>
        <v>3.0831407603672744E-4</v>
      </c>
    </row>
    <row r="301" spans="2:21">
      <c r="B301" s="86" t="s">
        <v>996</v>
      </c>
      <c r="C301" s="87" t="s">
        <v>997</v>
      </c>
      <c r="D301" s="88" t="s">
        <v>28</v>
      </c>
      <c r="E301" s="88" t="s">
        <v>28</v>
      </c>
      <c r="F301" s="87"/>
      <c r="G301" s="88" t="s">
        <v>972</v>
      </c>
      <c r="H301" s="87" t="s">
        <v>907</v>
      </c>
      <c r="I301" s="87" t="s">
        <v>305</v>
      </c>
      <c r="J301" s="101"/>
      <c r="K301" s="90">
        <v>4.5600000000154743</v>
      </c>
      <c r="L301" s="88" t="s">
        <v>132</v>
      </c>
      <c r="M301" s="89">
        <v>3.125E-2</v>
      </c>
      <c r="N301" s="89">
        <v>7.6600000000197732E-2</v>
      </c>
      <c r="O301" s="90">
        <v>29437.720000000005</v>
      </c>
      <c r="P301" s="102">
        <v>82.666330000000002</v>
      </c>
      <c r="Q301" s="90"/>
      <c r="R301" s="90">
        <v>93.057360176000017</v>
      </c>
      <c r="S301" s="91">
        <v>3.9250293333333337E-5</v>
      </c>
      <c r="T301" s="91">
        <f t="shared" si="7"/>
        <v>6.3474951229039542E-4</v>
      </c>
      <c r="U301" s="91">
        <f>R301/'סכום נכסי הקרן'!$C$42</f>
        <v>1.2052978175741978E-4</v>
      </c>
    </row>
    <row r="302" spans="2:21">
      <c r="B302" s="86" t="s">
        <v>998</v>
      </c>
      <c r="C302" s="87" t="s">
        <v>999</v>
      </c>
      <c r="D302" s="88" t="s">
        <v>28</v>
      </c>
      <c r="E302" s="88" t="s">
        <v>28</v>
      </c>
      <c r="F302" s="87"/>
      <c r="G302" s="88" t="s">
        <v>993</v>
      </c>
      <c r="H302" s="87" t="s">
        <v>907</v>
      </c>
      <c r="I302" s="87" t="s">
        <v>897</v>
      </c>
      <c r="J302" s="101"/>
      <c r="K302" s="90">
        <v>4.3599999999949581</v>
      </c>
      <c r="L302" s="88" t="s">
        <v>134</v>
      </c>
      <c r="M302" s="89">
        <v>4.8750000000000002E-2</v>
      </c>
      <c r="N302" s="89">
        <v>5.7099999999957456E-2</v>
      </c>
      <c r="O302" s="90">
        <v>80659.352800000008</v>
      </c>
      <c r="P302" s="102">
        <v>97.068420000000003</v>
      </c>
      <c r="Q302" s="90"/>
      <c r="R302" s="90">
        <v>317.33648268500008</v>
      </c>
      <c r="S302" s="91">
        <v>8.0659352800000004E-5</v>
      </c>
      <c r="T302" s="91">
        <f t="shared" si="7"/>
        <v>2.1645700805964078E-3</v>
      </c>
      <c r="U302" s="91">
        <f>R302/'סכום נכסי הקרן'!$C$42</f>
        <v>4.1102065359849711E-4</v>
      </c>
    </row>
    <row r="303" spans="2:21">
      <c r="B303" s="86" t="s">
        <v>1000</v>
      </c>
      <c r="C303" s="87" t="s">
        <v>1001</v>
      </c>
      <c r="D303" s="88" t="s">
        <v>28</v>
      </c>
      <c r="E303" s="88" t="s">
        <v>28</v>
      </c>
      <c r="F303" s="87"/>
      <c r="G303" s="88" t="s">
        <v>1002</v>
      </c>
      <c r="H303" s="87" t="s">
        <v>907</v>
      </c>
      <c r="I303" s="87" t="s">
        <v>897</v>
      </c>
      <c r="J303" s="101"/>
      <c r="K303" s="90">
        <v>7.2500000000116902</v>
      </c>
      <c r="L303" s="88" t="s">
        <v>132</v>
      </c>
      <c r="M303" s="89">
        <v>5.9000000000000004E-2</v>
      </c>
      <c r="N303" s="89">
        <v>6.640000000011223E-2</v>
      </c>
      <c r="O303" s="90">
        <v>82425.616000000009</v>
      </c>
      <c r="P303" s="102">
        <v>94.992279999999994</v>
      </c>
      <c r="Q303" s="90"/>
      <c r="R303" s="90">
        <v>299.41143772600003</v>
      </c>
      <c r="S303" s="91">
        <v>1.6485123200000001E-4</v>
      </c>
      <c r="T303" s="91">
        <f t="shared" si="7"/>
        <v>2.0423023360140388E-3</v>
      </c>
      <c r="U303" s="91">
        <f>R303/'סכום נכסי הקרן'!$C$42</f>
        <v>3.8780377152905043E-4</v>
      </c>
    </row>
    <row r="304" spans="2:21">
      <c r="B304" s="86" t="s">
        <v>1003</v>
      </c>
      <c r="C304" s="87" t="s">
        <v>1004</v>
      </c>
      <c r="D304" s="88" t="s">
        <v>28</v>
      </c>
      <c r="E304" s="88" t="s">
        <v>28</v>
      </c>
      <c r="F304" s="87"/>
      <c r="G304" s="88" t="s">
        <v>1005</v>
      </c>
      <c r="H304" s="87" t="s">
        <v>907</v>
      </c>
      <c r="I304" s="87" t="s">
        <v>897</v>
      </c>
      <c r="J304" s="101"/>
      <c r="K304" s="90">
        <v>6.8600000000192987</v>
      </c>
      <c r="L304" s="88" t="s">
        <v>132</v>
      </c>
      <c r="M304" s="89">
        <v>3.15E-2</v>
      </c>
      <c r="N304" s="89">
        <v>7.1900000000179695E-2</v>
      </c>
      <c r="O304" s="90">
        <v>58875.44000000001</v>
      </c>
      <c r="P304" s="102">
        <v>76.870750000000001</v>
      </c>
      <c r="Q304" s="90"/>
      <c r="R304" s="90">
        <v>173.06656253100005</v>
      </c>
      <c r="S304" s="91">
        <v>9.080573193885563E-5</v>
      </c>
      <c r="T304" s="91">
        <f t="shared" si="7"/>
        <v>1.1804968027521955E-3</v>
      </c>
      <c r="U304" s="91">
        <f>R304/'סכום נכסי הקרן'!$C$42</f>
        <v>2.2415932465649397E-4</v>
      </c>
    </row>
    <row r="305" spans="2:21">
      <c r="B305" s="86" t="s">
        <v>1006</v>
      </c>
      <c r="C305" s="87" t="s">
        <v>1007</v>
      </c>
      <c r="D305" s="88" t="s">
        <v>28</v>
      </c>
      <c r="E305" s="88" t="s">
        <v>28</v>
      </c>
      <c r="F305" s="87"/>
      <c r="G305" s="88" t="s">
        <v>1008</v>
      </c>
      <c r="H305" s="87" t="s">
        <v>907</v>
      </c>
      <c r="I305" s="87" t="s">
        <v>305</v>
      </c>
      <c r="J305" s="101"/>
      <c r="K305" s="90">
        <v>7.209999999991032</v>
      </c>
      <c r="L305" s="88" t="s">
        <v>132</v>
      </c>
      <c r="M305" s="89">
        <v>6.25E-2</v>
      </c>
      <c r="N305" s="89">
        <v>6.7399999999923341E-2</v>
      </c>
      <c r="O305" s="90">
        <v>73594.3</v>
      </c>
      <c r="P305" s="102">
        <v>98.270499999999998</v>
      </c>
      <c r="Q305" s="90"/>
      <c r="R305" s="90">
        <v>276.55736468800006</v>
      </c>
      <c r="S305" s="91">
        <v>1.2265716666666666E-4</v>
      </c>
      <c r="T305" s="91">
        <f t="shared" si="7"/>
        <v>1.8864134123729309E-3</v>
      </c>
      <c r="U305" s="91">
        <f>R305/'סכום נכסי הקרן'!$C$42</f>
        <v>3.5820271224337459E-4</v>
      </c>
    </row>
    <row r="306" spans="2:21">
      <c r="B306" s="86" t="s">
        <v>1009</v>
      </c>
      <c r="C306" s="87" t="s">
        <v>1010</v>
      </c>
      <c r="D306" s="88" t="s">
        <v>28</v>
      </c>
      <c r="E306" s="88" t="s">
        <v>28</v>
      </c>
      <c r="F306" s="87"/>
      <c r="G306" s="88" t="s">
        <v>959</v>
      </c>
      <c r="H306" s="87" t="s">
        <v>907</v>
      </c>
      <c r="I306" s="87" t="s">
        <v>305</v>
      </c>
      <c r="J306" s="101"/>
      <c r="K306" s="90">
        <v>4.369999999998857</v>
      </c>
      <c r="L306" s="88" t="s">
        <v>132</v>
      </c>
      <c r="M306" s="89">
        <v>4.4999999999999998E-2</v>
      </c>
      <c r="N306" s="89">
        <v>6.9799999999970608E-2</v>
      </c>
      <c r="O306" s="90">
        <v>88775.33220400002</v>
      </c>
      <c r="P306" s="102">
        <v>90.208500000000001</v>
      </c>
      <c r="Q306" s="90"/>
      <c r="R306" s="90">
        <v>306.23699265500005</v>
      </c>
      <c r="S306" s="91">
        <v>1.4795888700666669E-4</v>
      </c>
      <c r="T306" s="91">
        <f t="shared" si="7"/>
        <v>2.0888598318864766E-3</v>
      </c>
      <c r="U306" s="91">
        <f>R306/'סכום נכסי הקרן'!$C$42</f>
        <v>3.9664436881667721E-4</v>
      </c>
    </row>
    <row r="307" spans="2:21">
      <c r="B307" s="86" t="s">
        <v>1011</v>
      </c>
      <c r="C307" s="87" t="s">
        <v>1012</v>
      </c>
      <c r="D307" s="88" t="s">
        <v>28</v>
      </c>
      <c r="E307" s="88" t="s">
        <v>28</v>
      </c>
      <c r="F307" s="87"/>
      <c r="G307" s="88" t="s">
        <v>914</v>
      </c>
      <c r="H307" s="87" t="s">
        <v>907</v>
      </c>
      <c r="I307" s="87" t="s">
        <v>305</v>
      </c>
      <c r="J307" s="101"/>
      <c r="K307" s="90">
        <v>6.9300000000046991</v>
      </c>
      <c r="L307" s="88" t="s">
        <v>132</v>
      </c>
      <c r="M307" s="89">
        <v>0.04</v>
      </c>
      <c r="N307" s="89">
        <v>6.5500000000031561E-2</v>
      </c>
      <c r="O307" s="90">
        <v>44156.580000000009</v>
      </c>
      <c r="P307" s="102">
        <v>84.433329999999998</v>
      </c>
      <c r="Q307" s="90"/>
      <c r="R307" s="90">
        <v>142.56970398100003</v>
      </c>
      <c r="S307" s="91">
        <v>4.4156580000000009E-5</v>
      </c>
      <c r="T307" s="91">
        <f t="shared" si="7"/>
        <v>9.7247600725154919E-4</v>
      </c>
      <c r="U307" s="91">
        <f>R307/'סכום נכסי הקרן'!$C$42</f>
        <v>1.8465917444412627E-4</v>
      </c>
    </row>
    <row r="308" spans="2:21">
      <c r="B308" s="86" t="s">
        <v>1013</v>
      </c>
      <c r="C308" s="87" t="s">
        <v>1014</v>
      </c>
      <c r="D308" s="88" t="s">
        <v>28</v>
      </c>
      <c r="E308" s="88" t="s">
        <v>28</v>
      </c>
      <c r="F308" s="87"/>
      <c r="G308" s="88" t="s">
        <v>914</v>
      </c>
      <c r="H308" s="87" t="s">
        <v>907</v>
      </c>
      <c r="I308" s="87" t="s">
        <v>305</v>
      </c>
      <c r="J308" s="101"/>
      <c r="K308" s="90">
        <v>2.950000000004557</v>
      </c>
      <c r="L308" s="88" t="s">
        <v>132</v>
      </c>
      <c r="M308" s="89">
        <v>6.8750000000000006E-2</v>
      </c>
      <c r="N308" s="89">
        <v>6.8400000000089736E-2</v>
      </c>
      <c r="O308" s="90">
        <v>73594.3</v>
      </c>
      <c r="P308" s="102">
        <v>101.36229</v>
      </c>
      <c r="Q308" s="90"/>
      <c r="R308" s="90">
        <v>285.25842716600005</v>
      </c>
      <c r="S308" s="91">
        <v>1.0833301439350893E-4</v>
      </c>
      <c r="T308" s="91">
        <f t="shared" si="7"/>
        <v>1.9457638512191766E-3</v>
      </c>
      <c r="U308" s="91">
        <f>R308/'סכום נכסי הקרן'!$C$42</f>
        <v>3.6947250497709847E-4</v>
      </c>
    </row>
    <row r="309" spans="2:21">
      <c r="B309" s="86" t="s">
        <v>1015</v>
      </c>
      <c r="C309" s="87" t="s">
        <v>1016</v>
      </c>
      <c r="D309" s="88" t="s">
        <v>28</v>
      </c>
      <c r="E309" s="88" t="s">
        <v>28</v>
      </c>
      <c r="F309" s="87"/>
      <c r="G309" s="88" t="s">
        <v>967</v>
      </c>
      <c r="H309" s="87" t="s">
        <v>907</v>
      </c>
      <c r="I309" s="87" t="s">
        <v>305</v>
      </c>
      <c r="J309" s="101"/>
      <c r="K309" s="90">
        <v>4.2499999999704139</v>
      </c>
      <c r="L309" s="88" t="s">
        <v>132</v>
      </c>
      <c r="M309" s="89">
        <v>7.0499999999999993E-2</v>
      </c>
      <c r="N309" s="89">
        <v>7.0599999999242602E-2</v>
      </c>
      <c r="O309" s="90">
        <v>8831.3160000000025</v>
      </c>
      <c r="P309" s="102">
        <v>100.08575</v>
      </c>
      <c r="Q309" s="90"/>
      <c r="R309" s="90">
        <v>33.799910976000007</v>
      </c>
      <c r="S309" s="91">
        <v>1.2616165714285717E-5</v>
      </c>
      <c r="T309" s="91">
        <f t="shared" si="7"/>
        <v>2.3055110274886146E-4</v>
      </c>
      <c r="U309" s="91">
        <f>R309/'סכום נכסי הקרן'!$C$42</f>
        <v>4.3778330759141579E-5</v>
      </c>
    </row>
    <row r="310" spans="2:21">
      <c r="B310" s="86" t="s">
        <v>1017</v>
      </c>
      <c r="C310" s="87" t="s">
        <v>1018</v>
      </c>
      <c r="D310" s="88" t="s">
        <v>28</v>
      </c>
      <c r="E310" s="88" t="s">
        <v>28</v>
      </c>
      <c r="F310" s="87"/>
      <c r="G310" s="88" t="s">
        <v>947</v>
      </c>
      <c r="H310" s="87" t="s">
        <v>907</v>
      </c>
      <c r="I310" s="87" t="s">
        <v>897</v>
      </c>
      <c r="J310" s="101"/>
      <c r="K310" s="90">
        <v>3.7599999999979814</v>
      </c>
      <c r="L310" s="88" t="s">
        <v>135</v>
      </c>
      <c r="M310" s="89">
        <v>7.4160000000000004E-2</v>
      </c>
      <c r="N310" s="89">
        <v>7.5799999999975207E-2</v>
      </c>
      <c r="O310" s="90">
        <v>100088.24800000002</v>
      </c>
      <c r="P310" s="102">
        <v>101.56543000000001</v>
      </c>
      <c r="Q310" s="90"/>
      <c r="R310" s="90">
        <v>475.53218502100003</v>
      </c>
      <c r="S310" s="91">
        <v>1.5398192000000004E-4</v>
      </c>
      <c r="T310" s="91">
        <f t="shared" si="7"/>
        <v>3.2436319056288144E-3</v>
      </c>
      <c r="U310" s="91">
        <f>R310/'סכום נכסי הקרן'!$C$42</f>
        <v>6.1591893828503573E-4</v>
      </c>
    </row>
    <row r="311" spans="2:21">
      <c r="B311" s="86" t="s">
        <v>1019</v>
      </c>
      <c r="C311" s="87" t="s">
        <v>1020</v>
      </c>
      <c r="D311" s="88" t="s">
        <v>28</v>
      </c>
      <c r="E311" s="88" t="s">
        <v>28</v>
      </c>
      <c r="F311" s="87"/>
      <c r="G311" s="88" t="s">
        <v>944</v>
      </c>
      <c r="H311" s="87" t="s">
        <v>907</v>
      </c>
      <c r="I311" s="87" t="s">
        <v>897</v>
      </c>
      <c r="J311" s="101"/>
      <c r="K311" s="90">
        <v>3.1000000000061418</v>
      </c>
      <c r="L311" s="88" t="s">
        <v>132</v>
      </c>
      <c r="M311" s="89">
        <v>4.7E-2</v>
      </c>
      <c r="N311" s="89">
        <v>7.8400000000116696E-2</v>
      </c>
      <c r="O311" s="90">
        <v>55931.668000000005</v>
      </c>
      <c r="P311" s="102">
        <v>91.355890000000002</v>
      </c>
      <c r="Q311" s="90"/>
      <c r="R311" s="90">
        <v>195.39444035800003</v>
      </c>
      <c r="S311" s="91">
        <v>1.1278819923371648E-4</v>
      </c>
      <c r="T311" s="91">
        <f t="shared" si="7"/>
        <v>1.3327965191245815E-3</v>
      </c>
      <c r="U311" s="91">
        <f>R311/'סכום נכסי הקרן'!$C$42</f>
        <v>2.5307884522429003E-4</v>
      </c>
    </row>
    <row r="312" spans="2:21">
      <c r="B312" s="86" t="s">
        <v>1021</v>
      </c>
      <c r="C312" s="87" t="s">
        <v>1022</v>
      </c>
      <c r="D312" s="88" t="s">
        <v>28</v>
      </c>
      <c r="E312" s="88" t="s">
        <v>28</v>
      </c>
      <c r="F312" s="87"/>
      <c r="G312" s="88" t="s">
        <v>972</v>
      </c>
      <c r="H312" s="87" t="s">
        <v>907</v>
      </c>
      <c r="I312" s="87" t="s">
        <v>897</v>
      </c>
      <c r="J312" s="101"/>
      <c r="K312" s="90">
        <v>3.9100000000089548</v>
      </c>
      <c r="L312" s="88" t="s">
        <v>132</v>
      </c>
      <c r="M312" s="89">
        <v>7.9500000000000001E-2</v>
      </c>
      <c r="N312" s="89">
        <v>8.1800000000172068E-2</v>
      </c>
      <c r="O312" s="90">
        <v>44156.580000000009</v>
      </c>
      <c r="P312" s="102">
        <v>101.19292</v>
      </c>
      <c r="Q312" s="90"/>
      <c r="R312" s="90">
        <v>170.86905851699998</v>
      </c>
      <c r="S312" s="91">
        <v>6.7933200000000016E-5</v>
      </c>
      <c r="T312" s="91">
        <f t="shared" si="7"/>
        <v>1.1655075036950914E-3</v>
      </c>
      <c r="U312" s="91">
        <f>R312/'סכום נכסי הקרן'!$C$42</f>
        <v>2.2131307285311655E-4</v>
      </c>
    </row>
    <row r="313" spans="2:21">
      <c r="B313" s="86" t="s">
        <v>1023</v>
      </c>
      <c r="C313" s="87" t="s">
        <v>1024</v>
      </c>
      <c r="D313" s="88" t="s">
        <v>28</v>
      </c>
      <c r="E313" s="88" t="s">
        <v>28</v>
      </c>
      <c r="F313" s="87"/>
      <c r="G313" s="88" t="s">
        <v>947</v>
      </c>
      <c r="H313" s="87" t="s">
        <v>1025</v>
      </c>
      <c r="I313" s="87" t="s">
        <v>933</v>
      </c>
      <c r="J313" s="101"/>
      <c r="K313" s="90">
        <v>3.2900000000028204</v>
      </c>
      <c r="L313" s="88" t="s">
        <v>132</v>
      </c>
      <c r="M313" s="89">
        <v>6.8750000000000006E-2</v>
      </c>
      <c r="N313" s="89">
        <v>8.4800000000167519E-2</v>
      </c>
      <c r="O313" s="90">
        <v>31792.737600000008</v>
      </c>
      <c r="P313" s="102">
        <v>96.239750000000001</v>
      </c>
      <c r="Q313" s="90"/>
      <c r="R313" s="90">
        <v>117.00388852300001</v>
      </c>
      <c r="S313" s="91">
        <v>6.3585475200000018E-5</v>
      </c>
      <c r="T313" s="91">
        <f t="shared" si="7"/>
        <v>7.9809013532718077E-4</v>
      </c>
      <c r="U313" s="91">
        <f>R313/'סכום נכסי הקרן'!$C$42</f>
        <v>1.5154581133372579E-4</v>
      </c>
    </row>
    <row r="314" spans="2:21">
      <c r="B314" s="86" t="s">
        <v>1026</v>
      </c>
      <c r="C314" s="87" t="s">
        <v>1027</v>
      </c>
      <c r="D314" s="88" t="s">
        <v>28</v>
      </c>
      <c r="E314" s="88" t="s">
        <v>28</v>
      </c>
      <c r="F314" s="87"/>
      <c r="G314" s="88" t="s">
        <v>926</v>
      </c>
      <c r="H314" s="87" t="s">
        <v>907</v>
      </c>
      <c r="I314" s="87" t="s">
        <v>305</v>
      </c>
      <c r="J314" s="101"/>
      <c r="K314" s="90">
        <v>1.8100000000039</v>
      </c>
      <c r="L314" s="88" t="s">
        <v>132</v>
      </c>
      <c r="M314" s="89">
        <v>5.7500000000000002E-2</v>
      </c>
      <c r="N314" s="89">
        <v>7.9100000000104004E-2</v>
      </c>
      <c r="O314" s="90">
        <v>24948.467700000005</v>
      </c>
      <c r="P314" s="102">
        <v>96.763720000000006</v>
      </c>
      <c r="Q314" s="90"/>
      <c r="R314" s="90">
        <v>92.315436344000005</v>
      </c>
      <c r="S314" s="91">
        <v>3.5640668142857146E-5</v>
      </c>
      <c r="T314" s="91">
        <f t="shared" si="7"/>
        <v>6.2968880790733597E-4</v>
      </c>
      <c r="U314" s="91">
        <f>R314/'סכום נכסי הקרן'!$C$42</f>
        <v>1.1956882695080952E-4</v>
      </c>
    </row>
    <row r="315" spans="2:21">
      <c r="B315" s="86" t="s">
        <v>1028</v>
      </c>
      <c r="C315" s="87" t="s">
        <v>1029</v>
      </c>
      <c r="D315" s="88" t="s">
        <v>28</v>
      </c>
      <c r="E315" s="88" t="s">
        <v>28</v>
      </c>
      <c r="F315" s="87"/>
      <c r="G315" s="88" t="s">
        <v>993</v>
      </c>
      <c r="H315" s="87" t="s">
        <v>907</v>
      </c>
      <c r="I315" s="87" t="s">
        <v>897</v>
      </c>
      <c r="J315" s="101"/>
      <c r="K315" s="90">
        <v>3.9500000000055899</v>
      </c>
      <c r="L315" s="88" t="s">
        <v>134</v>
      </c>
      <c r="M315" s="89">
        <v>0.04</v>
      </c>
      <c r="N315" s="89">
        <v>6.0700000000108084E-2</v>
      </c>
      <c r="O315" s="90">
        <v>70650.52800000002</v>
      </c>
      <c r="P315" s="102">
        <v>93.701669999999993</v>
      </c>
      <c r="Q315" s="90"/>
      <c r="R315" s="90">
        <v>268.31814732999999</v>
      </c>
      <c r="S315" s="91">
        <v>7.0650528000000014E-5</v>
      </c>
      <c r="T315" s="91">
        <f t="shared" si="7"/>
        <v>1.8302132451883698E-3</v>
      </c>
      <c r="U315" s="91">
        <f>R315/'סכום נכסי הקרן'!$C$42</f>
        <v>3.4753111068350342E-4</v>
      </c>
    </row>
    <row r="316" spans="2:21">
      <c r="B316" s="86" t="s">
        <v>1030</v>
      </c>
      <c r="C316" s="87" t="s">
        <v>1031</v>
      </c>
      <c r="D316" s="88" t="s">
        <v>28</v>
      </c>
      <c r="E316" s="88" t="s">
        <v>28</v>
      </c>
      <c r="F316" s="87"/>
      <c r="G316" s="88" t="s">
        <v>1032</v>
      </c>
      <c r="H316" s="87" t="s">
        <v>907</v>
      </c>
      <c r="I316" s="87" t="s">
        <v>897</v>
      </c>
      <c r="J316" s="101"/>
      <c r="K316" s="90">
        <v>3.7399999999960065</v>
      </c>
      <c r="L316" s="88" t="s">
        <v>134</v>
      </c>
      <c r="M316" s="89">
        <v>4.6249999999999999E-2</v>
      </c>
      <c r="N316" s="89">
        <v>5.7099999999911583E-2</v>
      </c>
      <c r="O316" s="90">
        <v>60347.326000000008</v>
      </c>
      <c r="P316" s="102">
        <v>100.33504000000001</v>
      </c>
      <c r="Q316" s="90"/>
      <c r="R316" s="90">
        <v>245.41323652700004</v>
      </c>
      <c r="S316" s="91">
        <v>1.0057887666666668E-4</v>
      </c>
      <c r="T316" s="91">
        <f t="shared" si="7"/>
        <v>1.6739775542794321E-3</v>
      </c>
      <c r="U316" s="91">
        <f>R316/'סכום נכסי הקרן'!$C$42</f>
        <v>3.1786420529270602E-4</v>
      </c>
    </row>
    <row r="317" spans="2:21">
      <c r="B317" s="86" t="s">
        <v>1033</v>
      </c>
      <c r="C317" s="87" t="s">
        <v>1034</v>
      </c>
      <c r="D317" s="88" t="s">
        <v>28</v>
      </c>
      <c r="E317" s="88" t="s">
        <v>28</v>
      </c>
      <c r="F317" s="87"/>
      <c r="G317" s="88" t="s">
        <v>967</v>
      </c>
      <c r="H317" s="87" t="s">
        <v>907</v>
      </c>
      <c r="I317" s="87" t="s">
        <v>897</v>
      </c>
      <c r="J317" s="101"/>
      <c r="K317" s="90">
        <v>4.2799999999928797</v>
      </c>
      <c r="L317" s="88" t="s">
        <v>134</v>
      </c>
      <c r="M317" s="89">
        <v>4.6249999999999999E-2</v>
      </c>
      <c r="N317" s="89">
        <v>7.3699999999880014E-2</v>
      </c>
      <c r="O317" s="90">
        <v>41507.185200000007</v>
      </c>
      <c r="P317" s="102">
        <v>90.165480000000002</v>
      </c>
      <c r="Q317" s="90"/>
      <c r="R317" s="90">
        <v>151.68788358600003</v>
      </c>
      <c r="S317" s="91">
        <v>2.7671456800000003E-5</v>
      </c>
      <c r="T317" s="91">
        <f t="shared" si="7"/>
        <v>1.0346716255917165E-3</v>
      </c>
      <c r="U317" s="91">
        <f>R317/'סכום נכסי הקרן'!$C$42</f>
        <v>1.9646922574729066E-4</v>
      </c>
    </row>
    <row r="318" spans="2:21">
      <c r="B318" s="86" t="s">
        <v>1035</v>
      </c>
      <c r="C318" s="87" t="s">
        <v>1036</v>
      </c>
      <c r="D318" s="88" t="s">
        <v>28</v>
      </c>
      <c r="E318" s="88" t="s">
        <v>28</v>
      </c>
      <c r="F318" s="87"/>
      <c r="G318" s="88" t="s">
        <v>993</v>
      </c>
      <c r="H318" s="87" t="s">
        <v>907</v>
      </c>
      <c r="I318" s="87" t="s">
        <v>897</v>
      </c>
      <c r="J318" s="101"/>
      <c r="K318" s="90">
        <v>6.7200000000040276</v>
      </c>
      <c r="L318" s="88" t="s">
        <v>134</v>
      </c>
      <c r="M318" s="89">
        <v>7.8750000000000001E-2</v>
      </c>
      <c r="N318" s="89">
        <v>7.6200000000037224E-2</v>
      </c>
      <c r="O318" s="90">
        <v>79481.844000000012</v>
      </c>
      <c r="P318" s="102">
        <v>101.75939</v>
      </c>
      <c r="Q318" s="90"/>
      <c r="R318" s="90">
        <v>327.81571026900002</v>
      </c>
      <c r="S318" s="91">
        <v>1.0597579200000002E-4</v>
      </c>
      <c r="T318" s="91">
        <f t="shared" si="7"/>
        <v>2.2360494841120854E-3</v>
      </c>
      <c r="U318" s="91">
        <f>R318/'סכום נכסי הקרן'!$C$42</f>
        <v>4.2459356187030941E-4</v>
      </c>
    </row>
    <row r="319" spans="2:21">
      <c r="B319" s="86" t="s">
        <v>1037</v>
      </c>
      <c r="C319" s="87" t="s">
        <v>1038</v>
      </c>
      <c r="D319" s="88" t="s">
        <v>28</v>
      </c>
      <c r="E319" s="88" t="s">
        <v>28</v>
      </c>
      <c r="F319" s="87"/>
      <c r="G319" s="88" t="s">
        <v>1039</v>
      </c>
      <c r="H319" s="87" t="s">
        <v>907</v>
      </c>
      <c r="I319" s="87" t="s">
        <v>305</v>
      </c>
      <c r="J319" s="101"/>
      <c r="K319" s="90">
        <v>7.0300000000012579</v>
      </c>
      <c r="L319" s="88" t="s">
        <v>132</v>
      </c>
      <c r="M319" s="89">
        <v>4.2790000000000002E-2</v>
      </c>
      <c r="N319" s="89">
        <v>6.6600000000014675E-2</v>
      </c>
      <c r="O319" s="90">
        <v>117750.88000000002</v>
      </c>
      <c r="P319" s="102">
        <v>84.753290000000007</v>
      </c>
      <c r="Q319" s="90"/>
      <c r="R319" s="90">
        <v>381.62658368400008</v>
      </c>
      <c r="S319" s="91">
        <v>2.3605242309259045E-5</v>
      </c>
      <c r="T319" s="91">
        <f t="shared" si="7"/>
        <v>2.6030964924464201E-3</v>
      </c>
      <c r="U319" s="91">
        <f>R319/'סכום נכסי הקרן'!$C$42</f>
        <v>4.9429049735847969E-4</v>
      </c>
    </row>
    <row r="320" spans="2:21">
      <c r="B320" s="86" t="s">
        <v>1040</v>
      </c>
      <c r="C320" s="87" t="s">
        <v>1041</v>
      </c>
      <c r="D320" s="88" t="s">
        <v>28</v>
      </c>
      <c r="E320" s="88" t="s">
        <v>28</v>
      </c>
      <c r="F320" s="87"/>
      <c r="G320" s="88" t="s">
        <v>959</v>
      </c>
      <c r="H320" s="87" t="s">
        <v>1042</v>
      </c>
      <c r="I320" s="87" t="s">
        <v>305</v>
      </c>
      <c r="J320" s="101"/>
      <c r="K320" s="90">
        <v>1.6099999999968624</v>
      </c>
      <c r="L320" s="88" t="s">
        <v>132</v>
      </c>
      <c r="M320" s="89">
        <v>6.5000000000000002E-2</v>
      </c>
      <c r="N320" s="89">
        <v>7.8500000000022385E-2</v>
      </c>
      <c r="O320" s="90">
        <v>29437.720000000005</v>
      </c>
      <c r="P320" s="102">
        <v>99.104830000000007</v>
      </c>
      <c r="Q320" s="90"/>
      <c r="R320" s="90">
        <v>111.56215353500004</v>
      </c>
      <c r="S320" s="91">
        <v>5.8875440000000012E-5</v>
      </c>
      <c r="T320" s="91">
        <f t="shared" si="7"/>
        <v>7.6097175346986467E-4</v>
      </c>
      <c r="U320" s="91">
        <f>R320/'סכום נכסי הקרן'!$C$42</f>
        <v>1.4449756572214962E-4</v>
      </c>
    </row>
    <row r="321" spans="2:21">
      <c r="B321" s="86" t="s">
        <v>1043</v>
      </c>
      <c r="C321" s="87" t="s">
        <v>1044</v>
      </c>
      <c r="D321" s="88" t="s">
        <v>28</v>
      </c>
      <c r="E321" s="88" t="s">
        <v>28</v>
      </c>
      <c r="F321" s="87"/>
      <c r="G321" s="88" t="s">
        <v>993</v>
      </c>
      <c r="H321" s="87" t="s">
        <v>1042</v>
      </c>
      <c r="I321" s="87" t="s">
        <v>305</v>
      </c>
      <c r="J321" s="101"/>
      <c r="K321" s="90">
        <v>4.2299999999942459</v>
      </c>
      <c r="L321" s="88" t="s">
        <v>132</v>
      </c>
      <c r="M321" s="89">
        <v>4.1250000000000002E-2</v>
      </c>
      <c r="N321" s="89">
        <v>7.5299999999905609E-2</v>
      </c>
      <c r="O321" s="90">
        <v>105387.03760000001</v>
      </c>
      <c r="P321" s="102">
        <v>87.540130000000005</v>
      </c>
      <c r="Q321" s="90"/>
      <c r="R321" s="90">
        <v>352.78673156100007</v>
      </c>
      <c r="S321" s="91">
        <v>2.6346759400000004E-4</v>
      </c>
      <c r="T321" s="91">
        <f t="shared" si="7"/>
        <v>2.4063782314192542E-3</v>
      </c>
      <c r="U321" s="91">
        <f>R321/'סכום נכסי הקרן'!$C$42</f>
        <v>4.5693653550390789E-4</v>
      </c>
    </row>
    <row r="322" spans="2:21">
      <c r="B322" s="86" t="s">
        <v>1045</v>
      </c>
      <c r="C322" s="87" t="s">
        <v>1046</v>
      </c>
      <c r="D322" s="88" t="s">
        <v>28</v>
      </c>
      <c r="E322" s="88" t="s">
        <v>28</v>
      </c>
      <c r="F322" s="87"/>
      <c r="G322" s="88" t="s">
        <v>1047</v>
      </c>
      <c r="H322" s="87" t="s">
        <v>1042</v>
      </c>
      <c r="I322" s="87" t="s">
        <v>897</v>
      </c>
      <c r="J322" s="101"/>
      <c r="K322" s="90">
        <v>3.790000000009544</v>
      </c>
      <c r="L322" s="88" t="s">
        <v>134</v>
      </c>
      <c r="M322" s="89">
        <v>3.125E-2</v>
      </c>
      <c r="N322" s="89">
        <v>6.7600000000144711E-2</v>
      </c>
      <c r="O322" s="90">
        <v>44156.580000000009</v>
      </c>
      <c r="P322" s="102">
        <v>89.575850000000003</v>
      </c>
      <c r="Q322" s="90"/>
      <c r="R322" s="90">
        <v>160.31482409300003</v>
      </c>
      <c r="S322" s="91">
        <v>5.8875440000000012E-5</v>
      </c>
      <c r="T322" s="91">
        <f t="shared" si="7"/>
        <v>1.0935164742852514E-3</v>
      </c>
      <c r="U322" s="91">
        <f>R322/'סכום נכסי הקרן'!$C$42</f>
        <v>2.0764301419966418E-4</v>
      </c>
    </row>
    <row r="323" spans="2:21">
      <c r="B323" s="86" t="s">
        <v>1048</v>
      </c>
      <c r="C323" s="87" t="s">
        <v>1049</v>
      </c>
      <c r="D323" s="88" t="s">
        <v>28</v>
      </c>
      <c r="E323" s="88" t="s">
        <v>28</v>
      </c>
      <c r="F323" s="87"/>
      <c r="G323" s="88" t="s">
        <v>1050</v>
      </c>
      <c r="H323" s="87" t="s">
        <v>1042</v>
      </c>
      <c r="I323" s="87" t="s">
        <v>897</v>
      </c>
      <c r="J323" s="101"/>
      <c r="K323" s="90">
        <v>4.5699999999870959</v>
      </c>
      <c r="L323" s="88" t="s">
        <v>134</v>
      </c>
      <c r="M323" s="89">
        <v>6.6250000000000003E-2</v>
      </c>
      <c r="N323" s="89">
        <v>6.8399999999846542E-2</v>
      </c>
      <c r="O323" s="90">
        <v>50044.124000000011</v>
      </c>
      <c r="P323" s="102">
        <v>98.946749999999994</v>
      </c>
      <c r="Q323" s="90"/>
      <c r="R323" s="90">
        <v>200.69749848700002</v>
      </c>
      <c r="S323" s="91">
        <v>6.6725498666666684E-5</v>
      </c>
      <c r="T323" s="91">
        <f t="shared" si="7"/>
        <v>1.3689689782902404E-3</v>
      </c>
      <c r="U323" s="91">
        <f>R323/'סכום נכסי הקרן'!$C$42</f>
        <v>2.5994747375325755E-4</v>
      </c>
    </row>
    <row r="324" spans="2:21">
      <c r="B324" s="86" t="s">
        <v>1051</v>
      </c>
      <c r="C324" s="87" t="s">
        <v>1052</v>
      </c>
      <c r="D324" s="88" t="s">
        <v>28</v>
      </c>
      <c r="E324" s="88" t="s">
        <v>28</v>
      </c>
      <c r="F324" s="87"/>
      <c r="G324" s="88" t="s">
        <v>947</v>
      </c>
      <c r="H324" s="87" t="s">
        <v>1053</v>
      </c>
      <c r="I324" s="87" t="s">
        <v>933</v>
      </c>
      <c r="J324" s="101"/>
      <c r="K324" s="90">
        <v>4.750000000007855</v>
      </c>
      <c r="L324" s="88" t="s">
        <v>132</v>
      </c>
      <c r="M324" s="89">
        <v>7.7499999999999999E-2</v>
      </c>
      <c r="N324" s="89">
        <v>8.7700000000136877E-2</v>
      </c>
      <c r="O324" s="90">
        <v>60780.060484000009</v>
      </c>
      <c r="P324" s="102">
        <v>95.854219999999998</v>
      </c>
      <c r="Q324" s="90"/>
      <c r="R324" s="90">
        <v>222.78721223500008</v>
      </c>
      <c r="S324" s="91">
        <v>3.0390030242000004E-5</v>
      </c>
      <c r="T324" s="91">
        <f t="shared" si="7"/>
        <v>1.5196441640214779E-3</v>
      </c>
      <c r="U324" s="91">
        <f>R324/'סכום נכסי הקרן'!$C$42</f>
        <v>2.8855851937173178E-4</v>
      </c>
    </row>
    <row r="325" spans="2:21">
      <c r="B325" s="86" t="s">
        <v>1054</v>
      </c>
      <c r="C325" s="87" t="s">
        <v>1055</v>
      </c>
      <c r="D325" s="88" t="s">
        <v>28</v>
      </c>
      <c r="E325" s="88" t="s">
        <v>28</v>
      </c>
      <c r="F325" s="87"/>
      <c r="G325" s="88" t="s">
        <v>1032</v>
      </c>
      <c r="H325" s="87" t="s">
        <v>1042</v>
      </c>
      <c r="I325" s="87" t="s">
        <v>305</v>
      </c>
      <c r="J325" s="101"/>
      <c r="K325" s="90">
        <v>4.3300000000019692</v>
      </c>
      <c r="L325" s="88" t="s">
        <v>135</v>
      </c>
      <c r="M325" s="89">
        <v>8.3750000000000005E-2</v>
      </c>
      <c r="N325" s="89">
        <v>8.360000000003226E-2</v>
      </c>
      <c r="O325" s="90">
        <v>88313.160000000018</v>
      </c>
      <c r="P325" s="102">
        <v>102.05441</v>
      </c>
      <c r="Q325" s="90"/>
      <c r="R325" s="90">
        <v>421.60731644900005</v>
      </c>
      <c r="S325" s="91">
        <v>1.2616165714285718E-4</v>
      </c>
      <c r="T325" s="91">
        <f t="shared" si="7"/>
        <v>2.8758073298868897E-3</v>
      </c>
      <c r="U325" s="91">
        <f>R325/'סכום נכסי הקרן'!$C$42</f>
        <v>5.46074353955671E-4</v>
      </c>
    </row>
    <row r="326" spans="2:21">
      <c r="B326" s="86" t="s">
        <v>1056</v>
      </c>
      <c r="C326" s="87" t="s">
        <v>1057</v>
      </c>
      <c r="D326" s="88" t="s">
        <v>28</v>
      </c>
      <c r="E326" s="88" t="s">
        <v>28</v>
      </c>
      <c r="F326" s="87"/>
      <c r="G326" s="88" t="s">
        <v>967</v>
      </c>
      <c r="H326" s="87" t="s">
        <v>1042</v>
      </c>
      <c r="I326" s="87" t="s">
        <v>897</v>
      </c>
      <c r="J326" s="101"/>
      <c r="K326" s="90">
        <v>6.86000000005905</v>
      </c>
      <c r="L326" s="88" t="s">
        <v>132</v>
      </c>
      <c r="M326" s="89">
        <v>6.0999999999999999E-2</v>
      </c>
      <c r="N326" s="89">
        <v>7.000000000056418E-2</v>
      </c>
      <c r="O326" s="90">
        <v>14718.860000000002</v>
      </c>
      <c r="P326" s="102">
        <v>94.474720000000005</v>
      </c>
      <c r="Q326" s="90"/>
      <c r="R326" s="90">
        <v>53.175022401000007</v>
      </c>
      <c r="S326" s="91">
        <v>8.4107771428571443E-6</v>
      </c>
      <c r="T326" s="91">
        <f t="shared" si="7"/>
        <v>3.6270983263686686E-4</v>
      </c>
      <c r="U326" s="91">
        <f>R326/'סכום נכסי הקרן'!$C$42</f>
        <v>6.8873368348475869E-5</v>
      </c>
    </row>
    <row r="327" spans="2:21">
      <c r="B327" s="86" t="s">
        <v>1058</v>
      </c>
      <c r="C327" s="87" t="s">
        <v>1059</v>
      </c>
      <c r="D327" s="88" t="s">
        <v>28</v>
      </c>
      <c r="E327" s="88" t="s">
        <v>28</v>
      </c>
      <c r="F327" s="87"/>
      <c r="G327" s="88" t="s">
        <v>967</v>
      </c>
      <c r="H327" s="87" t="s">
        <v>1042</v>
      </c>
      <c r="I327" s="87" t="s">
        <v>897</v>
      </c>
      <c r="J327" s="101"/>
      <c r="K327" s="90">
        <v>4.0800000000043113</v>
      </c>
      <c r="L327" s="88" t="s">
        <v>134</v>
      </c>
      <c r="M327" s="89">
        <v>6.1249999999999999E-2</v>
      </c>
      <c r="N327" s="89">
        <v>5.3700000000054683E-2</v>
      </c>
      <c r="O327" s="90">
        <v>58875.44000000001</v>
      </c>
      <c r="P327" s="102">
        <v>104.98788</v>
      </c>
      <c r="Q327" s="90"/>
      <c r="R327" s="90">
        <v>250.53051449900005</v>
      </c>
      <c r="S327" s="91">
        <v>9.8125733333333348E-5</v>
      </c>
      <c r="T327" s="91">
        <f t="shared" si="7"/>
        <v>1.70888279649604E-3</v>
      </c>
      <c r="U327" s="91">
        <f>R327/'סכום נכסי הקרן'!$C$42</f>
        <v>3.2449220759140312E-4</v>
      </c>
    </row>
    <row r="328" spans="2:21">
      <c r="B328" s="86" t="s">
        <v>1060</v>
      </c>
      <c r="C328" s="87" t="s">
        <v>1061</v>
      </c>
      <c r="D328" s="88" t="s">
        <v>28</v>
      </c>
      <c r="E328" s="88" t="s">
        <v>28</v>
      </c>
      <c r="F328" s="87"/>
      <c r="G328" s="88" t="s">
        <v>967</v>
      </c>
      <c r="H328" s="87" t="s">
        <v>1042</v>
      </c>
      <c r="I328" s="87" t="s">
        <v>897</v>
      </c>
      <c r="J328" s="101"/>
      <c r="K328" s="90">
        <v>3.4400000000095825</v>
      </c>
      <c r="L328" s="88" t="s">
        <v>132</v>
      </c>
      <c r="M328" s="89">
        <v>7.3499999999999996E-2</v>
      </c>
      <c r="N328" s="89">
        <v>6.8700000000141079E-2</v>
      </c>
      <c r="O328" s="90">
        <v>47100.351999999999</v>
      </c>
      <c r="P328" s="102">
        <v>104.29483</v>
      </c>
      <c r="Q328" s="90"/>
      <c r="R328" s="90">
        <v>187.84724530500003</v>
      </c>
      <c r="S328" s="91">
        <v>3.1400234666666664E-5</v>
      </c>
      <c r="T328" s="91">
        <f t="shared" si="7"/>
        <v>1.2813166751875541E-3</v>
      </c>
      <c r="U328" s="91">
        <f>R328/'סכום נכסי הקרן'!$C$42</f>
        <v>2.4330356500036881E-4</v>
      </c>
    </row>
    <row r="329" spans="2:21">
      <c r="B329" s="86" t="s">
        <v>1062</v>
      </c>
      <c r="C329" s="87" t="s">
        <v>1063</v>
      </c>
      <c r="D329" s="88" t="s">
        <v>28</v>
      </c>
      <c r="E329" s="88" t="s">
        <v>28</v>
      </c>
      <c r="F329" s="87"/>
      <c r="G329" s="88" t="s">
        <v>947</v>
      </c>
      <c r="H329" s="87" t="s">
        <v>1053</v>
      </c>
      <c r="I329" s="87" t="s">
        <v>933</v>
      </c>
      <c r="J329" s="101"/>
      <c r="K329" s="90">
        <v>4.1800000000058084</v>
      </c>
      <c r="L329" s="88" t="s">
        <v>132</v>
      </c>
      <c r="M329" s="89">
        <v>7.4999999999999997E-2</v>
      </c>
      <c r="N329" s="89">
        <v>9.5200000000106755E-2</v>
      </c>
      <c r="O329" s="90">
        <v>70650.52800000002</v>
      </c>
      <c r="P329" s="102">
        <v>94.310670000000002</v>
      </c>
      <c r="Q329" s="90"/>
      <c r="R329" s="90">
        <v>254.79688266400007</v>
      </c>
      <c r="S329" s="91">
        <v>7.0650528000000014E-5</v>
      </c>
      <c r="T329" s="91">
        <f t="shared" si="7"/>
        <v>1.7379839348354816E-3</v>
      </c>
      <c r="U329" s="91">
        <f>R329/'סכום נכסי הקרן'!$C$42</f>
        <v>3.3001809423649709E-4</v>
      </c>
    </row>
    <row r="330" spans="2:21">
      <c r="B330" s="86" t="s">
        <v>1064</v>
      </c>
      <c r="C330" s="87" t="s">
        <v>1065</v>
      </c>
      <c r="D330" s="88" t="s">
        <v>28</v>
      </c>
      <c r="E330" s="88" t="s">
        <v>28</v>
      </c>
      <c r="F330" s="87"/>
      <c r="G330" s="88" t="s">
        <v>1008</v>
      </c>
      <c r="H330" s="87" t="s">
        <v>1042</v>
      </c>
      <c r="I330" s="87" t="s">
        <v>305</v>
      </c>
      <c r="J330" s="101"/>
      <c r="K330" s="90">
        <v>4.9699999999866726</v>
      </c>
      <c r="L330" s="88" t="s">
        <v>132</v>
      </c>
      <c r="M330" s="89">
        <v>3.7499999999999999E-2</v>
      </c>
      <c r="N330" s="89">
        <v>6.5899999999848691E-2</v>
      </c>
      <c r="O330" s="90">
        <v>29437.720000000005</v>
      </c>
      <c r="P330" s="102">
        <v>88.659580000000005</v>
      </c>
      <c r="Q330" s="90"/>
      <c r="R330" s="90">
        <v>99.803952189000029</v>
      </c>
      <c r="S330" s="91">
        <v>4.9062866666666674E-5</v>
      </c>
      <c r="T330" s="91">
        <f t="shared" si="7"/>
        <v>6.8076839765072279E-4</v>
      </c>
      <c r="U330" s="91">
        <f>R330/'סכום נכסי הקרן'!$C$42</f>
        <v>1.2926810467347175E-4</v>
      </c>
    </row>
    <row r="331" spans="2:21">
      <c r="B331" s="86" t="s">
        <v>1066</v>
      </c>
      <c r="C331" s="87" t="s">
        <v>1067</v>
      </c>
      <c r="D331" s="88" t="s">
        <v>28</v>
      </c>
      <c r="E331" s="88" t="s">
        <v>28</v>
      </c>
      <c r="F331" s="87"/>
      <c r="G331" s="88" t="s">
        <v>1039</v>
      </c>
      <c r="H331" s="87" t="s">
        <v>1042</v>
      </c>
      <c r="I331" s="87" t="s">
        <v>897</v>
      </c>
      <c r="J331" s="101"/>
      <c r="K331" s="90">
        <v>6.7400000000137625</v>
      </c>
      <c r="L331" s="88" t="s">
        <v>132</v>
      </c>
      <c r="M331" s="89">
        <v>5.1249999999999997E-2</v>
      </c>
      <c r="N331" s="89">
        <v>7.1100000000159286E-2</v>
      </c>
      <c r="O331" s="90">
        <v>63291.098000000005</v>
      </c>
      <c r="P331" s="102">
        <v>87.669629999999998</v>
      </c>
      <c r="Q331" s="90"/>
      <c r="R331" s="90">
        <v>212.18254914200003</v>
      </c>
      <c r="S331" s="91">
        <v>1.26582196E-4</v>
      </c>
      <c r="T331" s="91">
        <f t="shared" ref="T331:T361" si="8">IFERROR(R331/$R$11,0)</f>
        <v>1.4473091578107412E-3</v>
      </c>
      <c r="U331" s="91">
        <f>R331/'סכום נכסי הקרן'!$C$42</f>
        <v>2.7482314448260068E-4</v>
      </c>
    </row>
    <row r="332" spans="2:21">
      <c r="B332" s="86" t="s">
        <v>1068</v>
      </c>
      <c r="C332" s="87" t="s">
        <v>1069</v>
      </c>
      <c r="D332" s="88" t="s">
        <v>28</v>
      </c>
      <c r="E332" s="88" t="s">
        <v>28</v>
      </c>
      <c r="F332" s="87"/>
      <c r="G332" s="88" t="s">
        <v>959</v>
      </c>
      <c r="H332" s="87" t="s">
        <v>1042</v>
      </c>
      <c r="I332" s="87" t="s">
        <v>897</v>
      </c>
      <c r="J332" s="101"/>
      <c r="K332" s="90">
        <v>7.0100000000047125</v>
      </c>
      <c r="L332" s="88" t="s">
        <v>132</v>
      </c>
      <c r="M332" s="89">
        <v>6.4000000000000001E-2</v>
      </c>
      <c r="N332" s="89">
        <v>6.9400000000041026E-2</v>
      </c>
      <c r="O332" s="90">
        <v>73594.3</v>
      </c>
      <c r="P332" s="102">
        <v>98.756330000000005</v>
      </c>
      <c r="Q332" s="90"/>
      <c r="R332" s="90">
        <v>277.9246191690001</v>
      </c>
      <c r="S332" s="91">
        <v>5.8875440000000005E-5</v>
      </c>
      <c r="T332" s="91">
        <f t="shared" si="8"/>
        <v>1.8957395324493034E-3</v>
      </c>
      <c r="U332" s="91">
        <f>R332/'סכום נכסי הקרן'!$C$42</f>
        <v>3.5997360799939121E-4</v>
      </c>
    </row>
    <row r="333" spans="2:21">
      <c r="B333" s="86" t="s">
        <v>1070</v>
      </c>
      <c r="C333" s="87" t="s">
        <v>1071</v>
      </c>
      <c r="D333" s="88" t="s">
        <v>28</v>
      </c>
      <c r="E333" s="88" t="s">
        <v>28</v>
      </c>
      <c r="F333" s="87"/>
      <c r="G333" s="88" t="s">
        <v>947</v>
      </c>
      <c r="H333" s="87" t="s">
        <v>1053</v>
      </c>
      <c r="I333" s="87" t="s">
        <v>933</v>
      </c>
      <c r="J333" s="101"/>
      <c r="K333" s="90">
        <v>4.1699999999961186</v>
      </c>
      <c r="L333" s="88" t="s">
        <v>132</v>
      </c>
      <c r="M333" s="89">
        <v>7.6249999999999998E-2</v>
      </c>
      <c r="N333" s="89">
        <v>9.349999999990137E-2</v>
      </c>
      <c r="O333" s="90">
        <v>88313.160000000018</v>
      </c>
      <c r="P333" s="102">
        <v>93.07535</v>
      </c>
      <c r="Q333" s="90"/>
      <c r="R333" s="90">
        <v>314.32431196600004</v>
      </c>
      <c r="S333" s="91">
        <v>1.7662632000000004E-4</v>
      </c>
      <c r="T333" s="91">
        <f t="shared" si="8"/>
        <v>2.1440238939089223E-3</v>
      </c>
      <c r="U333" s="91">
        <f>R333/'סכום נכסי הקרן'!$C$42</f>
        <v>4.0711922894288131E-4</v>
      </c>
    </row>
    <row r="334" spans="2:21">
      <c r="B334" s="86" t="s">
        <v>1072</v>
      </c>
      <c r="C334" s="87" t="s">
        <v>1073</v>
      </c>
      <c r="D334" s="88" t="s">
        <v>28</v>
      </c>
      <c r="E334" s="88" t="s">
        <v>28</v>
      </c>
      <c r="F334" s="87"/>
      <c r="G334" s="88" t="s">
        <v>914</v>
      </c>
      <c r="H334" s="87" t="s">
        <v>1053</v>
      </c>
      <c r="I334" s="87" t="s">
        <v>933</v>
      </c>
      <c r="J334" s="101"/>
      <c r="K334" s="90">
        <v>3.1699999999954938</v>
      </c>
      <c r="L334" s="88" t="s">
        <v>132</v>
      </c>
      <c r="M334" s="89">
        <v>5.2999999999999999E-2</v>
      </c>
      <c r="N334" s="89">
        <v>0.10099999999984979</v>
      </c>
      <c r="O334" s="90">
        <v>91109.743400000021</v>
      </c>
      <c r="P334" s="102">
        <v>85.987830000000002</v>
      </c>
      <c r="Q334" s="90"/>
      <c r="R334" s="90">
        <v>299.58475745500004</v>
      </c>
      <c r="S334" s="91">
        <v>6.0739828933333347E-5</v>
      </c>
      <c r="T334" s="91">
        <f t="shared" si="8"/>
        <v>2.0434845596795821E-3</v>
      </c>
      <c r="U334" s="91">
        <f>R334/'סכום נכסי הקרן'!$C$42</f>
        <v>3.880282587600563E-4</v>
      </c>
    </row>
    <row r="335" spans="2:21">
      <c r="B335" s="86" t="s">
        <v>1074</v>
      </c>
      <c r="C335" s="87" t="s">
        <v>1075</v>
      </c>
      <c r="D335" s="88" t="s">
        <v>28</v>
      </c>
      <c r="E335" s="88" t="s">
        <v>28</v>
      </c>
      <c r="F335" s="87"/>
      <c r="G335" s="88" t="s">
        <v>1032</v>
      </c>
      <c r="H335" s="87" t="s">
        <v>1042</v>
      </c>
      <c r="I335" s="87" t="s">
        <v>305</v>
      </c>
      <c r="J335" s="101"/>
      <c r="K335" s="90">
        <v>6.1899999999900084</v>
      </c>
      <c r="L335" s="88" t="s">
        <v>132</v>
      </c>
      <c r="M335" s="89">
        <v>4.1250000000000002E-2</v>
      </c>
      <c r="N335" s="89">
        <v>8.4199999999738692E-2</v>
      </c>
      <c r="O335" s="90">
        <v>30909.606000000007</v>
      </c>
      <c r="P335" s="102">
        <v>77.059169999999995</v>
      </c>
      <c r="Q335" s="90"/>
      <c r="R335" s="90">
        <v>91.082650689000019</v>
      </c>
      <c r="S335" s="91">
        <v>3.090960600000001E-5</v>
      </c>
      <c r="T335" s="91">
        <f t="shared" si="8"/>
        <v>6.2127990729173856E-4</v>
      </c>
      <c r="U335" s="91">
        <f>R335/'סכום נכסי הקרן'!$C$42</f>
        <v>1.1797209794764629E-4</v>
      </c>
    </row>
    <row r="336" spans="2:21">
      <c r="B336" s="86" t="s">
        <v>1076</v>
      </c>
      <c r="C336" s="87" t="s">
        <v>1077</v>
      </c>
      <c r="D336" s="88" t="s">
        <v>28</v>
      </c>
      <c r="E336" s="88" t="s">
        <v>28</v>
      </c>
      <c r="F336" s="87"/>
      <c r="G336" s="88" t="s">
        <v>1032</v>
      </c>
      <c r="H336" s="87" t="s">
        <v>1042</v>
      </c>
      <c r="I336" s="87" t="s">
        <v>305</v>
      </c>
      <c r="J336" s="101"/>
      <c r="K336" s="90">
        <v>0.75000000000239264</v>
      </c>
      <c r="L336" s="88" t="s">
        <v>132</v>
      </c>
      <c r="M336" s="89">
        <v>6.25E-2</v>
      </c>
      <c r="N336" s="89">
        <v>8.2100000000120285E-2</v>
      </c>
      <c r="O336" s="90">
        <v>78581.049768000012</v>
      </c>
      <c r="P336" s="102">
        <v>104.31292000000001</v>
      </c>
      <c r="Q336" s="90"/>
      <c r="R336" s="90">
        <v>313.45398736300007</v>
      </c>
      <c r="S336" s="91">
        <v>8.0514030615005047E-5</v>
      </c>
      <c r="T336" s="91">
        <f t="shared" si="8"/>
        <v>2.1380873606111398E-3</v>
      </c>
      <c r="U336" s="91">
        <f>R336/'סכום נכסי הקרן'!$C$42</f>
        <v>4.0599196685142181E-4</v>
      </c>
    </row>
    <row r="337" spans="2:21">
      <c r="B337" s="86" t="s">
        <v>1078</v>
      </c>
      <c r="C337" s="87" t="s">
        <v>1079</v>
      </c>
      <c r="D337" s="88" t="s">
        <v>28</v>
      </c>
      <c r="E337" s="88" t="s">
        <v>28</v>
      </c>
      <c r="F337" s="87"/>
      <c r="G337" s="88" t="s">
        <v>1032</v>
      </c>
      <c r="H337" s="87" t="s">
        <v>1042</v>
      </c>
      <c r="I337" s="87" t="s">
        <v>305</v>
      </c>
      <c r="J337" s="101"/>
      <c r="K337" s="90">
        <v>4.8799999999994466</v>
      </c>
      <c r="L337" s="88" t="s">
        <v>134</v>
      </c>
      <c r="M337" s="89">
        <v>6.5000000000000002E-2</v>
      </c>
      <c r="N337" s="89">
        <v>6.2799999999966855E-2</v>
      </c>
      <c r="O337" s="90">
        <v>35325.26400000001</v>
      </c>
      <c r="P337" s="102">
        <v>101.17655000000001</v>
      </c>
      <c r="Q337" s="90"/>
      <c r="R337" s="90">
        <v>144.86136934100003</v>
      </c>
      <c r="S337" s="91">
        <v>4.7100352000000016E-5</v>
      </c>
      <c r="T337" s="91">
        <f t="shared" si="8"/>
        <v>9.8810758617063352E-4</v>
      </c>
      <c r="U337" s="91">
        <f>R337/'סכום נכסי הקרן'!$C$42</f>
        <v>1.8762738593410872E-4</v>
      </c>
    </row>
    <row r="338" spans="2:21">
      <c r="B338" s="86" t="s">
        <v>1080</v>
      </c>
      <c r="C338" s="87" t="s">
        <v>1081</v>
      </c>
      <c r="D338" s="88" t="s">
        <v>28</v>
      </c>
      <c r="E338" s="88" t="s">
        <v>28</v>
      </c>
      <c r="F338" s="87"/>
      <c r="G338" s="88" t="s">
        <v>959</v>
      </c>
      <c r="H338" s="87" t="s">
        <v>1042</v>
      </c>
      <c r="I338" s="87" t="s">
        <v>897</v>
      </c>
      <c r="J338" s="101"/>
      <c r="K338" s="90">
        <v>2.6700000000014659</v>
      </c>
      <c r="L338" s="88" t="s">
        <v>134</v>
      </c>
      <c r="M338" s="89">
        <v>5.7500000000000002E-2</v>
      </c>
      <c r="N338" s="89">
        <v>5.7400000000047628E-2</v>
      </c>
      <c r="O338" s="90">
        <v>26788.325200000007</v>
      </c>
      <c r="P338" s="102">
        <v>100.5562</v>
      </c>
      <c r="Q338" s="90"/>
      <c r="R338" s="90">
        <v>109.17966165200001</v>
      </c>
      <c r="S338" s="91">
        <v>4.1212808000000008E-5</v>
      </c>
      <c r="T338" s="91">
        <f t="shared" si="8"/>
        <v>7.447206417049286E-4</v>
      </c>
      <c r="U338" s="91">
        <f>R338/'סכום נכסי הקרן'!$C$42</f>
        <v>1.4141171387600112E-4</v>
      </c>
    </row>
    <row r="339" spans="2:21">
      <c r="B339" s="86" t="s">
        <v>1082</v>
      </c>
      <c r="C339" s="87" t="s">
        <v>1083</v>
      </c>
      <c r="D339" s="88" t="s">
        <v>28</v>
      </c>
      <c r="E339" s="88" t="s">
        <v>28</v>
      </c>
      <c r="F339" s="87"/>
      <c r="G339" s="88" t="s">
        <v>959</v>
      </c>
      <c r="H339" s="87" t="s">
        <v>1042</v>
      </c>
      <c r="I339" s="87" t="s">
        <v>897</v>
      </c>
      <c r="J339" s="101"/>
      <c r="K339" s="90">
        <v>4.7699999999951901</v>
      </c>
      <c r="L339" s="88" t="s">
        <v>134</v>
      </c>
      <c r="M339" s="89">
        <v>6.1249999999999999E-2</v>
      </c>
      <c r="N339" s="89">
        <v>6.0899999999976993E-2</v>
      </c>
      <c r="O339" s="90">
        <v>58875.44000000001</v>
      </c>
      <c r="P339" s="102">
        <v>100.17949</v>
      </c>
      <c r="Q339" s="90"/>
      <c r="R339" s="90">
        <v>239.05637019500003</v>
      </c>
      <c r="S339" s="91">
        <v>9.0577600000000012E-5</v>
      </c>
      <c r="T339" s="91">
        <f t="shared" si="8"/>
        <v>1.6306170098120115E-3</v>
      </c>
      <c r="U339" s="91">
        <f>R339/'סכום נכסי הקרן'!$C$42</f>
        <v>3.096306629892499E-4</v>
      </c>
    </row>
    <row r="340" spans="2:21">
      <c r="B340" s="86" t="s">
        <v>1084</v>
      </c>
      <c r="C340" s="87" t="s">
        <v>1085</v>
      </c>
      <c r="D340" s="88" t="s">
        <v>28</v>
      </c>
      <c r="E340" s="88" t="s">
        <v>28</v>
      </c>
      <c r="F340" s="87"/>
      <c r="G340" s="88" t="s">
        <v>959</v>
      </c>
      <c r="H340" s="87" t="s">
        <v>1086</v>
      </c>
      <c r="I340" s="87" t="s">
        <v>933</v>
      </c>
      <c r="J340" s="101"/>
      <c r="K340" s="90">
        <v>6.3100000000100502</v>
      </c>
      <c r="L340" s="88" t="s">
        <v>132</v>
      </c>
      <c r="M340" s="89">
        <v>3.7499999999999999E-2</v>
      </c>
      <c r="N340" s="89">
        <v>7.1100000000107341E-2</v>
      </c>
      <c r="O340" s="90">
        <v>94200.703999999998</v>
      </c>
      <c r="P340" s="102">
        <v>81.206999999999994</v>
      </c>
      <c r="Q340" s="90"/>
      <c r="R340" s="90">
        <v>292.52669122600008</v>
      </c>
      <c r="S340" s="91">
        <v>9.4200703999999992E-5</v>
      </c>
      <c r="T340" s="91">
        <f t="shared" si="8"/>
        <v>1.9953410910909849E-3</v>
      </c>
      <c r="U340" s="91">
        <f>R340/'סכום נכסי הקרן'!$C$42</f>
        <v>3.7888650811720732E-4</v>
      </c>
    </row>
    <row r="341" spans="2:21">
      <c r="B341" s="86" t="s">
        <v>1087</v>
      </c>
      <c r="C341" s="87" t="s">
        <v>1088</v>
      </c>
      <c r="D341" s="88" t="s">
        <v>28</v>
      </c>
      <c r="E341" s="88" t="s">
        <v>28</v>
      </c>
      <c r="F341" s="87"/>
      <c r="G341" s="88" t="s">
        <v>959</v>
      </c>
      <c r="H341" s="87" t="s">
        <v>1086</v>
      </c>
      <c r="I341" s="87" t="s">
        <v>933</v>
      </c>
      <c r="J341" s="101"/>
      <c r="K341" s="90">
        <v>4.7699999999907234</v>
      </c>
      <c r="L341" s="88" t="s">
        <v>132</v>
      </c>
      <c r="M341" s="89">
        <v>5.8749999999999997E-2</v>
      </c>
      <c r="N341" s="89">
        <v>7.0999999999999994E-2</v>
      </c>
      <c r="O341" s="90">
        <v>8831.3160000000025</v>
      </c>
      <c r="P341" s="102">
        <v>95.765010000000004</v>
      </c>
      <c r="Q341" s="90"/>
      <c r="R341" s="90">
        <v>32.340757290000006</v>
      </c>
      <c r="S341" s="91">
        <v>1.7662632000000004E-5</v>
      </c>
      <c r="T341" s="91">
        <f t="shared" si="8"/>
        <v>2.2059813300209978E-4</v>
      </c>
      <c r="U341" s="91">
        <f>R341/'סכום נכסי הקרן'!$C$42</f>
        <v>4.1888405287459513E-5</v>
      </c>
    </row>
    <row r="342" spans="2:21">
      <c r="B342" s="86" t="s">
        <v>1089</v>
      </c>
      <c r="C342" s="87" t="s">
        <v>1090</v>
      </c>
      <c r="D342" s="88" t="s">
        <v>28</v>
      </c>
      <c r="E342" s="88" t="s">
        <v>28</v>
      </c>
      <c r="F342" s="87"/>
      <c r="G342" s="88" t="s">
        <v>1047</v>
      </c>
      <c r="H342" s="87" t="s">
        <v>1091</v>
      </c>
      <c r="I342" s="87" t="s">
        <v>897</v>
      </c>
      <c r="J342" s="101"/>
      <c r="K342" s="90">
        <v>6.3999999999964734</v>
      </c>
      <c r="L342" s="88" t="s">
        <v>132</v>
      </c>
      <c r="M342" s="89">
        <v>0.04</v>
      </c>
      <c r="N342" s="89">
        <v>6.6799999999964735E-2</v>
      </c>
      <c r="O342" s="90">
        <v>88313.160000000018</v>
      </c>
      <c r="P342" s="102">
        <v>83.989670000000004</v>
      </c>
      <c r="Q342" s="90"/>
      <c r="R342" s="90">
        <v>283.64110337500006</v>
      </c>
      <c r="S342" s="91">
        <v>1.7662632000000004E-4</v>
      </c>
      <c r="T342" s="91">
        <f t="shared" si="8"/>
        <v>1.9347319942482578E-3</v>
      </c>
      <c r="U342" s="91">
        <f>R342/'סכום נכסי הקרן'!$C$42</f>
        <v>3.6737771437491903E-4</v>
      </c>
    </row>
    <row r="343" spans="2:21">
      <c r="B343" s="86" t="s">
        <v>1092</v>
      </c>
      <c r="C343" s="87" t="s">
        <v>1093</v>
      </c>
      <c r="D343" s="88" t="s">
        <v>28</v>
      </c>
      <c r="E343" s="88" t="s">
        <v>28</v>
      </c>
      <c r="F343" s="87"/>
      <c r="G343" s="88" t="s">
        <v>967</v>
      </c>
      <c r="H343" s="87" t="s">
        <v>1091</v>
      </c>
      <c r="I343" s="87" t="s">
        <v>897</v>
      </c>
      <c r="J343" s="101"/>
      <c r="K343" s="90">
        <v>5.5800000000022418</v>
      </c>
      <c r="L343" s="88" t="s">
        <v>132</v>
      </c>
      <c r="M343" s="89">
        <v>3.7499999999999999E-2</v>
      </c>
      <c r="N343" s="89">
        <v>7.0500000000028026E-2</v>
      </c>
      <c r="O343" s="90">
        <v>55931.668000000005</v>
      </c>
      <c r="P343" s="102">
        <v>83.414580000000001</v>
      </c>
      <c r="Q343" s="90"/>
      <c r="R343" s="90">
        <v>178.40936167000004</v>
      </c>
      <c r="S343" s="91">
        <v>1.3982917E-4</v>
      </c>
      <c r="T343" s="91">
        <f t="shared" si="8"/>
        <v>1.2169403375927683E-3</v>
      </c>
      <c r="U343" s="91">
        <f>R343/'סכום נכסי הקרן'!$C$42</f>
        <v>2.310794265482676E-4</v>
      </c>
    </row>
    <row r="344" spans="2:21">
      <c r="B344" s="86" t="s">
        <v>1094</v>
      </c>
      <c r="C344" s="87" t="s">
        <v>1095</v>
      </c>
      <c r="D344" s="88" t="s">
        <v>28</v>
      </c>
      <c r="E344" s="88" t="s">
        <v>28</v>
      </c>
      <c r="F344" s="87"/>
      <c r="G344" s="88" t="s">
        <v>914</v>
      </c>
      <c r="H344" s="87" t="s">
        <v>1086</v>
      </c>
      <c r="I344" s="87" t="s">
        <v>933</v>
      </c>
      <c r="J344" s="101"/>
      <c r="K344" s="90">
        <v>4.1499999999981734</v>
      </c>
      <c r="L344" s="88" t="s">
        <v>132</v>
      </c>
      <c r="M344" s="89">
        <v>5.1249999999999997E-2</v>
      </c>
      <c r="N344" s="89">
        <v>7.0999999999976748E-2</v>
      </c>
      <c r="O344" s="90">
        <v>84389.111924000012</v>
      </c>
      <c r="P344" s="102">
        <v>93.291790000000006</v>
      </c>
      <c r="Q344" s="90"/>
      <c r="R344" s="90">
        <v>301.05630983700001</v>
      </c>
      <c r="S344" s="91">
        <v>1.5343474895272729E-4</v>
      </c>
      <c r="T344" s="91">
        <f t="shared" si="8"/>
        <v>2.0535221016323912E-3</v>
      </c>
      <c r="U344" s="91">
        <f>R344/'סכום נכסי הקרן'!$C$42</f>
        <v>3.8993424327446349E-4</v>
      </c>
    </row>
    <row r="345" spans="2:21">
      <c r="B345" s="86" t="s">
        <v>1096</v>
      </c>
      <c r="C345" s="87" t="s">
        <v>1097</v>
      </c>
      <c r="D345" s="88" t="s">
        <v>28</v>
      </c>
      <c r="E345" s="88" t="s">
        <v>28</v>
      </c>
      <c r="F345" s="87"/>
      <c r="G345" s="88" t="s">
        <v>1098</v>
      </c>
      <c r="H345" s="87" t="s">
        <v>1086</v>
      </c>
      <c r="I345" s="87" t="s">
        <v>933</v>
      </c>
      <c r="J345" s="101"/>
      <c r="K345" s="90">
        <v>6.3799999999835304</v>
      </c>
      <c r="L345" s="88" t="s">
        <v>132</v>
      </c>
      <c r="M345" s="89">
        <v>0.04</v>
      </c>
      <c r="N345" s="89">
        <v>6.7199999999811785E-2</v>
      </c>
      <c r="O345" s="90">
        <v>33853.378000000004</v>
      </c>
      <c r="P345" s="102">
        <v>85.367559999999997</v>
      </c>
      <c r="Q345" s="90"/>
      <c r="R345" s="90">
        <v>110.51284008900002</v>
      </c>
      <c r="S345" s="91">
        <v>3.0775798181818182E-5</v>
      </c>
      <c r="T345" s="91">
        <f t="shared" si="8"/>
        <v>7.5381432715959163E-4</v>
      </c>
      <c r="U345" s="91">
        <f>R345/'סכום נכסי הקרן'!$C$42</f>
        <v>1.4313847364816099E-4</v>
      </c>
    </row>
    <row r="346" spans="2:21">
      <c r="B346" s="86" t="s">
        <v>1099</v>
      </c>
      <c r="C346" s="87" t="s">
        <v>1100</v>
      </c>
      <c r="D346" s="88" t="s">
        <v>28</v>
      </c>
      <c r="E346" s="88" t="s">
        <v>28</v>
      </c>
      <c r="F346" s="87"/>
      <c r="G346" s="88" t="s">
        <v>947</v>
      </c>
      <c r="H346" s="87" t="s">
        <v>1091</v>
      </c>
      <c r="I346" s="87" t="s">
        <v>897</v>
      </c>
      <c r="J346" s="101"/>
      <c r="K346" s="90">
        <v>4.6600000000028396</v>
      </c>
      <c r="L346" s="88" t="s">
        <v>134</v>
      </c>
      <c r="M346" s="89">
        <v>7.8750000000000001E-2</v>
      </c>
      <c r="N346" s="89">
        <v>8.800000000004056E-2</v>
      </c>
      <c r="O346" s="90">
        <v>87724.405599999998</v>
      </c>
      <c r="P346" s="102">
        <v>97.086560000000006</v>
      </c>
      <c r="Q346" s="90"/>
      <c r="R346" s="90">
        <v>345.19688304700003</v>
      </c>
      <c r="S346" s="91">
        <v>8.77244056E-5</v>
      </c>
      <c r="T346" s="91">
        <f t="shared" si="8"/>
        <v>2.3546074458144634E-3</v>
      </c>
      <c r="U346" s="91">
        <f>R346/'סכום נכסי הקרן'!$C$42</f>
        <v>4.4710600965152899E-4</v>
      </c>
    </row>
    <row r="347" spans="2:21">
      <c r="B347" s="86" t="s">
        <v>1101</v>
      </c>
      <c r="C347" s="87" t="s">
        <v>1102</v>
      </c>
      <c r="D347" s="88" t="s">
        <v>28</v>
      </c>
      <c r="E347" s="88" t="s">
        <v>28</v>
      </c>
      <c r="F347" s="87"/>
      <c r="G347" s="88" t="s">
        <v>1032</v>
      </c>
      <c r="H347" s="87" t="s">
        <v>1091</v>
      </c>
      <c r="I347" s="87" t="s">
        <v>897</v>
      </c>
      <c r="J347" s="101"/>
      <c r="K347" s="90">
        <v>5.7300000000036881</v>
      </c>
      <c r="L347" s="88" t="s">
        <v>134</v>
      </c>
      <c r="M347" s="89">
        <v>6.1349999999999995E-2</v>
      </c>
      <c r="N347" s="89">
        <v>6.4199999999979884E-2</v>
      </c>
      <c r="O347" s="90">
        <v>29437.720000000005</v>
      </c>
      <c r="P347" s="102">
        <v>100.02007999999999</v>
      </c>
      <c r="Q347" s="90"/>
      <c r="R347" s="90">
        <v>119.33798597200001</v>
      </c>
      <c r="S347" s="91">
        <v>2.9437720000000006E-5</v>
      </c>
      <c r="T347" s="91">
        <f t="shared" si="8"/>
        <v>8.1401114592310683E-4</v>
      </c>
      <c r="U347" s="91">
        <f>R347/'סכום נכסי הקרן'!$C$42</f>
        <v>1.5456898172665808E-4</v>
      </c>
    </row>
    <row r="348" spans="2:21">
      <c r="B348" s="86" t="s">
        <v>1103</v>
      </c>
      <c r="C348" s="87" t="s">
        <v>1104</v>
      </c>
      <c r="D348" s="88" t="s">
        <v>28</v>
      </c>
      <c r="E348" s="88" t="s">
        <v>28</v>
      </c>
      <c r="F348" s="87"/>
      <c r="G348" s="88" t="s">
        <v>1032</v>
      </c>
      <c r="H348" s="87" t="s">
        <v>1091</v>
      </c>
      <c r="I348" s="87" t="s">
        <v>897</v>
      </c>
      <c r="J348" s="101"/>
      <c r="K348" s="90">
        <v>4.0599999999955259</v>
      </c>
      <c r="L348" s="88" t="s">
        <v>134</v>
      </c>
      <c r="M348" s="89">
        <v>7.1249999999999994E-2</v>
      </c>
      <c r="N348" s="89">
        <v>6.3999999999933138E-2</v>
      </c>
      <c r="O348" s="90">
        <v>88313.160000000018</v>
      </c>
      <c r="P348" s="102">
        <v>108.63289</v>
      </c>
      <c r="Q348" s="90"/>
      <c r="R348" s="90">
        <v>388.84281527900004</v>
      </c>
      <c r="S348" s="91">
        <v>1.1775088000000002E-4</v>
      </c>
      <c r="T348" s="91">
        <f t="shared" si="8"/>
        <v>2.6523188159341877E-3</v>
      </c>
      <c r="U348" s="91">
        <f>R348/'סכום נכסי הקרן'!$C$42</f>
        <v>5.0363710699377704E-4</v>
      </c>
    </row>
    <row r="349" spans="2:21">
      <c r="B349" s="86" t="s">
        <v>1105</v>
      </c>
      <c r="C349" s="87" t="s">
        <v>1106</v>
      </c>
      <c r="D349" s="88" t="s">
        <v>28</v>
      </c>
      <c r="E349" s="88" t="s">
        <v>28</v>
      </c>
      <c r="F349" s="87"/>
      <c r="G349" s="88" t="s">
        <v>1002</v>
      </c>
      <c r="H349" s="87" t="s">
        <v>915</v>
      </c>
      <c r="I349" s="87" t="s">
        <v>897</v>
      </c>
      <c r="J349" s="101"/>
      <c r="K349" s="90">
        <v>4.0999999999972614</v>
      </c>
      <c r="L349" s="88" t="s">
        <v>132</v>
      </c>
      <c r="M349" s="89">
        <v>4.6249999999999999E-2</v>
      </c>
      <c r="N349" s="89">
        <v>7.3199999999951512E-2</v>
      </c>
      <c r="O349" s="90">
        <v>73603.131316000014</v>
      </c>
      <c r="P349" s="102">
        <v>90.838380000000001</v>
      </c>
      <c r="Q349" s="90"/>
      <c r="R349" s="90">
        <v>255.67221335700006</v>
      </c>
      <c r="S349" s="91">
        <v>1.3382387512000002E-4</v>
      </c>
      <c r="T349" s="91">
        <f t="shared" si="8"/>
        <v>1.7439546149560408E-3</v>
      </c>
      <c r="U349" s="91">
        <f>R349/'סכום נכסי הקרן'!$C$42</f>
        <v>3.311518403173371E-4</v>
      </c>
    </row>
    <row r="350" spans="2:21">
      <c r="B350" s="86" t="s">
        <v>1107</v>
      </c>
      <c r="C350" s="87" t="s">
        <v>1108</v>
      </c>
      <c r="D350" s="88" t="s">
        <v>28</v>
      </c>
      <c r="E350" s="88" t="s">
        <v>28</v>
      </c>
      <c r="F350" s="87"/>
      <c r="G350" s="88" t="s">
        <v>947</v>
      </c>
      <c r="H350" s="87" t="s">
        <v>915</v>
      </c>
      <c r="I350" s="87" t="s">
        <v>897</v>
      </c>
      <c r="J350" s="101"/>
      <c r="K350" s="90">
        <v>3.6699999999956088</v>
      </c>
      <c r="L350" s="88" t="s">
        <v>135</v>
      </c>
      <c r="M350" s="89">
        <v>8.8749999999999996E-2</v>
      </c>
      <c r="N350" s="89">
        <v>0.10889999999983128</v>
      </c>
      <c r="O350" s="90">
        <v>59758.57160000001</v>
      </c>
      <c r="P350" s="102">
        <v>92.862729999999999</v>
      </c>
      <c r="Q350" s="90"/>
      <c r="R350" s="90">
        <v>259.59276214200003</v>
      </c>
      <c r="S350" s="91">
        <v>4.7806857280000009E-5</v>
      </c>
      <c r="T350" s="91">
        <f t="shared" si="8"/>
        <v>1.7706968997627749E-3</v>
      </c>
      <c r="U350" s="91">
        <f>R350/'סכום נכסי הקרן'!$C$42</f>
        <v>3.3622981468209062E-4</v>
      </c>
    </row>
    <row r="351" spans="2:21">
      <c r="B351" s="86" t="s">
        <v>1109</v>
      </c>
      <c r="C351" s="87" t="s">
        <v>1110</v>
      </c>
      <c r="D351" s="88" t="s">
        <v>28</v>
      </c>
      <c r="E351" s="88" t="s">
        <v>28</v>
      </c>
      <c r="F351" s="87"/>
      <c r="G351" s="88" t="s">
        <v>1047</v>
      </c>
      <c r="H351" s="87" t="s">
        <v>1111</v>
      </c>
      <c r="I351" s="87" t="s">
        <v>933</v>
      </c>
      <c r="J351" s="101"/>
      <c r="K351" s="90">
        <v>5.8800000000095816</v>
      </c>
      <c r="L351" s="88" t="s">
        <v>132</v>
      </c>
      <c r="M351" s="89">
        <v>6.3750000000000001E-2</v>
      </c>
      <c r="N351" s="89">
        <v>6.8700000000098391E-2</v>
      </c>
      <c r="O351" s="90">
        <v>82425.616000000009</v>
      </c>
      <c r="P351" s="102">
        <v>98.00779</v>
      </c>
      <c r="Q351" s="90"/>
      <c r="R351" s="90">
        <v>308.91620350800008</v>
      </c>
      <c r="S351" s="91">
        <v>1.6485123200000001E-4</v>
      </c>
      <c r="T351" s="91">
        <f t="shared" si="8"/>
        <v>2.1071348805129205E-3</v>
      </c>
      <c r="U351" s="91">
        <f>R351/'סכום נכסי הקרן'!$C$42</f>
        <v>4.0011453709550498E-4</v>
      </c>
    </row>
    <row r="352" spans="2:21">
      <c r="B352" s="86" t="s">
        <v>1112</v>
      </c>
      <c r="C352" s="87" t="s">
        <v>1113</v>
      </c>
      <c r="D352" s="88" t="s">
        <v>28</v>
      </c>
      <c r="E352" s="88" t="s">
        <v>28</v>
      </c>
      <c r="F352" s="87"/>
      <c r="G352" s="88" t="s">
        <v>947</v>
      </c>
      <c r="H352" s="87" t="s">
        <v>915</v>
      </c>
      <c r="I352" s="87" t="s">
        <v>897</v>
      </c>
      <c r="J352" s="101"/>
      <c r="K352" s="90">
        <v>3.7400000000052884</v>
      </c>
      <c r="L352" s="88" t="s">
        <v>135</v>
      </c>
      <c r="M352" s="89">
        <v>8.5000000000000006E-2</v>
      </c>
      <c r="N352" s="89">
        <v>0.10270000000016644</v>
      </c>
      <c r="O352" s="90">
        <v>29437.720000000005</v>
      </c>
      <c r="P352" s="102">
        <v>93.369050000000001</v>
      </c>
      <c r="Q352" s="90"/>
      <c r="R352" s="90">
        <v>128.57545401800004</v>
      </c>
      <c r="S352" s="91">
        <v>3.9250293333333337E-5</v>
      </c>
      <c r="T352" s="91">
        <f t="shared" si="8"/>
        <v>8.770204374601438E-4</v>
      </c>
      <c r="U352" s="91">
        <f>R352/'סכום נכסי הקרן'!$C$42</f>
        <v>1.6653353783989576E-4</v>
      </c>
    </row>
    <row r="353" spans="2:21">
      <c r="B353" s="86" t="s">
        <v>1114</v>
      </c>
      <c r="C353" s="87" t="s">
        <v>1115</v>
      </c>
      <c r="D353" s="88" t="s">
        <v>28</v>
      </c>
      <c r="E353" s="88" t="s">
        <v>28</v>
      </c>
      <c r="F353" s="87"/>
      <c r="G353" s="88" t="s">
        <v>947</v>
      </c>
      <c r="H353" s="87" t="s">
        <v>915</v>
      </c>
      <c r="I353" s="87" t="s">
        <v>897</v>
      </c>
      <c r="J353" s="101"/>
      <c r="K353" s="90">
        <v>4.0700000000029952</v>
      </c>
      <c r="L353" s="88" t="s">
        <v>135</v>
      </c>
      <c r="M353" s="89">
        <v>8.5000000000000006E-2</v>
      </c>
      <c r="N353" s="89">
        <v>0.10460000000005044</v>
      </c>
      <c r="O353" s="90">
        <v>29437.720000000005</v>
      </c>
      <c r="P353" s="102">
        <v>92.106049999999996</v>
      </c>
      <c r="Q353" s="90"/>
      <c r="R353" s="90">
        <v>126.83621826600003</v>
      </c>
      <c r="S353" s="91">
        <v>3.9250293333333337E-5</v>
      </c>
      <c r="T353" s="91">
        <f t="shared" si="8"/>
        <v>8.6515701211418441E-4</v>
      </c>
      <c r="U353" s="91">
        <f>R353/'סכום נכסי הקרן'!$C$42</f>
        <v>1.6428084439128741E-4</v>
      </c>
    </row>
    <row r="354" spans="2:21">
      <c r="B354" s="86" t="s">
        <v>1116</v>
      </c>
      <c r="C354" s="87" t="s">
        <v>1117</v>
      </c>
      <c r="D354" s="88" t="s">
        <v>28</v>
      </c>
      <c r="E354" s="88" t="s">
        <v>28</v>
      </c>
      <c r="F354" s="87"/>
      <c r="G354" s="88" t="s">
        <v>1039</v>
      </c>
      <c r="H354" s="87" t="s">
        <v>1111</v>
      </c>
      <c r="I354" s="87" t="s">
        <v>933</v>
      </c>
      <c r="J354" s="101"/>
      <c r="K354" s="90">
        <v>5.8700000000017463</v>
      </c>
      <c r="L354" s="88" t="s">
        <v>132</v>
      </c>
      <c r="M354" s="89">
        <v>4.1250000000000002E-2</v>
      </c>
      <c r="N354" s="89">
        <v>7.3500000000022631E-2</v>
      </c>
      <c r="O354" s="90">
        <v>48648.776072000008</v>
      </c>
      <c r="P354" s="102">
        <v>83.088040000000007</v>
      </c>
      <c r="Q354" s="90"/>
      <c r="R354" s="90">
        <v>154.57110987900003</v>
      </c>
      <c r="S354" s="91">
        <v>9.7297552144000009E-5</v>
      </c>
      <c r="T354" s="91">
        <f t="shared" si="8"/>
        <v>1.0543382750630025E-3</v>
      </c>
      <c r="U354" s="91">
        <f>R354/'סכום נכסי הקרן'!$C$42</f>
        <v>2.0020363896506609E-4</v>
      </c>
    </row>
    <row r="355" spans="2:21">
      <c r="B355" s="86" t="s">
        <v>1118</v>
      </c>
      <c r="C355" s="87" t="s">
        <v>1119</v>
      </c>
      <c r="D355" s="88" t="s">
        <v>28</v>
      </c>
      <c r="E355" s="88" t="s">
        <v>28</v>
      </c>
      <c r="F355" s="87"/>
      <c r="G355" s="88" t="s">
        <v>954</v>
      </c>
      <c r="H355" s="87" t="s">
        <v>1120</v>
      </c>
      <c r="I355" s="87" t="s">
        <v>933</v>
      </c>
      <c r="J355" s="101"/>
      <c r="K355" s="90">
        <v>3.7499999999984448</v>
      </c>
      <c r="L355" s="88" t="s">
        <v>134</v>
      </c>
      <c r="M355" s="89">
        <v>2.6249999999999999E-2</v>
      </c>
      <c r="N355" s="89">
        <v>0.10709999999999441</v>
      </c>
      <c r="O355" s="90">
        <v>53135.084600000009</v>
      </c>
      <c r="P355" s="102">
        <v>74.637299999999996</v>
      </c>
      <c r="Q355" s="90"/>
      <c r="R355" s="90">
        <v>160.74024827900001</v>
      </c>
      <c r="S355" s="91">
        <v>2.0793255302496678E-4</v>
      </c>
      <c r="T355" s="91">
        <f t="shared" si="8"/>
        <v>1.0964183166980311E-3</v>
      </c>
      <c r="U355" s="91">
        <f>R355/'סכום נכסי הקרן'!$C$42</f>
        <v>2.0819403224053626E-4</v>
      </c>
    </row>
    <row r="356" spans="2:21">
      <c r="B356" s="86" t="s">
        <v>1121</v>
      </c>
      <c r="C356" s="87" t="s">
        <v>1122</v>
      </c>
      <c r="D356" s="88" t="s">
        <v>28</v>
      </c>
      <c r="E356" s="88" t="s">
        <v>28</v>
      </c>
      <c r="F356" s="87"/>
      <c r="G356" s="88" t="s">
        <v>1039</v>
      </c>
      <c r="H356" s="87" t="s">
        <v>1120</v>
      </c>
      <c r="I356" s="87" t="s">
        <v>933</v>
      </c>
      <c r="J356" s="101"/>
      <c r="K356" s="90">
        <v>5.4900000000814826</v>
      </c>
      <c r="L356" s="88" t="s">
        <v>132</v>
      </c>
      <c r="M356" s="89">
        <v>4.7500000000000001E-2</v>
      </c>
      <c r="N356" s="89">
        <v>7.9800000001100532E-2</v>
      </c>
      <c r="O356" s="90">
        <v>5887.5439999999999</v>
      </c>
      <c r="P356" s="102">
        <v>83.946640000000002</v>
      </c>
      <c r="Q356" s="90"/>
      <c r="R356" s="90">
        <v>18.899719654000005</v>
      </c>
      <c r="S356" s="91">
        <v>1.9303422950819671E-6</v>
      </c>
      <c r="T356" s="91">
        <f t="shared" si="8"/>
        <v>1.2891605575434845E-4</v>
      </c>
      <c r="U356" s="91">
        <f>R356/'סכום נכסי הקרן'!$C$42</f>
        <v>2.4479300518139359E-5</v>
      </c>
    </row>
    <row r="357" spans="2:21">
      <c r="B357" s="86" t="s">
        <v>1123</v>
      </c>
      <c r="C357" s="87" t="s">
        <v>1124</v>
      </c>
      <c r="D357" s="88" t="s">
        <v>28</v>
      </c>
      <c r="E357" s="88" t="s">
        <v>28</v>
      </c>
      <c r="F357" s="87"/>
      <c r="G357" s="88" t="s">
        <v>1039</v>
      </c>
      <c r="H357" s="87" t="s">
        <v>1120</v>
      </c>
      <c r="I357" s="87" t="s">
        <v>933</v>
      </c>
      <c r="J357" s="101"/>
      <c r="K357" s="90">
        <v>5.7699999999944014</v>
      </c>
      <c r="L357" s="88" t="s">
        <v>132</v>
      </c>
      <c r="M357" s="89">
        <v>7.3749999999999996E-2</v>
      </c>
      <c r="N357" s="89">
        <v>7.9799999999925972E-2</v>
      </c>
      <c r="O357" s="90">
        <v>88313.160000000018</v>
      </c>
      <c r="P357" s="102">
        <v>96.795100000000005</v>
      </c>
      <c r="Q357" s="90"/>
      <c r="R357" s="90">
        <v>326.88626197900004</v>
      </c>
      <c r="S357" s="91">
        <v>8.0284690909090931E-5</v>
      </c>
      <c r="T357" s="91">
        <f t="shared" si="8"/>
        <v>2.2297096648042861E-3</v>
      </c>
      <c r="U357" s="91">
        <f>R357/'סכום נכסי הקרן'!$C$42</f>
        <v>4.2338972157936807E-4</v>
      </c>
    </row>
    <row r="358" spans="2:21">
      <c r="B358" s="86" t="s">
        <v>1125</v>
      </c>
      <c r="C358" s="87" t="s">
        <v>1126</v>
      </c>
      <c r="D358" s="88" t="s">
        <v>28</v>
      </c>
      <c r="E358" s="88" t="s">
        <v>28</v>
      </c>
      <c r="F358" s="87"/>
      <c r="G358" s="88" t="s">
        <v>993</v>
      </c>
      <c r="H358" s="87" t="s">
        <v>1127</v>
      </c>
      <c r="I358" s="87" t="s">
        <v>897</v>
      </c>
      <c r="J358" s="101"/>
      <c r="K358" s="90">
        <v>2.1700000000006909</v>
      </c>
      <c r="L358" s="88" t="s">
        <v>135</v>
      </c>
      <c r="M358" s="89">
        <v>0.06</v>
      </c>
      <c r="N358" s="89">
        <v>9.5200000000090781E-2</v>
      </c>
      <c r="O358" s="90">
        <v>69767.396400000012</v>
      </c>
      <c r="P358" s="102">
        <v>93.164330000000007</v>
      </c>
      <c r="Q358" s="90"/>
      <c r="R358" s="90">
        <v>304.05568668700005</v>
      </c>
      <c r="S358" s="91">
        <v>5.5813917120000009E-5</v>
      </c>
      <c r="T358" s="91">
        <f t="shared" si="8"/>
        <v>2.0739810206164659E-3</v>
      </c>
      <c r="U358" s="91">
        <f>R358/'סכום נכסי הקרן'!$C$42</f>
        <v>3.9381909705126341E-4</v>
      </c>
    </row>
    <row r="359" spans="2:21">
      <c r="B359" s="86" t="s">
        <v>1128</v>
      </c>
      <c r="C359" s="87" t="s">
        <v>1129</v>
      </c>
      <c r="D359" s="88" t="s">
        <v>28</v>
      </c>
      <c r="E359" s="88" t="s">
        <v>28</v>
      </c>
      <c r="F359" s="87"/>
      <c r="G359" s="88" t="s">
        <v>993</v>
      </c>
      <c r="H359" s="87" t="s">
        <v>1127</v>
      </c>
      <c r="I359" s="87" t="s">
        <v>897</v>
      </c>
      <c r="J359" s="101"/>
      <c r="K359" s="90">
        <v>2.1600000000013573</v>
      </c>
      <c r="L359" s="88" t="s">
        <v>134</v>
      </c>
      <c r="M359" s="89">
        <v>0.05</v>
      </c>
      <c r="N359" s="89">
        <v>7.0100000000128088E-2</v>
      </c>
      <c r="O359" s="90">
        <v>29437.720000000005</v>
      </c>
      <c r="P359" s="102">
        <v>98.800359999999998</v>
      </c>
      <c r="Q359" s="90"/>
      <c r="R359" s="90">
        <v>117.88267964900001</v>
      </c>
      <c r="S359" s="91">
        <v>2.9437720000000006E-5</v>
      </c>
      <c r="T359" s="91">
        <f t="shared" si="8"/>
        <v>8.0408441925677681E-4</v>
      </c>
      <c r="U359" s="91">
        <f>R359/'סכום נכסי הקרן'!$C$42</f>
        <v>1.5268403943762652E-4</v>
      </c>
    </row>
    <row r="360" spans="2:21">
      <c r="B360" s="86" t="s">
        <v>1130</v>
      </c>
      <c r="C360" s="87" t="s">
        <v>1131</v>
      </c>
      <c r="D360" s="88" t="s">
        <v>28</v>
      </c>
      <c r="E360" s="88" t="s">
        <v>28</v>
      </c>
      <c r="F360" s="87"/>
      <c r="G360" s="88" t="s">
        <v>1047</v>
      </c>
      <c r="H360" s="87" t="s">
        <v>1120</v>
      </c>
      <c r="I360" s="87" t="s">
        <v>933</v>
      </c>
      <c r="J360" s="101"/>
      <c r="K360" s="90">
        <v>6.0400000000011591</v>
      </c>
      <c r="L360" s="88" t="s">
        <v>132</v>
      </c>
      <c r="M360" s="89">
        <v>5.1249999999999997E-2</v>
      </c>
      <c r="N360" s="89">
        <v>8.7999999999978248E-2</v>
      </c>
      <c r="O360" s="90">
        <v>88313.160000000018</v>
      </c>
      <c r="P360" s="102">
        <v>81.72842</v>
      </c>
      <c r="Q360" s="90"/>
      <c r="R360" s="90">
        <v>276.00464676700011</v>
      </c>
      <c r="S360" s="91">
        <v>4.4156580000000009E-5</v>
      </c>
      <c r="T360" s="91">
        <f t="shared" si="8"/>
        <v>1.8826432922005411E-3</v>
      </c>
      <c r="U360" s="91">
        <f>R360/'סכום נכסי הקרן'!$C$42</f>
        <v>3.5748682077315085E-4</v>
      </c>
    </row>
    <row r="361" spans="2:21">
      <c r="B361" s="86" t="s">
        <v>1132</v>
      </c>
      <c r="C361" s="87" t="s">
        <v>1133</v>
      </c>
      <c r="D361" s="88" t="s">
        <v>28</v>
      </c>
      <c r="E361" s="88" t="s">
        <v>28</v>
      </c>
      <c r="F361" s="87"/>
      <c r="G361" s="88" t="s">
        <v>954</v>
      </c>
      <c r="H361" s="87" t="s">
        <v>1134</v>
      </c>
      <c r="I361" s="87" t="s">
        <v>933</v>
      </c>
      <c r="J361" s="101"/>
      <c r="K361" s="90">
        <v>2.6599999999984432</v>
      </c>
      <c r="L361" s="88" t="s">
        <v>134</v>
      </c>
      <c r="M361" s="89">
        <v>3.6249999999999998E-2</v>
      </c>
      <c r="N361" s="89">
        <v>0.46459999999980039</v>
      </c>
      <c r="O361" s="90">
        <v>91256.932000000015</v>
      </c>
      <c r="P361" s="102">
        <v>38.2044</v>
      </c>
      <c r="Q361" s="90"/>
      <c r="R361" s="90">
        <v>141.30793026700002</v>
      </c>
      <c r="S361" s="91">
        <v>2.6073409142857146E-4</v>
      </c>
      <c r="T361" s="91">
        <f t="shared" si="8"/>
        <v>9.6386937744744148E-4</v>
      </c>
      <c r="U361" s="91">
        <f>R361/'סכום נכסי הקרן'!$C$42</f>
        <v>1.8302489951855307E-4</v>
      </c>
    </row>
    <row r="362" spans="2:21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</row>
    <row r="363" spans="2:21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</row>
    <row r="364" spans="2:21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</row>
    <row r="365" spans="2:21">
      <c r="B365" s="95" t="s">
        <v>223</v>
      </c>
      <c r="C365" s="105"/>
      <c r="D365" s="105"/>
      <c r="E365" s="105"/>
      <c r="F365" s="105"/>
      <c r="G365" s="105"/>
      <c r="H365" s="105"/>
      <c r="I365" s="105"/>
      <c r="J365" s="105"/>
      <c r="K365" s="105"/>
      <c r="L365" s="94"/>
      <c r="M365" s="94"/>
      <c r="N365" s="94"/>
      <c r="O365" s="94"/>
      <c r="P365" s="94"/>
      <c r="Q365" s="94"/>
      <c r="R365" s="94"/>
      <c r="S365" s="94"/>
      <c r="T365" s="94"/>
      <c r="U365" s="94"/>
    </row>
    <row r="366" spans="2:21">
      <c r="B366" s="95" t="s">
        <v>112</v>
      </c>
      <c r="C366" s="105"/>
      <c r="D366" s="105"/>
      <c r="E366" s="105"/>
      <c r="F366" s="105"/>
      <c r="G366" s="105"/>
      <c r="H366" s="105"/>
      <c r="I366" s="105"/>
      <c r="J366" s="105"/>
      <c r="K366" s="105"/>
      <c r="L366" s="94"/>
      <c r="M366" s="94"/>
      <c r="N366" s="94"/>
      <c r="O366" s="94"/>
      <c r="P366" s="94"/>
      <c r="Q366" s="94"/>
      <c r="R366" s="94"/>
      <c r="S366" s="94"/>
      <c r="T366" s="94"/>
      <c r="U366" s="94"/>
    </row>
    <row r="367" spans="2:21">
      <c r="B367" s="95" t="s">
        <v>206</v>
      </c>
      <c r="C367" s="105"/>
      <c r="D367" s="105"/>
      <c r="E367" s="105"/>
      <c r="F367" s="105"/>
      <c r="G367" s="105"/>
      <c r="H367" s="105"/>
      <c r="I367" s="105"/>
      <c r="J367" s="105"/>
      <c r="K367" s="105"/>
      <c r="L367" s="94"/>
      <c r="M367" s="94"/>
      <c r="N367" s="94"/>
      <c r="O367" s="94"/>
      <c r="P367" s="94"/>
      <c r="Q367" s="94"/>
      <c r="R367" s="94"/>
      <c r="S367" s="94"/>
      <c r="T367" s="94"/>
      <c r="U367" s="94"/>
    </row>
    <row r="368" spans="2:21">
      <c r="B368" s="95" t="s">
        <v>214</v>
      </c>
      <c r="C368" s="105"/>
      <c r="D368" s="105"/>
      <c r="E368" s="105"/>
      <c r="F368" s="105"/>
      <c r="G368" s="105"/>
      <c r="H368" s="105"/>
      <c r="I368" s="105"/>
      <c r="J368" s="105"/>
      <c r="K368" s="105"/>
      <c r="L368" s="94"/>
      <c r="M368" s="94"/>
      <c r="N368" s="94"/>
      <c r="O368" s="94"/>
      <c r="P368" s="94"/>
      <c r="Q368" s="94"/>
      <c r="R368" s="94"/>
      <c r="S368" s="94"/>
      <c r="T368" s="94"/>
      <c r="U368" s="94"/>
    </row>
    <row r="369" spans="2:21">
      <c r="B369" s="160" t="s">
        <v>219</v>
      </c>
      <c r="C369" s="160"/>
      <c r="D369" s="160"/>
      <c r="E369" s="160"/>
      <c r="F369" s="160"/>
      <c r="G369" s="160"/>
      <c r="H369" s="160"/>
      <c r="I369" s="160"/>
      <c r="J369" s="160"/>
      <c r="K369" s="160"/>
      <c r="L369" s="94"/>
      <c r="M369" s="94"/>
      <c r="N369" s="94"/>
      <c r="O369" s="94"/>
      <c r="P369" s="94"/>
      <c r="Q369" s="94"/>
      <c r="R369" s="94"/>
      <c r="S369" s="94"/>
      <c r="T369" s="94"/>
      <c r="U369" s="94"/>
    </row>
    <row r="370" spans="2:21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</row>
    <row r="371" spans="2:21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</row>
    <row r="372" spans="2:21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</row>
    <row r="373" spans="2:21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</row>
    <row r="374" spans="2:21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</row>
    <row r="375" spans="2:21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</row>
    <row r="376" spans="2:21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</row>
    <row r="377" spans="2:21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</row>
    <row r="378" spans="2:21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</row>
    <row r="379" spans="2:21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</row>
    <row r="380" spans="2:21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</row>
    <row r="381" spans="2:21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</row>
    <row r="382" spans="2:21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</row>
    <row r="383" spans="2:21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</row>
    <row r="384" spans="2:21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</row>
    <row r="385" spans="2:21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</row>
    <row r="386" spans="2:21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</row>
    <row r="387" spans="2:21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</row>
    <row r="388" spans="2:21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</row>
    <row r="389" spans="2:21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</row>
    <row r="390" spans="2:21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</row>
    <row r="391" spans="2:21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</row>
    <row r="392" spans="2:21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</row>
    <row r="393" spans="2:21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</row>
    <row r="394" spans="2:21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</row>
    <row r="395" spans="2:21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</row>
    <row r="396" spans="2:21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</row>
    <row r="397" spans="2:21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</row>
    <row r="398" spans="2:21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</row>
    <row r="399" spans="2:21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</row>
    <row r="400" spans="2:21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</row>
    <row r="401" spans="2:21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</row>
    <row r="402" spans="2:21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</row>
    <row r="403" spans="2:21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</row>
    <row r="404" spans="2:21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</row>
    <row r="405" spans="2:21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</row>
    <row r="406" spans="2:21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</row>
    <row r="407" spans="2:21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</row>
    <row r="408" spans="2:21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</row>
    <row r="409" spans="2:21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</row>
    <row r="410" spans="2:21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</row>
    <row r="411" spans="2:21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</row>
    <row r="412" spans="2:21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</row>
    <row r="413" spans="2:21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</row>
    <row r="414" spans="2:21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</row>
    <row r="415" spans="2:21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</row>
    <row r="416" spans="2:21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</row>
    <row r="417" spans="2:21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</row>
    <row r="418" spans="2:21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</row>
    <row r="419" spans="2:21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</row>
    <row r="420" spans="2:21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</row>
    <row r="421" spans="2:21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</row>
    <row r="422" spans="2:21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</row>
    <row r="423" spans="2:21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</row>
    <row r="424" spans="2:21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</row>
    <row r="425" spans="2:21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</row>
    <row r="426" spans="2:21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</row>
    <row r="427" spans="2:21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</row>
    <row r="428" spans="2:21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</row>
    <row r="429" spans="2:21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</row>
    <row r="430" spans="2:21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</row>
    <row r="431" spans="2:21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</row>
    <row r="432" spans="2:21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</row>
    <row r="433" spans="2:21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</row>
    <row r="434" spans="2:21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</row>
    <row r="435" spans="2:21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</row>
    <row r="436" spans="2:21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</row>
    <row r="437" spans="2:21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</row>
    <row r="438" spans="2:21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</row>
    <row r="439" spans="2:21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</row>
    <row r="440" spans="2:21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</row>
    <row r="441" spans="2:21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</row>
    <row r="442" spans="2:21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</row>
    <row r="443" spans="2:21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</row>
    <row r="444" spans="2:21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</row>
    <row r="445" spans="2:21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</row>
    <row r="446" spans="2:21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</row>
    <row r="447" spans="2:21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</row>
    <row r="448" spans="2:21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</row>
    <row r="449" spans="2:21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</row>
    <row r="450" spans="2:21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</row>
    <row r="451" spans="2:21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</row>
    <row r="452" spans="2:21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</row>
    <row r="453" spans="2:21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</row>
    <row r="454" spans="2:21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</row>
    <row r="455" spans="2:21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</row>
    <row r="456" spans="2:21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</row>
    <row r="457" spans="2:21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</row>
    <row r="458" spans="2:21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</row>
    <row r="459" spans="2:21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</row>
    <row r="460" spans="2:21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</row>
    <row r="461" spans="2:21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</row>
    <row r="462" spans="2:21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</row>
    <row r="463" spans="2:21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</row>
    <row r="464" spans="2:21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</row>
    <row r="465" spans="2:21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</row>
    <row r="466" spans="2:21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</row>
    <row r="467" spans="2:21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</row>
    <row r="468" spans="2:21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</row>
    <row r="469" spans="2:21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</row>
    <row r="470" spans="2:21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</row>
    <row r="471" spans="2:21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</row>
    <row r="472" spans="2:21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</row>
    <row r="473" spans="2:21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</row>
    <row r="474" spans="2:21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</row>
    <row r="475" spans="2:21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</row>
    <row r="476" spans="2:21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</row>
    <row r="477" spans="2:21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</row>
    <row r="478" spans="2:21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</row>
    <row r="479" spans="2:21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</row>
    <row r="480" spans="2:21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</row>
    <row r="481" spans="2:21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</row>
    <row r="482" spans="2:21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</row>
    <row r="483" spans="2:21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</row>
    <row r="484" spans="2:21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</row>
    <row r="485" spans="2:21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</row>
    <row r="486" spans="2:21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</row>
    <row r="487" spans="2:21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</row>
    <row r="488" spans="2:21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</row>
    <row r="489" spans="2:21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</row>
    <row r="490" spans="2:21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</row>
    <row r="491" spans="2:21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</row>
    <row r="492" spans="2:21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</row>
    <row r="493" spans="2:21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</row>
    <row r="494" spans="2:21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</row>
    <row r="495" spans="2:21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</row>
    <row r="496" spans="2:21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</row>
    <row r="497" spans="2:21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</row>
    <row r="498" spans="2:21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</row>
    <row r="499" spans="2:21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</row>
    <row r="500" spans="2:21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</row>
    <row r="501" spans="2:21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</row>
    <row r="502" spans="2:21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</row>
    <row r="503" spans="2:21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</row>
    <row r="504" spans="2:21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</row>
    <row r="505" spans="2:21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</row>
    <row r="506" spans="2:21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</row>
    <row r="507" spans="2:21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</row>
    <row r="508" spans="2:21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</row>
    <row r="509" spans="2:21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</row>
    <row r="510" spans="2:21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</row>
    <row r="511" spans="2:21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</row>
    <row r="512" spans="2:21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</row>
    <row r="513" spans="2:21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</row>
    <row r="514" spans="2:21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</row>
    <row r="515" spans="2:21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</row>
    <row r="516" spans="2:21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</row>
    <row r="517" spans="2:21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</row>
    <row r="518" spans="2:21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</row>
    <row r="519" spans="2:21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</row>
    <row r="520" spans="2:21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</row>
    <row r="521" spans="2:21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</row>
    <row r="522" spans="2:21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</row>
    <row r="523" spans="2:21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</row>
    <row r="524" spans="2:21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</row>
    <row r="525" spans="2:21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</row>
    <row r="526" spans="2:21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</row>
    <row r="527" spans="2:21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</row>
    <row r="528" spans="2:21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</row>
    <row r="529" spans="2:21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</row>
    <row r="530" spans="2:21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</row>
    <row r="531" spans="2:21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</row>
    <row r="532" spans="2:21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</row>
    <row r="533" spans="2:21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</row>
    <row r="534" spans="2:21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</row>
    <row r="535" spans="2:21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</row>
    <row r="536" spans="2:21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</row>
    <row r="537" spans="2:21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</row>
    <row r="538" spans="2:21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</row>
    <row r="539" spans="2:21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</row>
    <row r="540" spans="2:21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</row>
    <row r="541" spans="2:21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</row>
    <row r="542" spans="2:21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</row>
    <row r="543" spans="2:21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</row>
    <row r="544" spans="2:21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</row>
    <row r="545" spans="2:21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</row>
    <row r="546" spans="2:21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</row>
    <row r="547" spans="2:21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</row>
    <row r="548" spans="2:21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</row>
    <row r="549" spans="2:21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</row>
    <row r="550" spans="2:21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</row>
    <row r="551" spans="2:21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</row>
    <row r="552" spans="2:21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</row>
    <row r="553" spans="2:21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</row>
    <row r="554" spans="2:21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</row>
    <row r="555" spans="2:21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</row>
    <row r="556" spans="2:21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</row>
    <row r="557" spans="2:21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</row>
    <row r="558" spans="2:21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</row>
    <row r="559" spans="2:21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</row>
    <row r="560" spans="2:21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</row>
    <row r="561" spans="2:21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</row>
    <row r="562" spans="2:21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</row>
    <row r="563" spans="2:21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</row>
    <row r="564" spans="2:21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</row>
    <row r="565" spans="2:21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</row>
    <row r="566" spans="2:21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</row>
    <row r="567" spans="2:21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</row>
    <row r="568" spans="2:21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</row>
    <row r="569" spans="2:21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</row>
    <row r="570" spans="2:21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</row>
    <row r="571" spans="2:21">
      <c r="B571" s="93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</row>
    <row r="572" spans="2:21">
      <c r="B572" s="93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</row>
    <row r="573" spans="2:21">
      <c r="B573" s="93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</row>
    <row r="574" spans="2:21">
      <c r="B574" s="93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</row>
    <row r="575" spans="2:21">
      <c r="B575" s="93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</row>
    <row r="576" spans="2:21">
      <c r="B576" s="93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</row>
    <row r="577" spans="2:21">
      <c r="B577" s="93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</row>
    <row r="578" spans="2:21">
      <c r="B578" s="93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</row>
    <row r="579" spans="2:21">
      <c r="B579" s="93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</row>
    <row r="580" spans="2:21">
      <c r="B580" s="93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</row>
    <row r="581" spans="2:21"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</row>
    <row r="582" spans="2:21">
      <c r="B582" s="93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</row>
    <row r="583" spans="2:21">
      <c r="B583" s="93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</row>
    <row r="584" spans="2:21">
      <c r="B584" s="93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</row>
    <row r="585" spans="2:21">
      <c r="B585" s="93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</row>
    <row r="586" spans="2:21">
      <c r="B586" s="93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</row>
    <row r="587" spans="2:21">
      <c r="B587" s="93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</row>
    <row r="588" spans="2:21">
      <c r="B588" s="93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</row>
    <row r="589" spans="2:21">
      <c r="B589" s="93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</row>
    <row r="590" spans="2:21">
      <c r="B590" s="93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</row>
    <row r="591" spans="2:21">
      <c r="B591" s="93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</row>
    <row r="592" spans="2:21">
      <c r="B592" s="93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</row>
    <row r="593" spans="2:21">
      <c r="B593" s="93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</row>
    <row r="594" spans="2:21">
      <c r="B594" s="93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</row>
    <row r="595" spans="2:21">
      <c r="B595" s="93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</row>
    <row r="596" spans="2:21">
      <c r="B596" s="93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</row>
    <row r="597" spans="2:21">
      <c r="B597" s="93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</row>
    <row r="598" spans="2:21">
      <c r="B598" s="93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</row>
    <row r="599" spans="2:21">
      <c r="B599" s="93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</row>
    <row r="600" spans="2:21">
      <c r="B600" s="93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</row>
    <row r="601" spans="2:21">
      <c r="B601" s="93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</row>
    <row r="602" spans="2:21">
      <c r="B602" s="93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</row>
    <row r="603" spans="2:21">
      <c r="B603" s="93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</row>
    <row r="604" spans="2:21">
      <c r="B604" s="93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</row>
    <row r="605" spans="2:21">
      <c r="B605" s="93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</row>
    <row r="606" spans="2:21">
      <c r="B606" s="93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</row>
    <row r="607" spans="2:21">
      <c r="B607" s="93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</row>
    <row r="608" spans="2:21">
      <c r="B608" s="93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</row>
    <row r="609" spans="2:21">
      <c r="B609" s="93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</row>
    <row r="610" spans="2:21">
      <c r="B610" s="93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</row>
    <row r="611" spans="2:21">
      <c r="B611" s="93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</row>
    <row r="612" spans="2:21">
      <c r="B612" s="93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</row>
    <row r="613" spans="2:21">
      <c r="B613" s="93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</row>
    <row r="614" spans="2:21">
      <c r="B614" s="93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</row>
    <row r="615" spans="2:21">
      <c r="B615" s="93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</row>
    <row r="616" spans="2:21">
      <c r="B616" s="93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</row>
    <row r="617" spans="2:21">
      <c r="B617" s="93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</row>
    <row r="618" spans="2:21">
      <c r="B618" s="93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</row>
    <row r="619" spans="2:21">
      <c r="B619" s="93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</row>
    <row r="620" spans="2:21">
      <c r="B620" s="93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</row>
    <row r="621" spans="2:21">
      <c r="B621" s="93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</row>
    <row r="622" spans="2:21">
      <c r="B622" s="93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</row>
    <row r="623" spans="2:21">
      <c r="B623" s="93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</row>
    <row r="624" spans="2:21">
      <c r="B624" s="93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</row>
    <row r="625" spans="2:21">
      <c r="B625" s="93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</row>
    <row r="626" spans="2:21">
      <c r="B626" s="93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</row>
    <row r="627" spans="2:21">
      <c r="B627" s="93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</row>
    <row r="628" spans="2:21">
      <c r="B628" s="93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</row>
    <row r="629" spans="2:21">
      <c r="B629" s="93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</row>
    <row r="630" spans="2:21">
      <c r="B630" s="93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</row>
    <row r="631" spans="2:21">
      <c r="B631" s="93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</row>
    <row r="632" spans="2:21">
      <c r="B632" s="93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</row>
    <row r="633" spans="2:21">
      <c r="B633" s="93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</row>
    <row r="634" spans="2:21">
      <c r="B634" s="93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</row>
    <row r="635" spans="2:21">
      <c r="B635" s="93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</row>
    <row r="636" spans="2:21">
      <c r="B636" s="93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</row>
    <row r="637" spans="2:21">
      <c r="B637" s="93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</row>
    <row r="638" spans="2:21">
      <c r="B638" s="93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</row>
    <row r="639" spans="2:21">
      <c r="B639" s="93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</row>
    <row r="640" spans="2:21">
      <c r="B640" s="93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</row>
    <row r="641" spans="2:21">
      <c r="B641" s="93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</row>
    <row r="642" spans="2:21">
      <c r="B642" s="93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</row>
    <row r="643" spans="2:21">
      <c r="B643" s="93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</row>
    <row r="644" spans="2:21">
      <c r="B644" s="93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</row>
    <row r="645" spans="2:21">
      <c r="B645" s="93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</row>
    <row r="646" spans="2:21">
      <c r="B646" s="93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</row>
    <row r="647" spans="2:21">
      <c r="B647" s="93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</row>
    <row r="648" spans="2:21">
      <c r="B648" s="93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</row>
    <row r="649" spans="2:21">
      <c r="B649" s="93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</row>
    <row r="650" spans="2:21">
      <c r="B650" s="93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</row>
    <row r="651" spans="2:21">
      <c r="B651" s="93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</row>
    <row r="652" spans="2:21">
      <c r="B652" s="93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</row>
    <row r="653" spans="2:21">
      <c r="B653" s="93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</row>
    <row r="654" spans="2:21">
      <c r="B654" s="93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</row>
    <row r="655" spans="2:21">
      <c r="B655" s="93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</row>
    <row r="656" spans="2:21">
      <c r="B656" s="93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</row>
    <row r="657" spans="2:21">
      <c r="B657" s="93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</row>
    <row r="658" spans="2:21">
      <c r="B658" s="93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</row>
    <row r="659" spans="2:21">
      <c r="B659" s="93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</row>
    <row r="660" spans="2:21">
      <c r="B660" s="93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</row>
    <row r="661" spans="2:21">
      <c r="B661" s="93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</row>
    <row r="662" spans="2:21">
      <c r="B662" s="93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</row>
    <row r="663" spans="2:21">
      <c r="B663" s="93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</row>
    <row r="664" spans="2:21">
      <c r="B664" s="93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</row>
    <row r="665" spans="2:21">
      <c r="B665" s="93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</row>
    <row r="666" spans="2:21">
      <c r="B666" s="93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</row>
    <row r="667" spans="2:21">
      <c r="B667" s="93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</row>
    <row r="668" spans="2:21">
      <c r="B668" s="93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</row>
    <row r="669" spans="2:21">
      <c r="B669" s="93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</row>
    <row r="670" spans="2:21">
      <c r="B670" s="93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</row>
    <row r="671" spans="2:21">
      <c r="B671" s="93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</row>
    <row r="672" spans="2:21">
      <c r="B672" s="93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</row>
    <row r="673" spans="2:21">
      <c r="B673" s="93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</row>
    <row r="674" spans="2:21">
      <c r="B674" s="93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</row>
    <row r="675" spans="2:21">
      <c r="B675" s="93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</row>
    <row r="676" spans="2:21">
      <c r="B676" s="93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</row>
    <row r="677" spans="2:21">
      <c r="B677" s="93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</row>
    <row r="678" spans="2:21">
      <c r="B678" s="93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</row>
    <row r="679" spans="2:21">
      <c r="B679" s="93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</row>
    <row r="680" spans="2:21">
      <c r="B680" s="93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</row>
    <row r="681" spans="2:21">
      <c r="B681" s="93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</row>
    <row r="682" spans="2:21">
      <c r="B682" s="93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</row>
    <row r="683" spans="2:21">
      <c r="B683" s="93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</row>
    <row r="684" spans="2:21">
      <c r="B684" s="93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</row>
    <row r="685" spans="2:21">
      <c r="B685" s="93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</row>
    <row r="686" spans="2:21">
      <c r="B686" s="93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</row>
    <row r="687" spans="2:21">
      <c r="B687" s="93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</row>
    <row r="688" spans="2:21">
      <c r="B688" s="93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</row>
    <row r="689" spans="2:21">
      <c r="B689" s="93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</row>
    <row r="690" spans="2:21">
      <c r="B690" s="93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</row>
    <row r="691" spans="2:21">
      <c r="B691" s="93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</row>
    <row r="692" spans="2:21">
      <c r="B692" s="93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</row>
    <row r="693" spans="2:21">
      <c r="B693" s="93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</row>
    <row r="694" spans="2:21">
      <c r="B694" s="93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</row>
    <row r="695" spans="2:21">
      <c r="B695" s="93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</row>
    <row r="696" spans="2:21">
      <c r="B696" s="93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</row>
    <row r="697" spans="2:21">
      <c r="B697" s="93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</row>
    <row r="698" spans="2:21">
      <c r="B698" s="93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</row>
    <row r="699" spans="2:21">
      <c r="B699" s="93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</row>
    <row r="700" spans="2:21">
      <c r="B700" s="93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</row>
    <row r="701" spans="2:21">
      <c r="B701" s="93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</row>
    <row r="702" spans="2:21">
      <c r="B702" s="93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</row>
    <row r="703" spans="2:21">
      <c r="B703" s="93"/>
      <c r="C703" s="94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</row>
    <row r="704" spans="2:21">
      <c r="B704" s="93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</row>
    <row r="705" spans="2:21">
      <c r="B705" s="93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</row>
    <row r="706" spans="2:21">
      <c r="B706" s="93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</row>
    <row r="707" spans="2:21">
      <c r="B707" s="93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</row>
    <row r="708" spans="2:21">
      <c r="B708" s="93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</row>
    <row r="709" spans="2:21">
      <c r="B709" s="93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</row>
    <row r="710" spans="2:21">
      <c r="B710" s="93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</row>
    <row r="711" spans="2:21">
      <c r="B711" s="93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</row>
    <row r="712" spans="2:21">
      <c r="B712" s="93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</row>
    <row r="713" spans="2:21">
      <c r="B713" s="93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</row>
    <row r="714" spans="2:21">
      <c r="B714" s="93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</row>
    <row r="715" spans="2:21">
      <c r="B715" s="93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</row>
    <row r="716" spans="2:21">
      <c r="B716" s="93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</row>
    <row r="717" spans="2:21">
      <c r="B717" s="93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</row>
    <row r="718" spans="2:21">
      <c r="B718" s="93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</row>
    <row r="719" spans="2:21">
      <c r="B719" s="93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</row>
    <row r="720" spans="2:21">
      <c r="B720" s="93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</row>
    <row r="721" spans="2:21">
      <c r="B721" s="93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</row>
    <row r="722" spans="2:21">
      <c r="B722" s="93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</row>
    <row r="723" spans="2:21">
      <c r="B723" s="93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</row>
    <row r="724" spans="2:21">
      <c r="B724" s="93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</row>
    <row r="725" spans="2:21">
      <c r="B725" s="93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</row>
    <row r="726" spans="2:21">
      <c r="B726" s="93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</row>
    <row r="727" spans="2:21">
      <c r="B727" s="93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</row>
    <row r="728" spans="2:21">
      <c r="B728" s="93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</row>
    <row r="729" spans="2:21">
      <c r="B729" s="93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</row>
    <row r="730" spans="2:21">
      <c r="B730" s="93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</row>
    <row r="731" spans="2:21">
      <c r="B731" s="93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</row>
    <row r="732" spans="2:21">
      <c r="B732" s="93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</row>
    <row r="733" spans="2:21">
      <c r="B733" s="93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69:K369"/>
  </mergeCells>
  <phoneticPr fontId="4" type="noConversion"/>
  <conditionalFormatting sqref="B12:B361">
    <cfRule type="cellIs" dxfId="8" priority="4" operator="equal">
      <formula>"NR3"</formula>
    </cfRule>
  </conditionalFormatting>
  <conditionalFormatting sqref="B12:B361">
    <cfRule type="containsText" dxfId="7" priority="3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67 B369" xr:uid="{00000000-0002-0000-0400-000000000000}"/>
    <dataValidation type="list" allowBlank="1" showInputMessage="1" showErrorMessage="1" sqref="I12:I35 I37:I827" xr:uid="{00000000-0002-0000-0400-000001000000}">
      <formula1>#REF!</formula1>
    </dataValidation>
    <dataValidation type="list" allowBlank="1" showInputMessage="1" showErrorMessage="1" sqref="G12:G35 G37:G827 L12:L827 E12:E35 E37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27.42578125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30.5703125" style="2" customWidth="1"/>
    <col min="8" max="8" width="12.28515625" style="1" bestFit="1" customWidth="1"/>
    <col min="9" max="10" width="13.140625" style="1" bestFit="1" customWidth="1"/>
    <col min="11" max="11" width="9.7109375" style="1" bestFit="1" customWidth="1"/>
    <col min="12" max="12" width="11.28515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146</v>
      </c>
      <c r="C1" s="46" t="s" vm="1">
        <v>232</v>
      </c>
    </row>
    <row r="2" spans="2:15">
      <c r="B2" s="46" t="s">
        <v>145</v>
      </c>
      <c r="C2" s="46" t="s">
        <v>233</v>
      </c>
    </row>
    <row r="3" spans="2:15">
      <c r="B3" s="46" t="s">
        <v>147</v>
      </c>
      <c r="C3" s="46" t="s">
        <v>234</v>
      </c>
    </row>
    <row r="4" spans="2:15">
      <c r="B4" s="46" t="s">
        <v>148</v>
      </c>
      <c r="C4" s="46">
        <v>9453</v>
      </c>
    </row>
    <row r="6" spans="2:15" ht="26.25" customHeight="1">
      <c r="B6" s="151" t="s">
        <v>174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</row>
    <row r="7" spans="2:15" ht="26.25" customHeight="1">
      <c r="B7" s="151" t="s">
        <v>92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3"/>
    </row>
    <row r="8" spans="2:15" s="3" customFormat="1" ht="63">
      <c r="B8" s="21" t="s">
        <v>115</v>
      </c>
      <c r="C8" s="29" t="s">
        <v>46</v>
      </c>
      <c r="D8" s="29" t="s">
        <v>119</v>
      </c>
      <c r="E8" s="29" t="s">
        <v>190</v>
      </c>
      <c r="F8" s="29" t="s">
        <v>117</v>
      </c>
      <c r="G8" s="29" t="s">
        <v>67</v>
      </c>
      <c r="H8" s="29" t="s">
        <v>103</v>
      </c>
      <c r="I8" s="12" t="s">
        <v>208</v>
      </c>
      <c r="J8" s="12" t="s">
        <v>207</v>
      </c>
      <c r="K8" s="29" t="s">
        <v>222</v>
      </c>
      <c r="L8" s="12" t="s">
        <v>63</v>
      </c>
      <c r="M8" s="12" t="s">
        <v>60</v>
      </c>
      <c r="N8" s="12" t="s">
        <v>149</v>
      </c>
      <c r="O8" s="13" t="s">
        <v>151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215</v>
      </c>
      <c r="J9" s="15"/>
      <c r="K9" s="15" t="s">
        <v>211</v>
      </c>
      <c r="L9" s="15" t="s">
        <v>211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4" t="s">
        <v>30</v>
      </c>
      <c r="C11" s="74"/>
      <c r="D11" s="75"/>
      <c r="E11" s="75"/>
      <c r="F11" s="74"/>
      <c r="G11" s="75"/>
      <c r="H11" s="75"/>
      <c r="I11" s="77"/>
      <c r="J11" s="98"/>
      <c r="K11" s="77">
        <v>41.679234965000013</v>
      </c>
      <c r="L11" s="77">
        <f>L12+L188</f>
        <v>146992.94465601305</v>
      </c>
      <c r="M11" s="78"/>
      <c r="N11" s="78">
        <f t="shared" ref="N11:N47" si="0">IFERROR(L11/$L$11,0)</f>
        <v>1</v>
      </c>
      <c r="O11" s="78">
        <f>L11/'סכום נכסי הקרן'!$C$42</f>
        <v>0.19038824554835215</v>
      </c>
    </row>
    <row r="12" spans="2:15">
      <c r="B12" s="79" t="s">
        <v>200</v>
      </c>
      <c r="C12" s="80"/>
      <c r="D12" s="81"/>
      <c r="E12" s="81"/>
      <c r="F12" s="80"/>
      <c r="G12" s="81"/>
      <c r="H12" s="81"/>
      <c r="I12" s="83"/>
      <c r="J12" s="100"/>
      <c r="K12" s="83">
        <v>36.771962448000004</v>
      </c>
      <c r="L12" s="83">
        <f>L13+L49+L118</f>
        <v>105146.65890789003</v>
      </c>
      <c r="M12" s="84"/>
      <c r="N12" s="84">
        <f t="shared" si="0"/>
        <v>0.71531772598984256</v>
      </c>
      <c r="O12" s="84">
        <f>L12/'סכום נכסי הקרן'!$C$42</f>
        <v>0.13618808686084302</v>
      </c>
    </row>
    <row r="13" spans="2:15">
      <c r="B13" s="85" t="s">
        <v>1135</v>
      </c>
      <c r="C13" s="80"/>
      <c r="D13" s="81"/>
      <c r="E13" s="81"/>
      <c r="F13" s="80"/>
      <c r="G13" s="81"/>
      <c r="H13" s="81"/>
      <c r="I13" s="83"/>
      <c r="J13" s="100"/>
      <c r="K13" s="83">
        <v>29.020466922000004</v>
      </c>
      <c r="L13" s="83">
        <v>64491.86199036202</v>
      </c>
      <c r="M13" s="84"/>
      <c r="N13" s="84">
        <f t="shared" si="0"/>
        <v>0.43874120721428689</v>
      </c>
      <c r="O13" s="84">
        <f>L13/'סכום נכסי הקרן'!$C$42</f>
        <v>8.3531168691294094E-2</v>
      </c>
    </row>
    <row r="14" spans="2:15">
      <c r="B14" s="86" t="s">
        <v>1136</v>
      </c>
      <c r="C14" s="87" t="s">
        <v>1137</v>
      </c>
      <c r="D14" s="88" t="s">
        <v>120</v>
      </c>
      <c r="E14" s="88" t="s">
        <v>28</v>
      </c>
      <c r="F14" s="87" t="s">
        <v>647</v>
      </c>
      <c r="G14" s="88" t="s">
        <v>336</v>
      </c>
      <c r="H14" s="88" t="s">
        <v>133</v>
      </c>
      <c r="I14" s="90">
        <v>56625.649063000012</v>
      </c>
      <c r="J14" s="102">
        <v>2464</v>
      </c>
      <c r="K14" s="90"/>
      <c r="L14" s="90">
        <v>1395.2559929200004</v>
      </c>
      <c r="M14" s="91">
        <v>2.5230000874496342E-4</v>
      </c>
      <c r="N14" s="91">
        <f t="shared" si="0"/>
        <v>9.4919929401041814E-3</v>
      </c>
      <c r="O14" s="91">
        <f>L14/'סכום נכסי הקרן'!$C$42</f>
        <v>1.8071638826237797E-3</v>
      </c>
    </row>
    <row r="15" spans="2:15">
      <c r="B15" s="86" t="s">
        <v>1138</v>
      </c>
      <c r="C15" s="87" t="s">
        <v>1139</v>
      </c>
      <c r="D15" s="88" t="s">
        <v>120</v>
      </c>
      <c r="E15" s="88" t="s">
        <v>28</v>
      </c>
      <c r="F15" s="87" t="s">
        <v>1140</v>
      </c>
      <c r="G15" s="88" t="s">
        <v>686</v>
      </c>
      <c r="H15" s="88" t="s">
        <v>133</v>
      </c>
      <c r="I15" s="90">
        <v>6827.5873170000013</v>
      </c>
      <c r="J15" s="102">
        <v>26940</v>
      </c>
      <c r="K15" s="90"/>
      <c r="L15" s="90">
        <v>1839.3520251800003</v>
      </c>
      <c r="M15" s="91">
        <v>1.2171272991735337E-4</v>
      </c>
      <c r="N15" s="91">
        <f t="shared" si="0"/>
        <v>1.2513199388476622E-2</v>
      </c>
      <c r="O15" s="91">
        <f>L15/'סכום נכסי הקרן'!$C$42</f>
        <v>2.382366077768777E-3</v>
      </c>
    </row>
    <row r="16" spans="2:15">
      <c r="B16" s="86" t="s">
        <v>1141</v>
      </c>
      <c r="C16" s="87" t="s">
        <v>1142</v>
      </c>
      <c r="D16" s="88" t="s">
        <v>120</v>
      </c>
      <c r="E16" s="88" t="s">
        <v>28</v>
      </c>
      <c r="F16" s="87" t="s">
        <v>700</v>
      </c>
      <c r="G16" s="88" t="s">
        <v>476</v>
      </c>
      <c r="H16" s="88" t="s">
        <v>133</v>
      </c>
      <c r="I16" s="90">
        <v>218328.83992600002</v>
      </c>
      <c r="J16" s="102">
        <v>2107</v>
      </c>
      <c r="K16" s="90"/>
      <c r="L16" s="90">
        <v>4600.1886572490012</v>
      </c>
      <c r="M16" s="91">
        <v>1.693245709704351E-4</v>
      </c>
      <c r="N16" s="91">
        <f t="shared" si="0"/>
        <v>3.129530242430463E-2</v>
      </c>
      <c r="O16" s="91">
        <f>L16/'סכום נכסי הקרן'!$C$42</f>
        <v>5.9582577224684494E-3</v>
      </c>
    </row>
    <row r="17" spans="2:15">
      <c r="B17" s="86" t="s">
        <v>1143</v>
      </c>
      <c r="C17" s="87" t="s">
        <v>1144</v>
      </c>
      <c r="D17" s="88" t="s">
        <v>120</v>
      </c>
      <c r="E17" s="88" t="s">
        <v>28</v>
      </c>
      <c r="F17" s="87" t="s">
        <v>887</v>
      </c>
      <c r="G17" s="88" t="s">
        <v>697</v>
      </c>
      <c r="H17" s="88" t="s">
        <v>133</v>
      </c>
      <c r="I17" s="90">
        <v>5322.5914170000005</v>
      </c>
      <c r="J17" s="102">
        <v>75810</v>
      </c>
      <c r="K17" s="90"/>
      <c r="L17" s="90">
        <v>4035.0565531780003</v>
      </c>
      <c r="M17" s="91">
        <v>1.1987086592528101E-4</v>
      </c>
      <c r="N17" s="91">
        <f t="shared" si="0"/>
        <v>2.7450681817557141E-2</v>
      </c>
      <c r="O17" s="91">
        <f>L17/'סכום נכסי הקרן'!$C$42</f>
        <v>5.226287150350754E-3</v>
      </c>
    </row>
    <row r="18" spans="2:15">
      <c r="B18" s="86" t="s">
        <v>1145</v>
      </c>
      <c r="C18" s="87" t="s">
        <v>1146</v>
      </c>
      <c r="D18" s="88" t="s">
        <v>120</v>
      </c>
      <c r="E18" s="88" t="s">
        <v>28</v>
      </c>
      <c r="F18" s="87" t="s">
        <v>1147</v>
      </c>
      <c r="G18" s="88" t="s">
        <v>325</v>
      </c>
      <c r="H18" s="88" t="s">
        <v>133</v>
      </c>
      <c r="I18" s="90">
        <v>11071.205069000001</v>
      </c>
      <c r="J18" s="102">
        <v>2610</v>
      </c>
      <c r="K18" s="90"/>
      <c r="L18" s="90">
        <v>288.95845229500009</v>
      </c>
      <c r="M18" s="91">
        <v>6.1601674685428465E-5</v>
      </c>
      <c r="N18" s="91">
        <f t="shared" si="0"/>
        <v>1.9657981066452473E-3</v>
      </c>
      <c r="O18" s="91">
        <f>L18/'סכום נכסי הקרן'!$C$42</f>
        <v>3.742648526264611E-4</v>
      </c>
    </row>
    <row r="19" spans="2:15">
      <c r="B19" s="86" t="s">
        <v>1148</v>
      </c>
      <c r="C19" s="87" t="s">
        <v>1149</v>
      </c>
      <c r="D19" s="88" t="s">
        <v>120</v>
      </c>
      <c r="E19" s="88" t="s">
        <v>28</v>
      </c>
      <c r="F19" s="87" t="s">
        <v>782</v>
      </c>
      <c r="G19" s="88" t="s">
        <v>567</v>
      </c>
      <c r="H19" s="88" t="s">
        <v>133</v>
      </c>
      <c r="I19" s="90">
        <v>1334.8073330000002</v>
      </c>
      <c r="J19" s="102">
        <v>146100</v>
      </c>
      <c r="K19" s="90">
        <v>15.860577121000004</v>
      </c>
      <c r="L19" s="90">
        <v>1966.0140902830001</v>
      </c>
      <c r="M19" s="91">
        <v>3.474263917151182E-4</v>
      </c>
      <c r="N19" s="91">
        <f t="shared" si="0"/>
        <v>1.3374887447038951E-2</v>
      </c>
      <c r="O19" s="91">
        <f>L19/'סכום נכסי הקרן'!$C$42</f>
        <v>2.5464213554484243E-3</v>
      </c>
    </row>
    <row r="20" spans="2:15">
      <c r="B20" s="86" t="s">
        <v>1150</v>
      </c>
      <c r="C20" s="87" t="s">
        <v>1151</v>
      </c>
      <c r="D20" s="88" t="s">
        <v>120</v>
      </c>
      <c r="E20" s="88" t="s">
        <v>28</v>
      </c>
      <c r="F20" s="87" t="s">
        <v>369</v>
      </c>
      <c r="G20" s="88" t="s">
        <v>325</v>
      </c>
      <c r="H20" s="88" t="s">
        <v>133</v>
      </c>
      <c r="I20" s="90">
        <v>59553.677563000005</v>
      </c>
      <c r="J20" s="102">
        <v>1845</v>
      </c>
      <c r="K20" s="90"/>
      <c r="L20" s="90">
        <v>1098.7653510440002</v>
      </c>
      <c r="M20" s="91">
        <v>1.2667381949800602E-4</v>
      </c>
      <c r="N20" s="91">
        <f t="shared" si="0"/>
        <v>7.4749529891743206E-3</v>
      </c>
      <c r="O20" s="91">
        <f>L20/'סכום נכסי הקרן'!$C$42</f>
        <v>1.4231431851653095E-3</v>
      </c>
    </row>
    <row r="21" spans="2:15">
      <c r="B21" s="86" t="s">
        <v>1152</v>
      </c>
      <c r="C21" s="87" t="s">
        <v>1153</v>
      </c>
      <c r="D21" s="88" t="s">
        <v>120</v>
      </c>
      <c r="E21" s="88" t="s">
        <v>28</v>
      </c>
      <c r="F21" s="87" t="s">
        <v>835</v>
      </c>
      <c r="G21" s="88" t="s">
        <v>686</v>
      </c>
      <c r="H21" s="88" t="s">
        <v>133</v>
      </c>
      <c r="I21" s="90">
        <v>21411.306181</v>
      </c>
      <c r="J21" s="102">
        <v>6008</v>
      </c>
      <c r="K21" s="90"/>
      <c r="L21" s="90">
        <v>1286.3912753380002</v>
      </c>
      <c r="M21" s="91">
        <v>1.8167146507732301E-4</v>
      </c>
      <c r="N21" s="91">
        <f t="shared" si="0"/>
        <v>8.7513810839585614E-3</v>
      </c>
      <c r="O21" s="91">
        <f>L21/'סכום נכסי הקרן'!$C$42</f>
        <v>1.6661600906999066E-3</v>
      </c>
    </row>
    <row r="22" spans="2:15">
      <c r="B22" s="86" t="s">
        <v>1154</v>
      </c>
      <c r="C22" s="87" t="s">
        <v>1155</v>
      </c>
      <c r="D22" s="88" t="s">
        <v>120</v>
      </c>
      <c r="E22" s="88" t="s">
        <v>28</v>
      </c>
      <c r="F22" s="87" t="s">
        <v>1156</v>
      </c>
      <c r="G22" s="88" t="s">
        <v>127</v>
      </c>
      <c r="H22" s="88" t="s">
        <v>133</v>
      </c>
      <c r="I22" s="90">
        <v>11153.556128000002</v>
      </c>
      <c r="J22" s="102">
        <v>5439</v>
      </c>
      <c r="K22" s="90"/>
      <c r="L22" s="90">
        <v>606.64191778800011</v>
      </c>
      <c r="M22" s="91">
        <v>6.2982627701625488E-5</v>
      </c>
      <c r="N22" s="91">
        <f t="shared" si="0"/>
        <v>4.1270138455123751E-3</v>
      </c>
      <c r="O22" s="91">
        <f>L22/'סכום נכסי הקרן'!$C$42</f>
        <v>7.8573492540085909E-4</v>
      </c>
    </row>
    <row r="23" spans="2:15">
      <c r="B23" s="86" t="s">
        <v>1157</v>
      </c>
      <c r="C23" s="87" t="s">
        <v>1158</v>
      </c>
      <c r="D23" s="88" t="s">
        <v>120</v>
      </c>
      <c r="E23" s="88" t="s">
        <v>28</v>
      </c>
      <c r="F23" s="87" t="s">
        <v>840</v>
      </c>
      <c r="G23" s="88" t="s">
        <v>686</v>
      </c>
      <c r="H23" s="88" t="s">
        <v>133</v>
      </c>
      <c r="I23" s="90">
        <v>117755.20972500001</v>
      </c>
      <c r="J23" s="102">
        <v>1124</v>
      </c>
      <c r="K23" s="90"/>
      <c r="L23" s="90">
        <v>1323.5685573020003</v>
      </c>
      <c r="M23" s="91">
        <v>2.1492505265293939E-4</v>
      </c>
      <c r="N23" s="91">
        <f t="shared" si="0"/>
        <v>9.0042999029603908E-3</v>
      </c>
      <c r="O23" s="91">
        <f>L23/'סכום נכסי הקרן'!$C$42</f>
        <v>1.7143128609158262E-3</v>
      </c>
    </row>
    <row r="24" spans="2:15">
      <c r="B24" s="86" t="s">
        <v>1159</v>
      </c>
      <c r="C24" s="87" t="s">
        <v>1160</v>
      </c>
      <c r="D24" s="88" t="s">
        <v>120</v>
      </c>
      <c r="E24" s="88" t="s">
        <v>28</v>
      </c>
      <c r="F24" s="87" t="s">
        <v>377</v>
      </c>
      <c r="G24" s="88" t="s">
        <v>325</v>
      </c>
      <c r="H24" s="88" t="s">
        <v>133</v>
      </c>
      <c r="I24" s="90">
        <v>15513.875585000003</v>
      </c>
      <c r="J24" s="102">
        <v>5860</v>
      </c>
      <c r="K24" s="90"/>
      <c r="L24" s="90">
        <v>909.11310929000012</v>
      </c>
      <c r="M24" s="91">
        <v>1.2487646745514789E-4</v>
      </c>
      <c r="N24" s="91">
        <f t="shared" si="0"/>
        <v>6.1847397602481525E-3</v>
      </c>
      <c r="O24" s="91">
        <f>L24/'סכום נכסי הקרן'!$C$42</f>
        <v>1.1775017521267819E-3</v>
      </c>
    </row>
    <row r="25" spans="2:15">
      <c r="B25" s="86" t="s">
        <v>1161</v>
      </c>
      <c r="C25" s="87" t="s">
        <v>1162</v>
      </c>
      <c r="D25" s="88" t="s">
        <v>120</v>
      </c>
      <c r="E25" s="88" t="s">
        <v>28</v>
      </c>
      <c r="F25" s="87" t="s">
        <v>631</v>
      </c>
      <c r="G25" s="88" t="s">
        <v>632</v>
      </c>
      <c r="H25" s="88" t="s">
        <v>133</v>
      </c>
      <c r="I25" s="90">
        <v>3446.0839190000006</v>
      </c>
      <c r="J25" s="102">
        <v>5193</v>
      </c>
      <c r="K25" s="90"/>
      <c r="L25" s="90">
        <v>178.95513793600006</v>
      </c>
      <c r="M25" s="91">
        <v>3.4042670262575711E-5</v>
      </c>
      <c r="N25" s="91">
        <f t="shared" si="0"/>
        <v>1.2174403224235262E-3</v>
      </c>
      <c r="O25" s="91">
        <f>L25/'סכום נכסי הקרן'!$C$42</f>
        <v>2.3178632704603529E-4</v>
      </c>
    </row>
    <row r="26" spans="2:15">
      <c r="B26" s="86" t="s">
        <v>1163</v>
      </c>
      <c r="C26" s="87" t="s">
        <v>1164</v>
      </c>
      <c r="D26" s="88" t="s">
        <v>120</v>
      </c>
      <c r="E26" s="88" t="s">
        <v>28</v>
      </c>
      <c r="F26" s="87" t="s">
        <v>480</v>
      </c>
      <c r="G26" s="88" t="s">
        <v>157</v>
      </c>
      <c r="H26" s="88" t="s">
        <v>133</v>
      </c>
      <c r="I26" s="90">
        <v>352695.89744900004</v>
      </c>
      <c r="J26" s="102">
        <v>537</v>
      </c>
      <c r="K26" s="90"/>
      <c r="L26" s="90">
        <v>1893.9769693150006</v>
      </c>
      <c r="M26" s="91">
        <v>1.2747363346874178E-4</v>
      </c>
      <c r="N26" s="91">
        <f t="shared" si="0"/>
        <v>1.2884815483812567E-2</v>
      </c>
      <c r="O26" s="91">
        <f>L26/'סכום נכסי הקרן'!$C$42</f>
        <v>2.4531174141773169E-3</v>
      </c>
    </row>
    <row r="27" spans="2:15">
      <c r="B27" s="86" t="s">
        <v>1165</v>
      </c>
      <c r="C27" s="87" t="s">
        <v>1166</v>
      </c>
      <c r="D27" s="88" t="s">
        <v>120</v>
      </c>
      <c r="E27" s="88" t="s">
        <v>28</v>
      </c>
      <c r="F27" s="87" t="s">
        <v>385</v>
      </c>
      <c r="G27" s="88" t="s">
        <v>325</v>
      </c>
      <c r="H27" s="88" t="s">
        <v>133</v>
      </c>
      <c r="I27" s="90">
        <v>4211.1629400000002</v>
      </c>
      <c r="J27" s="102">
        <v>31500</v>
      </c>
      <c r="K27" s="90"/>
      <c r="L27" s="90">
        <v>1326.5163260950001</v>
      </c>
      <c r="M27" s="91">
        <v>1.7147579528137719E-4</v>
      </c>
      <c r="N27" s="91">
        <f t="shared" si="0"/>
        <v>9.0243537143858167E-3</v>
      </c>
      <c r="O27" s="91">
        <f>L27/'סכום נכסי הקרן'!$C$42</f>
        <v>1.7181308708896705E-3</v>
      </c>
    </row>
    <row r="28" spans="2:15">
      <c r="B28" s="86" t="s">
        <v>1167</v>
      </c>
      <c r="C28" s="87" t="s">
        <v>1168</v>
      </c>
      <c r="D28" s="88" t="s">
        <v>120</v>
      </c>
      <c r="E28" s="88" t="s">
        <v>28</v>
      </c>
      <c r="F28" s="87" t="s">
        <v>1169</v>
      </c>
      <c r="G28" s="88" t="s">
        <v>308</v>
      </c>
      <c r="H28" s="88" t="s">
        <v>133</v>
      </c>
      <c r="I28" s="90">
        <v>5765.1419969999997</v>
      </c>
      <c r="J28" s="102">
        <v>16360</v>
      </c>
      <c r="K28" s="90"/>
      <c r="L28" s="90">
        <v>943.17723062800007</v>
      </c>
      <c r="M28" s="91">
        <v>5.7461773133948712E-5</v>
      </c>
      <c r="N28" s="91">
        <f t="shared" si="0"/>
        <v>6.4164795993112821E-3</v>
      </c>
      <c r="O28" s="91">
        <f>L28/'סכום נכסי הקרן'!$C$42</f>
        <v>1.2216222935096685E-3</v>
      </c>
    </row>
    <row r="29" spans="2:15">
      <c r="B29" s="86" t="s">
        <v>1170</v>
      </c>
      <c r="C29" s="87" t="s">
        <v>1171</v>
      </c>
      <c r="D29" s="88" t="s">
        <v>120</v>
      </c>
      <c r="E29" s="88" t="s">
        <v>28</v>
      </c>
      <c r="F29" s="87" t="s">
        <v>1172</v>
      </c>
      <c r="G29" s="88" t="s">
        <v>308</v>
      </c>
      <c r="H29" s="88" t="s">
        <v>133</v>
      </c>
      <c r="I29" s="90">
        <v>155339.77594100003</v>
      </c>
      <c r="J29" s="102">
        <v>2059</v>
      </c>
      <c r="K29" s="90"/>
      <c r="L29" s="90">
        <v>3198.4459866310003</v>
      </c>
      <c r="M29" s="91">
        <v>1.2557668375384835E-4</v>
      </c>
      <c r="N29" s="91">
        <f t="shared" si="0"/>
        <v>2.1759180307026806E-2</v>
      </c>
      <c r="O29" s="91">
        <f>L29/'סכום נכסי הקרן'!$C$42</f>
        <v>4.1426921632250879E-3</v>
      </c>
    </row>
    <row r="30" spans="2:15">
      <c r="B30" s="86" t="s">
        <v>1173</v>
      </c>
      <c r="C30" s="87" t="s">
        <v>1174</v>
      </c>
      <c r="D30" s="88" t="s">
        <v>120</v>
      </c>
      <c r="E30" s="88" t="s">
        <v>28</v>
      </c>
      <c r="F30" s="87" t="s">
        <v>1175</v>
      </c>
      <c r="G30" s="88" t="s">
        <v>127</v>
      </c>
      <c r="H30" s="88" t="s">
        <v>133</v>
      </c>
      <c r="I30" s="90">
        <v>596.51997900000015</v>
      </c>
      <c r="J30" s="102">
        <v>56570</v>
      </c>
      <c r="K30" s="90"/>
      <c r="L30" s="90">
        <v>337.45135227000003</v>
      </c>
      <c r="M30" s="91">
        <v>3.2232022752398285E-5</v>
      </c>
      <c r="N30" s="91">
        <f t="shared" si="0"/>
        <v>2.295697613648669E-3</v>
      </c>
      <c r="O30" s="91">
        <f>L30/'סכום נכסי הקרן'!$C$42</f>
        <v>4.3707384097210885E-4</v>
      </c>
    </row>
    <row r="31" spans="2:15">
      <c r="B31" s="86" t="s">
        <v>1176</v>
      </c>
      <c r="C31" s="87" t="s">
        <v>1177</v>
      </c>
      <c r="D31" s="88" t="s">
        <v>120</v>
      </c>
      <c r="E31" s="88" t="s">
        <v>28</v>
      </c>
      <c r="F31" s="87" t="s">
        <v>399</v>
      </c>
      <c r="G31" s="88" t="s">
        <v>400</v>
      </c>
      <c r="H31" s="88" t="s">
        <v>133</v>
      </c>
      <c r="I31" s="90">
        <v>33550.807210999999</v>
      </c>
      <c r="J31" s="102">
        <v>3962</v>
      </c>
      <c r="K31" s="90"/>
      <c r="L31" s="90">
        <v>1329.2829816750002</v>
      </c>
      <c r="M31" s="91">
        <v>1.3234046376457757E-4</v>
      </c>
      <c r="N31" s="91">
        <f t="shared" si="0"/>
        <v>9.0431754040014266E-3</v>
      </c>
      <c r="O31" s="91">
        <f>L31/'סכום נכסי הקרן'!$C$42</f>
        <v>1.7217142993538423E-3</v>
      </c>
    </row>
    <row r="32" spans="2:15">
      <c r="B32" s="86" t="s">
        <v>1178</v>
      </c>
      <c r="C32" s="87" t="s">
        <v>1179</v>
      </c>
      <c r="D32" s="88" t="s">
        <v>120</v>
      </c>
      <c r="E32" s="88" t="s">
        <v>28</v>
      </c>
      <c r="F32" s="87" t="s">
        <v>709</v>
      </c>
      <c r="G32" s="88" t="s">
        <v>400</v>
      </c>
      <c r="H32" s="88" t="s">
        <v>133</v>
      </c>
      <c r="I32" s="90">
        <v>27742.216496000005</v>
      </c>
      <c r="J32" s="102">
        <v>3012</v>
      </c>
      <c r="K32" s="90"/>
      <c r="L32" s="90">
        <v>835.59556086000009</v>
      </c>
      <c r="M32" s="91">
        <v>1.3224406282204656E-4</v>
      </c>
      <c r="N32" s="91">
        <f t="shared" si="0"/>
        <v>5.6845963785229769E-3</v>
      </c>
      <c r="O32" s="91">
        <f>L32/'סכום נכסי הקרן'!$C$42</f>
        <v>1.0822803311575058E-3</v>
      </c>
    </row>
    <row r="33" spans="2:15">
      <c r="B33" s="86" t="s">
        <v>1180</v>
      </c>
      <c r="C33" s="87" t="s">
        <v>1181</v>
      </c>
      <c r="D33" s="88" t="s">
        <v>120</v>
      </c>
      <c r="E33" s="88" t="s">
        <v>28</v>
      </c>
      <c r="F33" s="87" t="s">
        <v>1182</v>
      </c>
      <c r="G33" s="88" t="s">
        <v>567</v>
      </c>
      <c r="H33" s="88" t="s">
        <v>133</v>
      </c>
      <c r="I33" s="90">
        <v>631.95115500000009</v>
      </c>
      <c r="J33" s="102">
        <v>97080</v>
      </c>
      <c r="K33" s="90"/>
      <c r="L33" s="90">
        <v>613.49818101800008</v>
      </c>
      <c r="M33" s="91">
        <v>8.204611231059452E-5</v>
      </c>
      <c r="N33" s="91">
        <f t="shared" si="0"/>
        <v>4.1736573306540917E-3</v>
      </c>
      <c r="O33" s="91">
        <f>L33/'סכום נכסי הקרן'!$C$42</f>
        <v>7.946152967032512E-4</v>
      </c>
    </row>
    <row r="34" spans="2:15">
      <c r="B34" s="86" t="s">
        <v>1183</v>
      </c>
      <c r="C34" s="87" t="s">
        <v>1184</v>
      </c>
      <c r="D34" s="88" t="s">
        <v>120</v>
      </c>
      <c r="E34" s="88" t="s">
        <v>28</v>
      </c>
      <c r="F34" s="87" t="s">
        <v>1185</v>
      </c>
      <c r="G34" s="88" t="s">
        <v>1186</v>
      </c>
      <c r="H34" s="88" t="s">
        <v>133</v>
      </c>
      <c r="I34" s="90">
        <v>7771.6645110000009</v>
      </c>
      <c r="J34" s="102">
        <v>9321</v>
      </c>
      <c r="K34" s="90"/>
      <c r="L34" s="90">
        <v>724.39684863300022</v>
      </c>
      <c r="M34" s="91">
        <v>7.0349706824040541E-5</v>
      </c>
      <c r="N34" s="91">
        <f t="shared" si="0"/>
        <v>4.9281062456991015E-3</v>
      </c>
      <c r="O34" s="91">
        <f>L34/'סכום נכסי הקרן'!$C$42</f>
        <v>9.3825350199452831E-4</v>
      </c>
    </row>
    <row r="35" spans="2:15">
      <c r="B35" s="86" t="s">
        <v>1187</v>
      </c>
      <c r="C35" s="87" t="s">
        <v>1188</v>
      </c>
      <c r="D35" s="88" t="s">
        <v>120</v>
      </c>
      <c r="E35" s="88" t="s">
        <v>28</v>
      </c>
      <c r="F35" s="87" t="s">
        <v>918</v>
      </c>
      <c r="G35" s="88" t="s">
        <v>919</v>
      </c>
      <c r="H35" s="88" t="s">
        <v>133</v>
      </c>
      <c r="I35" s="90">
        <v>34984.74725700001</v>
      </c>
      <c r="J35" s="102">
        <v>3863</v>
      </c>
      <c r="K35" s="90"/>
      <c r="L35" s="90">
        <v>1351.4607865200003</v>
      </c>
      <c r="M35" s="91">
        <v>3.1212069590290756E-5</v>
      </c>
      <c r="N35" s="91">
        <f t="shared" si="0"/>
        <v>9.1940520661221818E-3</v>
      </c>
      <c r="O35" s="91">
        <f>L35/'סכום נכסי הקרן'!$C$42</f>
        <v>1.7504394423492043E-3</v>
      </c>
    </row>
    <row r="36" spans="2:15">
      <c r="B36" s="86" t="s">
        <v>1189</v>
      </c>
      <c r="C36" s="87" t="s">
        <v>1190</v>
      </c>
      <c r="D36" s="88" t="s">
        <v>120</v>
      </c>
      <c r="E36" s="88" t="s">
        <v>28</v>
      </c>
      <c r="F36" s="87" t="s">
        <v>307</v>
      </c>
      <c r="G36" s="88" t="s">
        <v>308</v>
      </c>
      <c r="H36" s="88" t="s">
        <v>133</v>
      </c>
      <c r="I36" s="90">
        <v>216667.28060800006</v>
      </c>
      <c r="J36" s="102">
        <v>3151</v>
      </c>
      <c r="K36" s="90"/>
      <c r="L36" s="90">
        <v>6827.186011963001</v>
      </c>
      <c r="M36" s="91">
        <v>1.4187975776463503E-4</v>
      </c>
      <c r="N36" s="91">
        <f t="shared" si="0"/>
        <v>4.6445671443209102E-2</v>
      </c>
      <c r="O36" s="91">
        <f>L36/'סכום נכסי הקרן'!$C$42</f>
        <v>8.8427098993877819E-3</v>
      </c>
    </row>
    <row r="37" spans="2:15">
      <c r="B37" s="86" t="s">
        <v>1191</v>
      </c>
      <c r="C37" s="87" t="s">
        <v>1192</v>
      </c>
      <c r="D37" s="88" t="s">
        <v>120</v>
      </c>
      <c r="E37" s="88" t="s">
        <v>28</v>
      </c>
      <c r="F37" s="87" t="s">
        <v>416</v>
      </c>
      <c r="G37" s="88" t="s">
        <v>325</v>
      </c>
      <c r="H37" s="88" t="s">
        <v>133</v>
      </c>
      <c r="I37" s="90">
        <v>237673.75294800007</v>
      </c>
      <c r="J37" s="102">
        <v>916.2</v>
      </c>
      <c r="K37" s="90"/>
      <c r="L37" s="90">
        <v>2177.5669245010004</v>
      </c>
      <c r="M37" s="91">
        <v>3.1484522233370219E-4</v>
      </c>
      <c r="N37" s="91">
        <f t="shared" si="0"/>
        <v>1.4814091449061413E-2</v>
      </c>
      <c r="O37" s="91">
        <f>L37/'סכום נכסי הקרן'!$C$42</f>
        <v>2.8204288803796479E-3</v>
      </c>
    </row>
    <row r="38" spans="2:15">
      <c r="B38" s="86" t="s">
        <v>1193</v>
      </c>
      <c r="C38" s="87" t="s">
        <v>1194</v>
      </c>
      <c r="D38" s="88" t="s">
        <v>120</v>
      </c>
      <c r="E38" s="88" t="s">
        <v>28</v>
      </c>
      <c r="F38" s="87" t="s">
        <v>910</v>
      </c>
      <c r="G38" s="88" t="s">
        <v>308</v>
      </c>
      <c r="H38" s="88" t="s">
        <v>133</v>
      </c>
      <c r="I38" s="90">
        <v>35738.780705000005</v>
      </c>
      <c r="J38" s="102">
        <v>13810</v>
      </c>
      <c r="K38" s="90"/>
      <c r="L38" s="90">
        <v>4935.5256153560013</v>
      </c>
      <c r="M38" s="91">
        <v>1.3885121142199352E-4</v>
      </c>
      <c r="N38" s="91">
        <f t="shared" si="0"/>
        <v>3.3576615713808024E-2</v>
      </c>
      <c r="O38" s="91">
        <f>L38/'סכום נכסי הקרן'!$C$42</f>
        <v>6.3925929572031413E-3</v>
      </c>
    </row>
    <row r="39" spans="2:15">
      <c r="B39" s="86" t="s">
        <v>1195</v>
      </c>
      <c r="C39" s="87" t="s">
        <v>1196</v>
      </c>
      <c r="D39" s="88" t="s">
        <v>120</v>
      </c>
      <c r="E39" s="88" t="s">
        <v>28</v>
      </c>
      <c r="F39" s="87" t="s">
        <v>427</v>
      </c>
      <c r="G39" s="88" t="s">
        <v>325</v>
      </c>
      <c r="H39" s="88" t="s">
        <v>133</v>
      </c>
      <c r="I39" s="90">
        <v>10418.401942000002</v>
      </c>
      <c r="J39" s="102">
        <v>23790</v>
      </c>
      <c r="K39" s="90">
        <v>13.159889801000002</v>
      </c>
      <c r="L39" s="90">
        <v>2491.6977117720003</v>
      </c>
      <c r="M39" s="91">
        <v>2.1932827175715993E-4</v>
      </c>
      <c r="N39" s="91">
        <f t="shared" si="0"/>
        <v>1.6951138148861299E-2</v>
      </c>
      <c r="O39" s="91">
        <f>L39/'סכום נכסי הקרן'!$C$42</f>
        <v>3.2272974522094444E-3</v>
      </c>
    </row>
    <row r="40" spans="2:15">
      <c r="B40" s="86" t="s">
        <v>1197</v>
      </c>
      <c r="C40" s="87" t="s">
        <v>1198</v>
      </c>
      <c r="D40" s="88" t="s">
        <v>120</v>
      </c>
      <c r="E40" s="88" t="s">
        <v>28</v>
      </c>
      <c r="F40" s="87" t="s">
        <v>1199</v>
      </c>
      <c r="G40" s="88" t="s">
        <v>1186</v>
      </c>
      <c r="H40" s="88" t="s">
        <v>133</v>
      </c>
      <c r="I40" s="90">
        <v>1494.6283910000002</v>
      </c>
      <c r="J40" s="102">
        <v>42120</v>
      </c>
      <c r="K40" s="90"/>
      <c r="L40" s="90">
        <v>629.53747828600012</v>
      </c>
      <c r="M40" s="91">
        <v>5.1887657717378729E-5</v>
      </c>
      <c r="N40" s="91">
        <f t="shared" si="0"/>
        <v>4.2827734335087872E-3</v>
      </c>
      <c r="O40" s="91">
        <f>L40/'סכום נכסי הקרן'!$C$42</f>
        <v>8.1538972008683014E-4</v>
      </c>
    </row>
    <row r="41" spans="2:15">
      <c r="B41" s="86" t="s">
        <v>1200</v>
      </c>
      <c r="C41" s="87" t="s">
        <v>1201</v>
      </c>
      <c r="D41" s="88" t="s">
        <v>120</v>
      </c>
      <c r="E41" s="88" t="s">
        <v>28</v>
      </c>
      <c r="F41" s="87" t="s">
        <v>1202</v>
      </c>
      <c r="G41" s="88" t="s">
        <v>127</v>
      </c>
      <c r="H41" s="88" t="s">
        <v>133</v>
      </c>
      <c r="I41" s="90">
        <v>103483.32301900002</v>
      </c>
      <c r="J41" s="102">
        <v>1147</v>
      </c>
      <c r="K41" s="90"/>
      <c r="L41" s="90">
        <v>1186.9537151850004</v>
      </c>
      <c r="M41" s="91">
        <v>8.8159846534924672E-5</v>
      </c>
      <c r="N41" s="91">
        <f t="shared" si="0"/>
        <v>8.0749026285762329E-3</v>
      </c>
      <c r="O41" s="91">
        <f>L41/'סכום נכסי הקרן'!$C$42</f>
        <v>1.5373665444284059E-3</v>
      </c>
    </row>
    <row r="42" spans="2:15">
      <c r="B42" s="86" t="s">
        <v>1203</v>
      </c>
      <c r="C42" s="87" t="s">
        <v>1204</v>
      </c>
      <c r="D42" s="88" t="s">
        <v>120</v>
      </c>
      <c r="E42" s="88" t="s">
        <v>28</v>
      </c>
      <c r="F42" s="87" t="s">
        <v>1205</v>
      </c>
      <c r="G42" s="88" t="s">
        <v>158</v>
      </c>
      <c r="H42" s="88" t="s">
        <v>133</v>
      </c>
      <c r="I42" s="90">
        <v>1376.320958</v>
      </c>
      <c r="J42" s="102">
        <v>64510</v>
      </c>
      <c r="K42" s="90"/>
      <c r="L42" s="90">
        <v>887.86465032600006</v>
      </c>
      <c r="M42" s="91">
        <v>2.1732376030667465E-5</v>
      </c>
      <c r="N42" s="91">
        <f t="shared" si="0"/>
        <v>6.040185482396758E-3</v>
      </c>
      <c r="O42" s="91">
        <f>L42/'סכום נכסי הקרן'!$C$42</f>
        <v>1.1499803167801458E-3</v>
      </c>
    </row>
    <row r="43" spans="2:15">
      <c r="B43" s="86" t="s">
        <v>1206</v>
      </c>
      <c r="C43" s="87" t="s">
        <v>1207</v>
      </c>
      <c r="D43" s="88" t="s">
        <v>120</v>
      </c>
      <c r="E43" s="88" t="s">
        <v>28</v>
      </c>
      <c r="F43" s="87" t="s">
        <v>355</v>
      </c>
      <c r="G43" s="88" t="s">
        <v>325</v>
      </c>
      <c r="H43" s="88" t="s">
        <v>133</v>
      </c>
      <c r="I43" s="90">
        <v>12640.542887000001</v>
      </c>
      <c r="J43" s="102">
        <v>19540</v>
      </c>
      <c r="K43" s="90"/>
      <c r="L43" s="90">
        <v>2469.9620800540006</v>
      </c>
      <c r="M43" s="91">
        <v>1.0423233450776581E-4</v>
      </c>
      <c r="N43" s="91">
        <f t="shared" si="0"/>
        <v>1.6803269611572896E-2</v>
      </c>
      <c r="O43" s="91">
        <f>L43/'סכום נכסי הקרן'!$C$42</f>
        <v>3.1991450208233045E-3</v>
      </c>
    </row>
    <row r="44" spans="2:15">
      <c r="B44" s="86" t="s">
        <v>1208</v>
      </c>
      <c r="C44" s="87" t="s">
        <v>1209</v>
      </c>
      <c r="D44" s="88" t="s">
        <v>120</v>
      </c>
      <c r="E44" s="88" t="s">
        <v>28</v>
      </c>
      <c r="F44" s="87" t="s">
        <v>328</v>
      </c>
      <c r="G44" s="88" t="s">
        <v>308</v>
      </c>
      <c r="H44" s="88" t="s">
        <v>133</v>
      </c>
      <c r="I44" s="90">
        <v>185211.84278500002</v>
      </c>
      <c r="J44" s="102">
        <v>3389</v>
      </c>
      <c r="K44" s="90"/>
      <c r="L44" s="90">
        <v>6276.8293519900017</v>
      </c>
      <c r="M44" s="91">
        <v>1.3850024908409892E-4</v>
      </c>
      <c r="N44" s="91">
        <f t="shared" si="0"/>
        <v>4.2701568886035886E-2</v>
      </c>
      <c r="O44" s="91">
        <f>L44/'סכום נכסי הקרן'!$C$42</f>
        <v>8.1298767823744737E-3</v>
      </c>
    </row>
    <row r="45" spans="2:15">
      <c r="B45" s="86" t="s">
        <v>1210</v>
      </c>
      <c r="C45" s="87" t="s">
        <v>1211</v>
      </c>
      <c r="D45" s="88" t="s">
        <v>120</v>
      </c>
      <c r="E45" s="88" t="s">
        <v>28</v>
      </c>
      <c r="F45" s="87" t="s">
        <v>1212</v>
      </c>
      <c r="G45" s="88" t="s">
        <v>1213</v>
      </c>
      <c r="H45" s="88" t="s">
        <v>133</v>
      </c>
      <c r="I45" s="90">
        <v>17700.786013000004</v>
      </c>
      <c r="J45" s="102">
        <v>8007</v>
      </c>
      <c r="K45" s="90"/>
      <c r="L45" s="90">
        <v>1417.3019360530002</v>
      </c>
      <c r="M45" s="91">
        <v>1.5189646816318896E-4</v>
      </c>
      <c r="N45" s="91">
        <f t="shared" si="0"/>
        <v>9.6419725407210048E-3</v>
      </c>
      <c r="O45" s="91">
        <f>L45/'סכום נכסי הקרן'!$C$42</f>
        <v>1.8357182356532596E-3</v>
      </c>
    </row>
    <row r="46" spans="2:15">
      <c r="B46" s="86" t="s">
        <v>1214</v>
      </c>
      <c r="C46" s="87" t="s">
        <v>1215</v>
      </c>
      <c r="D46" s="88" t="s">
        <v>120</v>
      </c>
      <c r="E46" s="88" t="s">
        <v>28</v>
      </c>
      <c r="F46" s="87" t="s">
        <v>1216</v>
      </c>
      <c r="G46" s="88" t="s">
        <v>632</v>
      </c>
      <c r="H46" s="88" t="s">
        <v>133</v>
      </c>
      <c r="I46" s="90">
        <v>110465.14194100002</v>
      </c>
      <c r="J46" s="102">
        <v>1022</v>
      </c>
      <c r="K46" s="90"/>
      <c r="L46" s="90">
        <v>1128.9537506330003</v>
      </c>
      <c r="M46" s="91">
        <v>2.0197392611841127E-4</v>
      </c>
      <c r="N46" s="91">
        <f t="shared" si="0"/>
        <v>7.6803261086777477E-3</v>
      </c>
      <c r="O46" s="91">
        <f>L46/'סכום נכסי הקרן'!$C$42</f>
        <v>1.4622438130703591E-3</v>
      </c>
    </row>
    <row r="47" spans="2:15">
      <c r="B47" s="86" t="s">
        <v>1217</v>
      </c>
      <c r="C47" s="87" t="s">
        <v>1218</v>
      </c>
      <c r="D47" s="88" t="s">
        <v>120</v>
      </c>
      <c r="E47" s="88" t="s">
        <v>28</v>
      </c>
      <c r="F47" s="87" t="s">
        <v>819</v>
      </c>
      <c r="G47" s="88" t="s">
        <v>820</v>
      </c>
      <c r="H47" s="88" t="s">
        <v>133</v>
      </c>
      <c r="I47" s="90">
        <v>77299.743200000012</v>
      </c>
      <c r="J47" s="102">
        <v>2562</v>
      </c>
      <c r="K47" s="90"/>
      <c r="L47" s="90">
        <v>1980.4194207950002</v>
      </c>
      <c r="M47" s="91">
        <v>2.1636554384229722E-4</v>
      </c>
      <c r="N47" s="91">
        <f t="shared" si="0"/>
        <v>1.3472887596268636E-2</v>
      </c>
      <c r="O47" s="91">
        <f>L47/'סכום נכסי הקרן'!$C$42</f>
        <v>2.5650794319237408E-3</v>
      </c>
    </row>
    <row r="48" spans="2:15">
      <c r="B48" s="92"/>
      <c r="C48" s="87"/>
      <c r="D48" s="87"/>
      <c r="E48" s="87"/>
      <c r="F48" s="87"/>
      <c r="G48" s="87"/>
      <c r="H48" s="87"/>
      <c r="I48" s="90"/>
      <c r="J48" s="102"/>
      <c r="K48" s="87"/>
      <c r="L48" s="87"/>
      <c r="M48" s="87"/>
      <c r="N48" s="91"/>
      <c r="O48" s="87"/>
    </row>
    <row r="49" spans="2:15">
      <c r="B49" s="85" t="s">
        <v>1219</v>
      </c>
      <c r="C49" s="80"/>
      <c r="D49" s="81"/>
      <c r="E49" s="81"/>
      <c r="F49" s="80"/>
      <c r="G49" s="81"/>
      <c r="H49" s="81"/>
      <c r="I49" s="83"/>
      <c r="J49" s="100"/>
      <c r="K49" s="83"/>
      <c r="L49" s="83">
        <v>34260.769744004021</v>
      </c>
      <c r="M49" s="84"/>
      <c r="N49" s="84">
        <f t="shared" ref="N49:N80" si="1">IFERROR(L49/$L$11,0)</f>
        <v>0.23307764753049673</v>
      </c>
      <c r="O49" s="84">
        <f>L49/'סכום נכסי הקרן'!$C$42</f>
        <v>4.4375244389868486E-2</v>
      </c>
    </row>
    <row r="50" spans="2:15">
      <c r="B50" s="86" t="s">
        <v>1220</v>
      </c>
      <c r="C50" s="87" t="s">
        <v>1221</v>
      </c>
      <c r="D50" s="88" t="s">
        <v>120</v>
      </c>
      <c r="E50" s="88" t="s">
        <v>28</v>
      </c>
      <c r="F50" s="87" t="s">
        <v>1222</v>
      </c>
      <c r="G50" s="88" t="s">
        <v>632</v>
      </c>
      <c r="H50" s="88" t="s">
        <v>133</v>
      </c>
      <c r="I50" s="90">
        <v>18381.932799999999</v>
      </c>
      <c r="J50" s="102">
        <v>887.7</v>
      </c>
      <c r="K50" s="90"/>
      <c r="L50" s="90">
        <v>163.17641746600003</v>
      </c>
      <c r="M50" s="91">
        <v>6.8886951729325141E-5</v>
      </c>
      <c r="N50" s="91">
        <f t="shared" si="1"/>
        <v>1.1100969359302169E-3</v>
      </c>
      <c r="O50" s="91">
        <f>L50/'סכום נכסי הקרן'!$C$42</f>
        <v>2.1134940802035548E-4</v>
      </c>
    </row>
    <row r="51" spans="2:15">
      <c r="B51" s="86" t="s">
        <v>1223</v>
      </c>
      <c r="C51" s="87" t="s">
        <v>1224</v>
      </c>
      <c r="D51" s="88" t="s">
        <v>120</v>
      </c>
      <c r="E51" s="88" t="s">
        <v>28</v>
      </c>
      <c r="F51" s="87" t="s">
        <v>827</v>
      </c>
      <c r="G51" s="88" t="s">
        <v>632</v>
      </c>
      <c r="H51" s="88" t="s">
        <v>133</v>
      </c>
      <c r="I51" s="90">
        <v>45284.079966000005</v>
      </c>
      <c r="J51" s="102">
        <v>1369</v>
      </c>
      <c r="K51" s="90"/>
      <c r="L51" s="90">
        <v>619.939054747</v>
      </c>
      <c r="M51" s="91">
        <v>2.1463490657383321E-4</v>
      </c>
      <c r="N51" s="91">
        <f t="shared" si="1"/>
        <v>4.2174749012461538E-3</v>
      </c>
      <c r="O51" s="91">
        <f>L51/'סכום נכסי הקרן'!$C$42</f>
        <v>8.0295764709246498E-4</v>
      </c>
    </row>
    <row r="52" spans="2:15">
      <c r="B52" s="86" t="s">
        <v>1225</v>
      </c>
      <c r="C52" s="87" t="s">
        <v>1226</v>
      </c>
      <c r="D52" s="88" t="s">
        <v>120</v>
      </c>
      <c r="E52" s="88" t="s">
        <v>28</v>
      </c>
      <c r="F52" s="87" t="s">
        <v>1227</v>
      </c>
      <c r="G52" s="88" t="s">
        <v>400</v>
      </c>
      <c r="H52" s="88" t="s">
        <v>133</v>
      </c>
      <c r="I52" s="90">
        <v>1672.7690150000003</v>
      </c>
      <c r="J52" s="102">
        <v>8921</v>
      </c>
      <c r="K52" s="90"/>
      <c r="L52" s="90">
        <v>149.22772380600003</v>
      </c>
      <c r="M52" s="91">
        <v>1.1398834289511633E-4</v>
      </c>
      <c r="N52" s="91">
        <f t="shared" si="1"/>
        <v>1.0152033089425941E-3</v>
      </c>
      <c r="O52" s="91">
        <f>L52/'סכום נכסי הקרן'!$C$42</f>
        <v>1.9328277686446219E-4</v>
      </c>
    </row>
    <row r="53" spans="2:15">
      <c r="B53" s="86" t="s">
        <v>1228</v>
      </c>
      <c r="C53" s="87" t="s">
        <v>1229</v>
      </c>
      <c r="D53" s="88" t="s">
        <v>120</v>
      </c>
      <c r="E53" s="88" t="s">
        <v>28</v>
      </c>
      <c r="F53" s="87" t="s">
        <v>1230</v>
      </c>
      <c r="G53" s="88" t="s">
        <v>820</v>
      </c>
      <c r="H53" s="88" t="s">
        <v>133</v>
      </c>
      <c r="I53" s="90">
        <v>43787.007993000007</v>
      </c>
      <c r="J53" s="102">
        <v>1178</v>
      </c>
      <c r="K53" s="90"/>
      <c r="L53" s="90">
        <v>515.81095415200002</v>
      </c>
      <c r="M53" s="91">
        <v>3.5001599794321381E-4</v>
      </c>
      <c r="N53" s="91">
        <f t="shared" si="1"/>
        <v>3.5090864759467198E-3</v>
      </c>
      <c r="O53" s="91">
        <f>L53/'סכום נכסי הקרן'!$C$42</f>
        <v>6.6808881763294578E-4</v>
      </c>
    </row>
    <row r="54" spans="2:15">
      <c r="B54" s="86" t="s">
        <v>1231</v>
      </c>
      <c r="C54" s="87" t="s">
        <v>1232</v>
      </c>
      <c r="D54" s="88" t="s">
        <v>120</v>
      </c>
      <c r="E54" s="88" t="s">
        <v>28</v>
      </c>
      <c r="F54" s="87" t="s">
        <v>1233</v>
      </c>
      <c r="G54" s="88" t="s">
        <v>130</v>
      </c>
      <c r="H54" s="88" t="s">
        <v>133</v>
      </c>
      <c r="I54" s="90">
        <v>6578.6311500000011</v>
      </c>
      <c r="J54" s="102">
        <v>566.6</v>
      </c>
      <c r="K54" s="90"/>
      <c r="L54" s="90">
        <v>37.274524096000007</v>
      </c>
      <c r="M54" s="91">
        <v>3.3308033790750668E-5</v>
      </c>
      <c r="N54" s="91">
        <f t="shared" si="1"/>
        <v>2.5358036185497436E-4</v>
      </c>
      <c r="O54" s="91">
        <f>L54/'סכום נכסי הקרן'!$C$42</f>
        <v>4.8278720199084846E-5</v>
      </c>
    </row>
    <row r="55" spans="2:15">
      <c r="B55" s="86" t="s">
        <v>1234</v>
      </c>
      <c r="C55" s="87" t="s">
        <v>1235</v>
      </c>
      <c r="D55" s="88" t="s">
        <v>120</v>
      </c>
      <c r="E55" s="88" t="s">
        <v>28</v>
      </c>
      <c r="F55" s="87" t="s">
        <v>1236</v>
      </c>
      <c r="G55" s="88" t="s">
        <v>619</v>
      </c>
      <c r="H55" s="88" t="s">
        <v>133</v>
      </c>
      <c r="I55" s="90">
        <v>3319.8492780000006</v>
      </c>
      <c r="J55" s="102">
        <v>3661</v>
      </c>
      <c r="K55" s="90"/>
      <c r="L55" s="90">
        <v>121.53968208300002</v>
      </c>
      <c r="M55" s="91">
        <v>5.8474958415283466E-5</v>
      </c>
      <c r="N55" s="91">
        <f t="shared" si="1"/>
        <v>8.2684024302950236E-4</v>
      </c>
      <c r="O55" s="91">
        <f>L55/'סכום נכסי הקרן'!$C$42</f>
        <v>1.5742066321916006E-4</v>
      </c>
    </row>
    <row r="56" spans="2:15">
      <c r="B56" s="86" t="s">
        <v>1237</v>
      </c>
      <c r="C56" s="87" t="s">
        <v>1238</v>
      </c>
      <c r="D56" s="88" t="s">
        <v>120</v>
      </c>
      <c r="E56" s="88" t="s">
        <v>28</v>
      </c>
      <c r="F56" s="87" t="s">
        <v>1239</v>
      </c>
      <c r="G56" s="88" t="s">
        <v>719</v>
      </c>
      <c r="H56" s="88" t="s">
        <v>133</v>
      </c>
      <c r="I56" s="90">
        <v>4024.5141070000009</v>
      </c>
      <c r="J56" s="102">
        <v>8131</v>
      </c>
      <c r="K56" s="90"/>
      <c r="L56" s="90">
        <v>327.23324206700005</v>
      </c>
      <c r="M56" s="91">
        <v>1.8710128003884371E-4</v>
      </c>
      <c r="N56" s="91">
        <f t="shared" si="1"/>
        <v>2.2261833235110574E-3</v>
      </c>
      <c r="O56" s="91">
        <f>L56/'סכום נכסי הקרן'!$C$42</f>
        <v>4.2383913723226984E-4</v>
      </c>
    </row>
    <row r="57" spans="2:15">
      <c r="B57" s="86" t="s">
        <v>1240</v>
      </c>
      <c r="C57" s="87" t="s">
        <v>1241</v>
      </c>
      <c r="D57" s="88" t="s">
        <v>120</v>
      </c>
      <c r="E57" s="88" t="s">
        <v>28</v>
      </c>
      <c r="F57" s="87" t="s">
        <v>845</v>
      </c>
      <c r="G57" s="88" t="s">
        <v>632</v>
      </c>
      <c r="H57" s="88" t="s">
        <v>133</v>
      </c>
      <c r="I57" s="90">
        <v>4147.5942770000001</v>
      </c>
      <c r="J57" s="102">
        <v>19810</v>
      </c>
      <c r="K57" s="90"/>
      <c r="L57" s="90">
        <v>821.63842634800005</v>
      </c>
      <c r="M57" s="91">
        <v>3.2804069027841579E-4</v>
      </c>
      <c r="N57" s="91">
        <f t="shared" si="1"/>
        <v>5.5896453280173761E-3</v>
      </c>
      <c r="O57" s="91">
        <f>L57/'סכום נכסי הקרן'!$C$42</f>
        <v>1.0642027672387716E-3</v>
      </c>
    </row>
    <row r="58" spans="2:15">
      <c r="B58" s="86" t="s">
        <v>1242</v>
      </c>
      <c r="C58" s="87" t="s">
        <v>1243</v>
      </c>
      <c r="D58" s="88" t="s">
        <v>120</v>
      </c>
      <c r="E58" s="88" t="s">
        <v>28</v>
      </c>
      <c r="F58" s="87" t="s">
        <v>1244</v>
      </c>
      <c r="G58" s="88" t="s">
        <v>567</v>
      </c>
      <c r="H58" s="88" t="s">
        <v>133</v>
      </c>
      <c r="I58" s="90">
        <v>3128.4095560000005</v>
      </c>
      <c r="J58" s="102">
        <v>12130</v>
      </c>
      <c r="K58" s="90"/>
      <c r="L58" s="90">
        <v>379.47607914599996</v>
      </c>
      <c r="M58" s="91">
        <v>8.6108457515264439E-5</v>
      </c>
      <c r="N58" s="91">
        <f t="shared" si="1"/>
        <v>2.5815938311463489E-3</v>
      </c>
      <c r="O58" s="91">
        <f>L58/'סכום נכסי הקרן'!$C$42</f>
        <v>4.9150512023040218E-4</v>
      </c>
    </row>
    <row r="59" spans="2:15">
      <c r="B59" s="86" t="s">
        <v>1245</v>
      </c>
      <c r="C59" s="87" t="s">
        <v>1246</v>
      </c>
      <c r="D59" s="88" t="s">
        <v>120</v>
      </c>
      <c r="E59" s="88" t="s">
        <v>28</v>
      </c>
      <c r="F59" s="87" t="s">
        <v>862</v>
      </c>
      <c r="G59" s="88" t="s">
        <v>632</v>
      </c>
      <c r="H59" s="88" t="s">
        <v>133</v>
      </c>
      <c r="I59" s="90">
        <v>2025.5051750000002</v>
      </c>
      <c r="J59" s="102">
        <v>3816</v>
      </c>
      <c r="K59" s="90"/>
      <c r="L59" s="90">
        <v>77.293277487000012</v>
      </c>
      <c r="M59" s="91">
        <v>3.5164965454047035E-5</v>
      </c>
      <c r="N59" s="91">
        <f t="shared" si="1"/>
        <v>5.2582984624111463E-4</v>
      </c>
      <c r="O59" s="91">
        <f>L59/'סכום נכסי הקרן'!$C$42</f>
        <v>1.0011182188280558E-4</v>
      </c>
    </row>
    <row r="60" spans="2:15">
      <c r="B60" s="86" t="s">
        <v>1247</v>
      </c>
      <c r="C60" s="87" t="s">
        <v>1248</v>
      </c>
      <c r="D60" s="88" t="s">
        <v>120</v>
      </c>
      <c r="E60" s="88" t="s">
        <v>28</v>
      </c>
      <c r="F60" s="87" t="s">
        <v>1249</v>
      </c>
      <c r="G60" s="88" t="s">
        <v>619</v>
      </c>
      <c r="H60" s="88" t="s">
        <v>133</v>
      </c>
      <c r="I60" s="90">
        <v>589.57095200000015</v>
      </c>
      <c r="J60" s="102">
        <v>5580</v>
      </c>
      <c r="K60" s="90"/>
      <c r="L60" s="90">
        <v>32.898059131000004</v>
      </c>
      <c r="M60" s="91">
        <v>3.257022040231508E-5</v>
      </c>
      <c r="N60" s="91">
        <f t="shared" si="1"/>
        <v>2.2380706235926298E-4</v>
      </c>
      <c r="O60" s="91">
        <f>L60/'סכום נכסי הקרן'!$C$42</f>
        <v>4.2610233943910719E-5</v>
      </c>
    </row>
    <row r="61" spans="2:15">
      <c r="B61" s="86" t="s">
        <v>1250</v>
      </c>
      <c r="C61" s="87" t="s">
        <v>1251</v>
      </c>
      <c r="D61" s="88" t="s">
        <v>120</v>
      </c>
      <c r="E61" s="88" t="s">
        <v>28</v>
      </c>
      <c r="F61" s="87" t="s">
        <v>1252</v>
      </c>
      <c r="G61" s="88" t="s">
        <v>336</v>
      </c>
      <c r="H61" s="88" t="s">
        <v>133</v>
      </c>
      <c r="I61" s="90">
        <v>3309.7129550000009</v>
      </c>
      <c r="J61" s="102">
        <v>10550</v>
      </c>
      <c r="K61" s="90"/>
      <c r="L61" s="90">
        <v>349.17471680200003</v>
      </c>
      <c r="M61" s="91">
        <v>2.6490815534056745E-4</v>
      </c>
      <c r="N61" s="91">
        <f t="shared" si="1"/>
        <v>2.3754522206431376E-3</v>
      </c>
      <c r="O61" s="91">
        <f>L61/'סכום נכסי הקרן'!$C$42</f>
        <v>4.5225818067218406E-4</v>
      </c>
    </row>
    <row r="62" spans="2:15">
      <c r="B62" s="86" t="s">
        <v>1253</v>
      </c>
      <c r="C62" s="87" t="s">
        <v>1254</v>
      </c>
      <c r="D62" s="88" t="s">
        <v>120</v>
      </c>
      <c r="E62" s="88" t="s">
        <v>28</v>
      </c>
      <c r="F62" s="87" t="s">
        <v>787</v>
      </c>
      <c r="G62" s="88" t="s">
        <v>336</v>
      </c>
      <c r="H62" s="88" t="s">
        <v>133</v>
      </c>
      <c r="I62" s="90">
        <v>302649.22130900004</v>
      </c>
      <c r="J62" s="102">
        <v>125.9</v>
      </c>
      <c r="K62" s="90"/>
      <c r="L62" s="90">
        <v>381.03536962900006</v>
      </c>
      <c r="M62" s="91">
        <v>9.5949334278139605E-5</v>
      </c>
      <c r="N62" s="91">
        <f t="shared" si="1"/>
        <v>2.592201758531225E-3</v>
      </c>
      <c r="O62" s="91">
        <f>L62/'סכום נכסי הקרן'!$C$42</f>
        <v>4.935247449141131E-4</v>
      </c>
    </row>
    <row r="63" spans="2:15">
      <c r="B63" s="86" t="s">
        <v>1255</v>
      </c>
      <c r="C63" s="87" t="s">
        <v>1256</v>
      </c>
      <c r="D63" s="88" t="s">
        <v>120</v>
      </c>
      <c r="E63" s="88" t="s">
        <v>28</v>
      </c>
      <c r="F63" s="87" t="s">
        <v>638</v>
      </c>
      <c r="G63" s="88" t="s">
        <v>619</v>
      </c>
      <c r="H63" s="88" t="s">
        <v>133</v>
      </c>
      <c r="I63" s="90">
        <v>41254.693235000006</v>
      </c>
      <c r="J63" s="102">
        <v>1167</v>
      </c>
      <c r="K63" s="90"/>
      <c r="L63" s="90">
        <v>481.44227005400006</v>
      </c>
      <c r="M63" s="91">
        <v>2.3106662634896056E-4</v>
      </c>
      <c r="N63" s="91">
        <f t="shared" si="1"/>
        <v>3.2752746819287946E-3</v>
      </c>
      <c r="O63" s="91">
        <f>L63/'סכום נכסי הקרן'!$C$42</f>
        <v>6.2357380038136035E-4</v>
      </c>
    </row>
    <row r="64" spans="2:15">
      <c r="B64" s="86" t="s">
        <v>1257</v>
      </c>
      <c r="C64" s="87" t="s">
        <v>1258</v>
      </c>
      <c r="D64" s="88" t="s">
        <v>120</v>
      </c>
      <c r="E64" s="88" t="s">
        <v>28</v>
      </c>
      <c r="F64" s="87" t="s">
        <v>578</v>
      </c>
      <c r="G64" s="88" t="s">
        <v>567</v>
      </c>
      <c r="H64" s="88" t="s">
        <v>133</v>
      </c>
      <c r="I64" s="90">
        <v>515349.65094900003</v>
      </c>
      <c r="J64" s="102">
        <v>58.3</v>
      </c>
      <c r="K64" s="90"/>
      <c r="L64" s="90">
        <v>300.44884651000007</v>
      </c>
      <c r="M64" s="91">
        <v>4.0740532464139201E-4</v>
      </c>
      <c r="N64" s="91">
        <f t="shared" si="1"/>
        <v>2.0439678054827619E-3</v>
      </c>
      <c r="O64" s="91">
        <f>L64/'סכום נכסי הקרן'!$C$42</f>
        <v>3.8914744444317856E-4</v>
      </c>
    </row>
    <row r="65" spans="2:15">
      <c r="B65" s="86" t="s">
        <v>1259</v>
      </c>
      <c r="C65" s="87" t="s">
        <v>1260</v>
      </c>
      <c r="D65" s="88" t="s">
        <v>120</v>
      </c>
      <c r="E65" s="88" t="s">
        <v>28</v>
      </c>
      <c r="F65" s="87" t="s">
        <v>1261</v>
      </c>
      <c r="G65" s="88" t="s">
        <v>686</v>
      </c>
      <c r="H65" s="88" t="s">
        <v>133</v>
      </c>
      <c r="I65" s="90">
        <v>29528.379059000003</v>
      </c>
      <c r="J65" s="102">
        <v>794.8</v>
      </c>
      <c r="K65" s="90"/>
      <c r="L65" s="90">
        <v>234.69155676500006</v>
      </c>
      <c r="M65" s="91">
        <v>1.6614845099814873E-4</v>
      </c>
      <c r="N65" s="91">
        <f t="shared" si="1"/>
        <v>1.5966178330137936E-3</v>
      </c>
      <c r="O65" s="91">
        <f>L65/'סכום נכסי הקרן'!$C$42</f>
        <v>3.0397726803870807E-4</v>
      </c>
    </row>
    <row r="66" spans="2:15">
      <c r="B66" s="86" t="s">
        <v>1262</v>
      </c>
      <c r="C66" s="87" t="s">
        <v>1263</v>
      </c>
      <c r="D66" s="88" t="s">
        <v>120</v>
      </c>
      <c r="E66" s="88" t="s">
        <v>28</v>
      </c>
      <c r="F66" s="87" t="s">
        <v>1264</v>
      </c>
      <c r="G66" s="88" t="s">
        <v>128</v>
      </c>
      <c r="H66" s="88" t="s">
        <v>133</v>
      </c>
      <c r="I66" s="90">
        <v>1262.8453480000003</v>
      </c>
      <c r="J66" s="102">
        <v>3186</v>
      </c>
      <c r="K66" s="90"/>
      <c r="L66" s="90">
        <v>40.234252798000007</v>
      </c>
      <c r="M66" s="91">
        <v>4.6026901663199721E-5</v>
      </c>
      <c r="N66" s="91">
        <f t="shared" si="1"/>
        <v>2.7371553711067278E-4</v>
      </c>
      <c r="O66" s="91">
        <f>L66/'סכום נכסי הקרן'!$C$42</f>
        <v>5.2112220889825858E-5</v>
      </c>
    </row>
    <row r="67" spans="2:15">
      <c r="B67" s="86" t="s">
        <v>1265</v>
      </c>
      <c r="C67" s="87" t="s">
        <v>1266</v>
      </c>
      <c r="D67" s="88" t="s">
        <v>120</v>
      </c>
      <c r="E67" s="88" t="s">
        <v>28</v>
      </c>
      <c r="F67" s="87" t="s">
        <v>1267</v>
      </c>
      <c r="G67" s="88" t="s">
        <v>154</v>
      </c>
      <c r="H67" s="88" t="s">
        <v>133</v>
      </c>
      <c r="I67" s="90">
        <v>2945.5996919999998</v>
      </c>
      <c r="J67" s="102">
        <v>14760</v>
      </c>
      <c r="K67" s="90"/>
      <c r="L67" s="90">
        <v>434.77051447800005</v>
      </c>
      <c r="M67" s="91">
        <v>1.145319945603518E-4</v>
      </c>
      <c r="N67" s="91">
        <f t="shared" si="1"/>
        <v>2.9577645069661842E-3</v>
      </c>
      <c r="O67" s="91">
        <f>L67/'סכום נכסי הקרן'!$C$42</f>
        <v>5.6312359522647857E-4</v>
      </c>
    </row>
    <row r="68" spans="2:15">
      <c r="B68" s="86" t="s">
        <v>1268</v>
      </c>
      <c r="C68" s="87" t="s">
        <v>1269</v>
      </c>
      <c r="D68" s="88" t="s">
        <v>120</v>
      </c>
      <c r="E68" s="88" t="s">
        <v>28</v>
      </c>
      <c r="F68" s="87" t="s">
        <v>792</v>
      </c>
      <c r="G68" s="88" t="s">
        <v>632</v>
      </c>
      <c r="H68" s="88" t="s">
        <v>133</v>
      </c>
      <c r="I68" s="90">
        <v>3201.4663490000003</v>
      </c>
      <c r="J68" s="102">
        <v>24790</v>
      </c>
      <c r="K68" s="90"/>
      <c r="L68" s="90">
        <v>793.64350784200008</v>
      </c>
      <c r="M68" s="91">
        <v>1.711293791260374E-4</v>
      </c>
      <c r="N68" s="91">
        <f t="shared" si="1"/>
        <v>5.399194564740863E-3</v>
      </c>
      <c r="O68" s="91">
        <f>L68/'סכום נכסי הקרן'!$C$42</f>
        <v>1.0279431805552115E-3</v>
      </c>
    </row>
    <row r="69" spans="2:15">
      <c r="B69" s="86" t="s">
        <v>1270</v>
      </c>
      <c r="C69" s="87" t="s">
        <v>1271</v>
      </c>
      <c r="D69" s="88" t="s">
        <v>120</v>
      </c>
      <c r="E69" s="88" t="s">
        <v>28</v>
      </c>
      <c r="F69" s="87" t="s">
        <v>1272</v>
      </c>
      <c r="G69" s="88" t="s">
        <v>129</v>
      </c>
      <c r="H69" s="88" t="s">
        <v>133</v>
      </c>
      <c r="I69" s="90">
        <v>1823.7043780000001</v>
      </c>
      <c r="J69" s="102">
        <v>31220</v>
      </c>
      <c r="K69" s="90"/>
      <c r="L69" s="90">
        <v>569.36050680200015</v>
      </c>
      <c r="M69" s="91">
        <v>3.1363035560337971E-4</v>
      </c>
      <c r="N69" s="91">
        <f t="shared" si="1"/>
        <v>3.8733866318168848E-3</v>
      </c>
      <c r="O69" s="91">
        <f>L69/'סכום נכסי הקרן'!$C$42</f>
        <v>7.3744728516205772E-4</v>
      </c>
    </row>
    <row r="70" spans="2:15">
      <c r="B70" s="86" t="s">
        <v>1273</v>
      </c>
      <c r="C70" s="87" t="s">
        <v>1274</v>
      </c>
      <c r="D70" s="88" t="s">
        <v>120</v>
      </c>
      <c r="E70" s="88" t="s">
        <v>28</v>
      </c>
      <c r="F70" s="87" t="s">
        <v>1275</v>
      </c>
      <c r="G70" s="88" t="s">
        <v>632</v>
      </c>
      <c r="H70" s="88" t="s">
        <v>133</v>
      </c>
      <c r="I70" s="90">
        <v>2443.7466660000005</v>
      </c>
      <c r="J70" s="102">
        <v>9978</v>
      </c>
      <c r="K70" s="90"/>
      <c r="L70" s="90">
        <v>243.83704235700003</v>
      </c>
      <c r="M70" s="91">
        <v>7.8096847957381563E-5</v>
      </c>
      <c r="N70" s="91">
        <f t="shared" si="1"/>
        <v>1.6588350068611635E-3</v>
      </c>
      <c r="O70" s="91">
        <f>L70/'סכום נכסי הקרן'!$C$42</f>
        <v>3.1582268661048559E-4</v>
      </c>
    </row>
    <row r="71" spans="2:15">
      <c r="B71" s="86" t="s">
        <v>1276</v>
      </c>
      <c r="C71" s="87" t="s">
        <v>1277</v>
      </c>
      <c r="D71" s="88" t="s">
        <v>120</v>
      </c>
      <c r="E71" s="88" t="s">
        <v>28</v>
      </c>
      <c r="F71" s="87" t="s">
        <v>641</v>
      </c>
      <c r="G71" s="88" t="s">
        <v>325</v>
      </c>
      <c r="H71" s="88" t="s">
        <v>133</v>
      </c>
      <c r="I71" s="90">
        <v>3553.7167010000003</v>
      </c>
      <c r="J71" s="102">
        <v>3380</v>
      </c>
      <c r="K71" s="90"/>
      <c r="L71" s="90">
        <v>120.11562449200004</v>
      </c>
      <c r="M71" s="91">
        <v>9.555806462229964E-5</v>
      </c>
      <c r="N71" s="91">
        <f t="shared" si="1"/>
        <v>8.1715231144657841E-4</v>
      </c>
      <c r="O71" s="91">
        <f>L71/'סכום נכסי הקרן'!$C$42</f>
        <v>1.555761949220947E-4</v>
      </c>
    </row>
    <row r="72" spans="2:15">
      <c r="B72" s="86" t="s">
        <v>1278</v>
      </c>
      <c r="C72" s="87" t="s">
        <v>1279</v>
      </c>
      <c r="D72" s="88" t="s">
        <v>120</v>
      </c>
      <c r="E72" s="88" t="s">
        <v>28</v>
      </c>
      <c r="F72" s="87" t="s">
        <v>1280</v>
      </c>
      <c r="G72" s="88" t="s">
        <v>1281</v>
      </c>
      <c r="H72" s="88" t="s">
        <v>133</v>
      </c>
      <c r="I72" s="90">
        <v>27972.558526000004</v>
      </c>
      <c r="J72" s="102">
        <v>4801</v>
      </c>
      <c r="K72" s="90"/>
      <c r="L72" s="90">
        <v>1342.9625348540003</v>
      </c>
      <c r="M72" s="91">
        <v>3.911166684493916E-4</v>
      </c>
      <c r="N72" s="91">
        <f t="shared" si="1"/>
        <v>9.1362380554845472E-3</v>
      </c>
      <c r="O72" s="91">
        <f>L72/'סכום נכסי הקרן'!$C$42</f>
        <v>1.7394323342957913E-3</v>
      </c>
    </row>
    <row r="73" spans="2:15">
      <c r="B73" s="86" t="s">
        <v>1282</v>
      </c>
      <c r="C73" s="87" t="s">
        <v>1283</v>
      </c>
      <c r="D73" s="88" t="s">
        <v>120</v>
      </c>
      <c r="E73" s="88" t="s">
        <v>28</v>
      </c>
      <c r="F73" s="87" t="s">
        <v>1284</v>
      </c>
      <c r="G73" s="88" t="s">
        <v>156</v>
      </c>
      <c r="H73" s="88" t="s">
        <v>133</v>
      </c>
      <c r="I73" s="90">
        <v>13522.081299000001</v>
      </c>
      <c r="J73" s="102">
        <v>2246</v>
      </c>
      <c r="K73" s="90"/>
      <c r="L73" s="90">
        <v>303.70594597500002</v>
      </c>
      <c r="M73" s="91">
        <v>9.3149536201176449E-5</v>
      </c>
      <c r="N73" s="91">
        <f t="shared" si="1"/>
        <v>2.066126008195294E-3</v>
      </c>
      <c r="O73" s="91">
        <f>L73/'סכום נכסי הקרן'!$C$42</f>
        <v>3.9336610578212229E-4</v>
      </c>
    </row>
    <row r="74" spans="2:15">
      <c r="B74" s="86" t="s">
        <v>1285</v>
      </c>
      <c r="C74" s="87" t="s">
        <v>1286</v>
      </c>
      <c r="D74" s="88" t="s">
        <v>120</v>
      </c>
      <c r="E74" s="88" t="s">
        <v>28</v>
      </c>
      <c r="F74" s="87" t="s">
        <v>1287</v>
      </c>
      <c r="G74" s="88" t="s">
        <v>1281</v>
      </c>
      <c r="H74" s="88" t="s">
        <v>133</v>
      </c>
      <c r="I74" s="90">
        <v>6816.5261850000006</v>
      </c>
      <c r="J74" s="102">
        <v>19750</v>
      </c>
      <c r="K74" s="90"/>
      <c r="L74" s="90">
        <v>1346.2639216150003</v>
      </c>
      <c r="M74" s="91">
        <v>2.9724075322737071E-4</v>
      </c>
      <c r="N74" s="91">
        <f t="shared" si="1"/>
        <v>9.1586975467800365E-3</v>
      </c>
      <c r="O74" s="91">
        <f>L74/'סכום נכסי הקרן'!$C$42</f>
        <v>1.7437083574394479E-3</v>
      </c>
    </row>
    <row r="75" spans="2:15">
      <c r="B75" s="86" t="s">
        <v>1288</v>
      </c>
      <c r="C75" s="87" t="s">
        <v>1289</v>
      </c>
      <c r="D75" s="88" t="s">
        <v>120</v>
      </c>
      <c r="E75" s="88" t="s">
        <v>28</v>
      </c>
      <c r="F75" s="87" t="s">
        <v>1290</v>
      </c>
      <c r="G75" s="88" t="s">
        <v>719</v>
      </c>
      <c r="H75" s="88" t="s">
        <v>133</v>
      </c>
      <c r="I75" s="90">
        <v>3332.9628180000004</v>
      </c>
      <c r="J75" s="102">
        <v>15550</v>
      </c>
      <c r="K75" s="90"/>
      <c r="L75" s="90">
        <v>518.27571819500008</v>
      </c>
      <c r="M75" s="91">
        <v>2.3005211383875883E-4</v>
      </c>
      <c r="N75" s="91">
        <f t="shared" si="1"/>
        <v>3.5258543830647654E-3</v>
      </c>
      <c r="O75" s="91">
        <f>L75/'סכום נכסי הקרן'!$C$42</f>
        <v>6.7128123005066821E-4</v>
      </c>
    </row>
    <row r="76" spans="2:15">
      <c r="B76" s="86" t="s">
        <v>1291</v>
      </c>
      <c r="C76" s="87" t="s">
        <v>1292</v>
      </c>
      <c r="D76" s="88" t="s">
        <v>120</v>
      </c>
      <c r="E76" s="88" t="s">
        <v>28</v>
      </c>
      <c r="F76" s="87" t="s">
        <v>1293</v>
      </c>
      <c r="G76" s="88" t="s">
        <v>130</v>
      </c>
      <c r="H76" s="88" t="s">
        <v>133</v>
      </c>
      <c r="I76" s="90">
        <v>18407.107382000002</v>
      </c>
      <c r="J76" s="102">
        <v>1575</v>
      </c>
      <c r="K76" s="90"/>
      <c r="L76" s="90">
        <v>289.91194126900007</v>
      </c>
      <c r="M76" s="91">
        <v>9.1879306256434633E-5</v>
      </c>
      <c r="N76" s="91">
        <f t="shared" si="1"/>
        <v>1.9722847375256022E-3</v>
      </c>
      <c r="O76" s="91">
        <f>L76/'סכום נכסי הקרן'!$C$42</f>
        <v>3.7549983089929159E-4</v>
      </c>
    </row>
    <row r="77" spans="2:15">
      <c r="B77" s="86" t="s">
        <v>1294</v>
      </c>
      <c r="C77" s="87" t="s">
        <v>1295</v>
      </c>
      <c r="D77" s="88" t="s">
        <v>120</v>
      </c>
      <c r="E77" s="88" t="s">
        <v>28</v>
      </c>
      <c r="F77" s="87" t="s">
        <v>1296</v>
      </c>
      <c r="G77" s="88" t="s">
        <v>632</v>
      </c>
      <c r="H77" s="88" t="s">
        <v>133</v>
      </c>
      <c r="I77" s="90">
        <v>49361.585148000013</v>
      </c>
      <c r="J77" s="102">
        <v>950.7</v>
      </c>
      <c r="K77" s="90"/>
      <c r="L77" s="90">
        <v>469.28059000700011</v>
      </c>
      <c r="M77" s="91">
        <v>1.6313337592797599E-4</v>
      </c>
      <c r="N77" s="91">
        <f t="shared" si="1"/>
        <v>3.1925381936200518E-3</v>
      </c>
      <c r="O77" s="91">
        <f>L77/'סכום נכסי הקרן'!$C$42</f>
        <v>6.0782174552942696E-4</v>
      </c>
    </row>
    <row r="78" spans="2:15">
      <c r="B78" s="86" t="s">
        <v>1297</v>
      </c>
      <c r="C78" s="87" t="s">
        <v>1298</v>
      </c>
      <c r="D78" s="88" t="s">
        <v>120</v>
      </c>
      <c r="E78" s="88" t="s">
        <v>28</v>
      </c>
      <c r="F78" s="87" t="s">
        <v>715</v>
      </c>
      <c r="G78" s="88" t="s">
        <v>127</v>
      </c>
      <c r="H78" s="88" t="s">
        <v>133</v>
      </c>
      <c r="I78" s="90">
        <v>1141780.9752420003</v>
      </c>
      <c r="J78" s="102">
        <v>165.6</v>
      </c>
      <c r="K78" s="90"/>
      <c r="L78" s="90">
        <v>1890.7892949960001</v>
      </c>
      <c r="M78" s="91">
        <v>4.4076429852332451E-4</v>
      </c>
      <c r="N78" s="91">
        <f t="shared" si="1"/>
        <v>1.2863129583673208E-2</v>
      </c>
      <c r="O78" s="91">
        <f>L78/'סכום נכסי הקרן'!$C$42</f>
        <v>2.4489886736966475E-3</v>
      </c>
    </row>
    <row r="79" spans="2:15">
      <c r="B79" s="86" t="s">
        <v>1299</v>
      </c>
      <c r="C79" s="87" t="s">
        <v>1300</v>
      </c>
      <c r="D79" s="88" t="s">
        <v>120</v>
      </c>
      <c r="E79" s="88" t="s">
        <v>28</v>
      </c>
      <c r="F79" s="87" t="s">
        <v>403</v>
      </c>
      <c r="G79" s="88" t="s">
        <v>325</v>
      </c>
      <c r="H79" s="88" t="s">
        <v>133</v>
      </c>
      <c r="I79" s="90">
        <v>717.55844200000001</v>
      </c>
      <c r="J79" s="102">
        <v>71190</v>
      </c>
      <c r="K79" s="90"/>
      <c r="L79" s="90">
        <v>510.82985470000006</v>
      </c>
      <c r="M79" s="91">
        <v>1.3582695257346978E-4</v>
      </c>
      <c r="N79" s="91">
        <f t="shared" si="1"/>
        <v>3.4751998192527095E-3</v>
      </c>
      <c r="O79" s="91">
        <f>L79/'סכום נכסי הקרן'!$C$42</f>
        <v>6.6163719651747381E-4</v>
      </c>
    </row>
    <row r="80" spans="2:15">
      <c r="B80" s="86" t="s">
        <v>1301</v>
      </c>
      <c r="C80" s="87" t="s">
        <v>1302</v>
      </c>
      <c r="D80" s="88" t="s">
        <v>120</v>
      </c>
      <c r="E80" s="88" t="s">
        <v>28</v>
      </c>
      <c r="F80" s="87" t="s">
        <v>743</v>
      </c>
      <c r="G80" s="88" t="s">
        <v>400</v>
      </c>
      <c r="H80" s="88" t="s">
        <v>133</v>
      </c>
      <c r="I80" s="90">
        <v>9079.3026580000023</v>
      </c>
      <c r="J80" s="102">
        <v>5901</v>
      </c>
      <c r="K80" s="90"/>
      <c r="L80" s="90">
        <v>535.76964982400011</v>
      </c>
      <c r="M80" s="91">
        <v>1.1488279970033535E-4</v>
      </c>
      <c r="N80" s="91">
        <f t="shared" si="1"/>
        <v>3.6448664327242823E-3</v>
      </c>
      <c r="O80" s="91">
        <f>L80/'סכום נכסי הקרן'!$C$42</f>
        <v>6.9393972538445701E-4</v>
      </c>
    </row>
    <row r="81" spans="2:15">
      <c r="B81" s="86" t="s">
        <v>1303</v>
      </c>
      <c r="C81" s="87" t="s">
        <v>1304</v>
      </c>
      <c r="D81" s="88" t="s">
        <v>120</v>
      </c>
      <c r="E81" s="88" t="s">
        <v>28</v>
      </c>
      <c r="F81" s="87" t="s">
        <v>1305</v>
      </c>
      <c r="G81" s="88" t="s">
        <v>325</v>
      </c>
      <c r="H81" s="88" t="s">
        <v>133</v>
      </c>
      <c r="I81" s="90">
        <v>18168.239549000005</v>
      </c>
      <c r="J81" s="102">
        <v>858.7</v>
      </c>
      <c r="K81" s="90"/>
      <c r="L81" s="90">
        <v>156.01067299500002</v>
      </c>
      <c r="M81" s="91">
        <v>1.2080235261607486E-4</v>
      </c>
      <c r="N81" s="91">
        <f t="shared" ref="N81:N116" si="2">IFERROR(L81/$L$11,0)</f>
        <v>1.0613480351733201E-3</v>
      </c>
      <c r="O81" s="91">
        <f>L81/'סכום נכסי הקרן'!$C$42</f>
        <v>2.0206819033283913E-4</v>
      </c>
    </row>
    <row r="82" spans="2:15">
      <c r="B82" s="86" t="s">
        <v>1306</v>
      </c>
      <c r="C82" s="87" t="s">
        <v>1307</v>
      </c>
      <c r="D82" s="88" t="s">
        <v>120</v>
      </c>
      <c r="E82" s="88" t="s">
        <v>28</v>
      </c>
      <c r="F82" s="87" t="s">
        <v>528</v>
      </c>
      <c r="G82" s="88" t="s">
        <v>325</v>
      </c>
      <c r="H82" s="88" t="s">
        <v>133</v>
      </c>
      <c r="I82" s="90">
        <v>8930.7996840000014</v>
      </c>
      <c r="J82" s="102">
        <v>6819</v>
      </c>
      <c r="K82" s="90"/>
      <c r="L82" s="90">
        <v>608.99123042500003</v>
      </c>
      <c r="M82" s="91">
        <v>2.4461747140388851E-4</v>
      </c>
      <c r="N82" s="91">
        <f t="shared" si="2"/>
        <v>4.1429963312194116E-3</v>
      </c>
      <c r="O82" s="91">
        <f>L82/'סכום נכסי הקרן'!$C$42</f>
        <v>7.8877780281412339E-4</v>
      </c>
    </row>
    <row r="83" spans="2:15">
      <c r="B83" s="86" t="s">
        <v>1308</v>
      </c>
      <c r="C83" s="87" t="s">
        <v>1309</v>
      </c>
      <c r="D83" s="88" t="s">
        <v>120</v>
      </c>
      <c r="E83" s="88" t="s">
        <v>28</v>
      </c>
      <c r="F83" s="87" t="s">
        <v>1310</v>
      </c>
      <c r="G83" s="88" t="s">
        <v>1281</v>
      </c>
      <c r="H83" s="88" t="s">
        <v>133</v>
      </c>
      <c r="I83" s="90">
        <v>18925.598157000004</v>
      </c>
      <c r="J83" s="102">
        <v>7800</v>
      </c>
      <c r="K83" s="90"/>
      <c r="L83" s="90">
        <v>1476.1966562840003</v>
      </c>
      <c r="M83" s="91">
        <v>2.9793733688741539E-4</v>
      </c>
      <c r="N83" s="91">
        <f t="shared" si="2"/>
        <v>1.0042636126097997E-2</v>
      </c>
      <c r="O83" s="91">
        <f>L83/'סכום נכסי הקרן'!$C$42</f>
        <v>1.9119998727282976E-3</v>
      </c>
    </row>
    <row r="84" spans="2:15">
      <c r="B84" s="86" t="s">
        <v>1311</v>
      </c>
      <c r="C84" s="87" t="s">
        <v>1312</v>
      </c>
      <c r="D84" s="88" t="s">
        <v>120</v>
      </c>
      <c r="E84" s="88" t="s">
        <v>28</v>
      </c>
      <c r="F84" s="87" t="s">
        <v>1313</v>
      </c>
      <c r="G84" s="88" t="s">
        <v>1314</v>
      </c>
      <c r="H84" s="88" t="s">
        <v>133</v>
      </c>
      <c r="I84" s="90">
        <v>20710.636895000003</v>
      </c>
      <c r="J84" s="102">
        <v>4003</v>
      </c>
      <c r="K84" s="90"/>
      <c r="L84" s="90">
        <v>829.0467949020001</v>
      </c>
      <c r="M84" s="91">
        <v>1.8879347718084858E-4</v>
      </c>
      <c r="N84" s="91">
        <f t="shared" si="2"/>
        <v>5.6400448119608869E-3</v>
      </c>
      <c r="O84" s="91">
        <f>L84/'סכום נכסי הקרן'!$C$42</f>
        <v>1.0737982365633188E-3</v>
      </c>
    </row>
    <row r="85" spans="2:15">
      <c r="B85" s="86" t="s">
        <v>1315</v>
      </c>
      <c r="C85" s="87" t="s">
        <v>1316</v>
      </c>
      <c r="D85" s="88" t="s">
        <v>120</v>
      </c>
      <c r="E85" s="88" t="s">
        <v>28</v>
      </c>
      <c r="F85" s="87" t="s">
        <v>593</v>
      </c>
      <c r="G85" s="88" t="s">
        <v>594</v>
      </c>
      <c r="H85" s="88" t="s">
        <v>133</v>
      </c>
      <c r="I85" s="90">
        <v>580.74762400000009</v>
      </c>
      <c r="J85" s="102">
        <v>41100</v>
      </c>
      <c r="K85" s="90"/>
      <c r="L85" s="90">
        <v>238.68727363800005</v>
      </c>
      <c r="M85" s="91">
        <v>1.9640793494685554E-4</v>
      </c>
      <c r="N85" s="91">
        <f t="shared" si="2"/>
        <v>1.6238008851143595E-3</v>
      </c>
      <c r="O85" s="91">
        <f>L85/'סכום נכסי הקרן'!$C$42</f>
        <v>3.0915260163678421E-4</v>
      </c>
    </row>
    <row r="86" spans="2:15">
      <c r="B86" s="86" t="s">
        <v>1317</v>
      </c>
      <c r="C86" s="87" t="s">
        <v>1318</v>
      </c>
      <c r="D86" s="88" t="s">
        <v>120</v>
      </c>
      <c r="E86" s="88" t="s">
        <v>28</v>
      </c>
      <c r="F86" s="87" t="s">
        <v>1319</v>
      </c>
      <c r="G86" s="88" t="s">
        <v>400</v>
      </c>
      <c r="H86" s="88" t="s">
        <v>133</v>
      </c>
      <c r="I86" s="90">
        <v>8318.0871910000023</v>
      </c>
      <c r="J86" s="102">
        <v>8890</v>
      </c>
      <c r="K86" s="90"/>
      <c r="L86" s="90">
        <v>739.47795128300004</v>
      </c>
      <c r="M86" s="91">
        <v>1.3441633157469234E-4</v>
      </c>
      <c r="N86" s="91">
        <f t="shared" si="2"/>
        <v>5.0307037049532989E-3</v>
      </c>
      <c r="O86" s="91">
        <f>L86/'סכום נכסי הקרן'!$C$42</f>
        <v>9.5778685225965355E-4</v>
      </c>
    </row>
    <row r="87" spans="2:15">
      <c r="B87" s="86" t="s">
        <v>1320</v>
      </c>
      <c r="C87" s="87" t="s">
        <v>1321</v>
      </c>
      <c r="D87" s="88" t="s">
        <v>120</v>
      </c>
      <c r="E87" s="88" t="s">
        <v>28</v>
      </c>
      <c r="F87" s="87" t="s">
        <v>603</v>
      </c>
      <c r="G87" s="88" t="s">
        <v>325</v>
      </c>
      <c r="H87" s="88" t="s">
        <v>133</v>
      </c>
      <c r="I87" s="90">
        <v>283769.52185300004</v>
      </c>
      <c r="J87" s="102">
        <v>156.1</v>
      </c>
      <c r="K87" s="90"/>
      <c r="L87" s="90">
        <v>442.96422360300005</v>
      </c>
      <c r="M87" s="91">
        <v>4.1126974666674278E-4</v>
      </c>
      <c r="N87" s="91">
        <f t="shared" si="2"/>
        <v>3.0135067001998434E-3</v>
      </c>
      <c r="O87" s="91">
        <f>L87/'סכום נכסי הקרן'!$C$42</f>
        <v>5.737362535992522E-4</v>
      </c>
    </row>
    <row r="88" spans="2:15">
      <c r="B88" s="86" t="s">
        <v>1322</v>
      </c>
      <c r="C88" s="87" t="s">
        <v>1323</v>
      </c>
      <c r="D88" s="88" t="s">
        <v>120</v>
      </c>
      <c r="E88" s="88" t="s">
        <v>28</v>
      </c>
      <c r="F88" s="87" t="s">
        <v>682</v>
      </c>
      <c r="G88" s="88" t="s">
        <v>336</v>
      </c>
      <c r="H88" s="88" t="s">
        <v>133</v>
      </c>
      <c r="I88" s="90">
        <v>60342.180418000018</v>
      </c>
      <c r="J88" s="102">
        <v>363</v>
      </c>
      <c r="K88" s="90"/>
      <c r="L88" s="90">
        <v>219.04211491800004</v>
      </c>
      <c r="M88" s="91">
        <v>8.4919811901898405E-5</v>
      </c>
      <c r="N88" s="91">
        <f t="shared" si="2"/>
        <v>1.4901539351469797E-3</v>
      </c>
      <c r="O88" s="91">
        <f>L88/'סכום נכסי הקרן'!$C$42</f>
        <v>2.8370779330960639E-4</v>
      </c>
    </row>
    <row r="89" spans="2:15">
      <c r="B89" s="86" t="s">
        <v>1324</v>
      </c>
      <c r="C89" s="87" t="s">
        <v>1325</v>
      </c>
      <c r="D89" s="88" t="s">
        <v>120</v>
      </c>
      <c r="E89" s="88" t="s">
        <v>28</v>
      </c>
      <c r="F89" s="87" t="s">
        <v>1326</v>
      </c>
      <c r="G89" s="88" t="s">
        <v>127</v>
      </c>
      <c r="H89" s="88" t="s">
        <v>133</v>
      </c>
      <c r="I89" s="90">
        <v>9850.7596180000019</v>
      </c>
      <c r="J89" s="102">
        <v>2923</v>
      </c>
      <c r="K89" s="90"/>
      <c r="L89" s="90">
        <v>287.93770363300007</v>
      </c>
      <c r="M89" s="91">
        <v>1.0468975106324969E-4</v>
      </c>
      <c r="N89" s="91">
        <f t="shared" si="2"/>
        <v>1.9588539049055741E-3</v>
      </c>
      <c r="O89" s="91">
        <f>L89/'סכום נכסי הקרן'!$C$42</f>
        <v>3.7294275824051082E-4</v>
      </c>
    </row>
    <row r="90" spans="2:15">
      <c r="B90" s="86" t="s">
        <v>1327</v>
      </c>
      <c r="C90" s="87" t="s">
        <v>1328</v>
      </c>
      <c r="D90" s="88" t="s">
        <v>120</v>
      </c>
      <c r="E90" s="88" t="s">
        <v>28</v>
      </c>
      <c r="F90" s="87" t="s">
        <v>1329</v>
      </c>
      <c r="G90" s="88" t="s">
        <v>158</v>
      </c>
      <c r="H90" s="88" t="s">
        <v>133</v>
      </c>
      <c r="I90" s="90">
        <v>2044.7343180000003</v>
      </c>
      <c r="J90" s="102">
        <v>8834</v>
      </c>
      <c r="K90" s="90"/>
      <c r="L90" s="90">
        <v>180.63182965500005</v>
      </c>
      <c r="M90" s="91">
        <v>6.1663579206860516E-5</v>
      </c>
      <c r="N90" s="91">
        <f t="shared" si="2"/>
        <v>1.2288469360057202E-3</v>
      </c>
      <c r="O90" s="91">
        <f>L90/'סכום נכסי הקרן'!$C$42</f>
        <v>2.3395801219359725E-4</v>
      </c>
    </row>
    <row r="91" spans="2:15">
      <c r="B91" s="86" t="s">
        <v>1330</v>
      </c>
      <c r="C91" s="87" t="s">
        <v>1331</v>
      </c>
      <c r="D91" s="88" t="s">
        <v>120</v>
      </c>
      <c r="E91" s="88" t="s">
        <v>28</v>
      </c>
      <c r="F91" s="87" t="s">
        <v>1332</v>
      </c>
      <c r="G91" s="88" t="s">
        <v>129</v>
      </c>
      <c r="H91" s="88" t="s">
        <v>133</v>
      </c>
      <c r="I91" s="90">
        <v>231095.92600800004</v>
      </c>
      <c r="J91" s="102">
        <v>178.2</v>
      </c>
      <c r="K91" s="90"/>
      <c r="L91" s="90">
        <v>411.8129401330001</v>
      </c>
      <c r="M91" s="91">
        <v>4.5249250680541353E-4</v>
      </c>
      <c r="N91" s="91">
        <f t="shared" si="2"/>
        <v>2.801583035816502E-3</v>
      </c>
      <c r="O91" s="91">
        <f>L91/'סכום נכסי הקרן'!$C$42</f>
        <v>5.3338847894712999E-4</v>
      </c>
    </row>
    <row r="92" spans="2:15">
      <c r="B92" s="86" t="s">
        <v>1333</v>
      </c>
      <c r="C92" s="87" t="s">
        <v>1334</v>
      </c>
      <c r="D92" s="88" t="s">
        <v>120</v>
      </c>
      <c r="E92" s="88" t="s">
        <v>28</v>
      </c>
      <c r="F92" s="87" t="s">
        <v>685</v>
      </c>
      <c r="G92" s="88" t="s">
        <v>686</v>
      </c>
      <c r="H92" s="88" t="s">
        <v>133</v>
      </c>
      <c r="I92" s="90">
        <v>6762.552235000001</v>
      </c>
      <c r="J92" s="102">
        <v>8861</v>
      </c>
      <c r="K92" s="90"/>
      <c r="L92" s="90">
        <v>599.22975356200016</v>
      </c>
      <c r="M92" s="91">
        <v>1.9027728792989817E-4</v>
      </c>
      <c r="N92" s="91">
        <f t="shared" si="2"/>
        <v>4.0765885394315584E-3</v>
      </c>
      <c r="O92" s="91">
        <f>L92/'סכום נכסי הקרן'!$C$42</f>
        <v>7.7613453984489377E-4</v>
      </c>
    </row>
    <row r="93" spans="2:15">
      <c r="B93" s="86" t="s">
        <v>1335</v>
      </c>
      <c r="C93" s="87" t="s">
        <v>1336</v>
      </c>
      <c r="D93" s="88" t="s">
        <v>120</v>
      </c>
      <c r="E93" s="88" t="s">
        <v>28</v>
      </c>
      <c r="F93" s="87" t="s">
        <v>1337</v>
      </c>
      <c r="G93" s="88" t="s">
        <v>127</v>
      </c>
      <c r="H93" s="88" t="s">
        <v>133</v>
      </c>
      <c r="I93" s="90">
        <v>21146.736598</v>
      </c>
      <c r="J93" s="102">
        <v>2185</v>
      </c>
      <c r="K93" s="90"/>
      <c r="L93" s="90">
        <v>462.05619466500008</v>
      </c>
      <c r="M93" s="91">
        <v>2.2456645293703065E-4</v>
      </c>
      <c r="N93" s="91">
        <f t="shared" si="2"/>
        <v>3.1433902881957045E-3</v>
      </c>
      <c r="O93" s="91">
        <f>L93/'סכום נכסי הקרן'!$C$42</f>
        <v>5.9846456204330919E-4</v>
      </c>
    </row>
    <row r="94" spans="2:15">
      <c r="B94" s="86" t="s">
        <v>1338</v>
      </c>
      <c r="C94" s="87" t="s">
        <v>1339</v>
      </c>
      <c r="D94" s="88" t="s">
        <v>120</v>
      </c>
      <c r="E94" s="88" t="s">
        <v>28</v>
      </c>
      <c r="F94" s="87" t="s">
        <v>1340</v>
      </c>
      <c r="G94" s="88" t="s">
        <v>619</v>
      </c>
      <c r="H94" s="88" t="s">
        <v>133</v>
      </c>
      <c r="I94" s="90">
        <v>5911.1831700000012</v>
      </c>
      <c r="J94" s="102">
        <v>4892</v>
      </c>
      <c r="K94" s="90"/>
      <c r="L94" s="90">
        <v>289.1750806820001</v>
      </c>
      <c r="M94" s="91">
        <v>7.9999876167114803E-5</v>
      </c>
      <c r="N94" s="91">
        <f t="shared" si="2"/>
        <v>1.9672718398744643E-3</v>
      </c>
      <c r="O94" s="91">
        <f>L94/'סכום נכסי הקרן'!$C$42</f>
        <v>3.7454543411037802E-4</v>
      </c>
    </row>
    <row r="95" spans="2:15">
      <c r="B95" s="86" t="s">
        <v>1341</v>
      </c>
      <c r="C95" s="87" t="s">
        <v>1342</v>
      </c>
      <c r="D95" s="88" t="s">
        <v>120</v>
      </c>
      <c r="E95" s="88" t="s">
        <v>28</v>
      </c>
      <c r="F95" s="87" t="s">
        <v>610</v>
      </c>
      <c r="G95" s="88" t="s">
        <v>157</v>
      </c>
      <c r="H95" s="88" t="s">
        <v>133</v>
      </c>
      <c r="I95" s="90">
        <v>43112.95564700001</v>
      </c>
      <c r="J95" s="102">
        <v>1232</v>
      </c>
      <c r="K95" s="90"/>
      <c r="L95" s="90">
        <v>531.15161356800013</v>
      </c>
      <c r="M95" s="91">
        <v>2.6075829826805103E-4</v>
      </c>
      <c r="N95" s="91">
        <f t="shared" si="2"/>
        <v>3.6134497122360513E-3</v>
      </c>
      <c r="O95" s="91">
        <f>L95/'סכום נכסי הקרן'!$C$42</f>
        <v>6.8795835108981967E-4</v>
      </c>
    </row>
    <row r="96" spans="2:15">
      <c r="B96" s="86" t="s">
        <v>1343</v>
      </c>
      <c r="C96" s="87" t="s">
        <v>1344</v>
      </c>
      <c r="D96" s="88" t="s">
        <v>120</v>
      </c>
      <c r="E96" s="88" t="s">
        <v>28</v>
      </c>
      <c r="F96" s="87" t="s">
        <v>1345</v>
      </c>
      <c r="G96" s="88" t="s">
        <v>128</v>
      </c>
      <c r="H96" s="88" t="s">
        <v>133</v>
      </c>
      <c r="I96" s="90">
        <v>2900.6000640000007</v>
      </c>
      <c r="J96" s="102">
        <v>11980</v>
      </c>
      <c r="K96" s="90"/>
      <c r="L96" s="90">
        <v>347.49188761800002</v>
      </c>
      <c r="M96" s="91">
        <v>2.3768897293143367E-4</v>
      </c>
      <c r="N96" s="91">
        <f t="shared" si="2"/>
        <v>2.3640038535943783E-3</v>
      </c>
      <c r="O96" s="91">
        <f>L96/'סכום נכסי הקרן'!$C$42</f>
        <v>4.5007854615537719E-4</v>
      </c>
    </row>
    <row r="97" spans="2:15">
      <c r="B97" s="86" t="s">
        <v>1346</v>
      </c>
      <c r="C97" s="87" t="s">
        <v>1347</v>
      </c>
      <c r="D97" s="88" t="s">
        <v>120</v>
      </c>
      <c r="E97" s="88" t="s">
        <v>28</v>
      </c>
      <c r="F97" s="87" t="s">
        <v>1348</v>
      </c>
      <c r="G97" s="88" t="s">
        <v>567</v>
      </c>
      <c r="H97" s="88" t="s">
        <v>133</v>
      </c>
      <c r="I97" s="90">
        <v>2220.6720640000003</v>
      </c>
      <c r="J97" s="102">
        <v>42230</v>
      </c>
      <c r="K97" s="90"/>
      <c r="L97" s="90">
        <v>937.7898127320002</v>
      </c>
      <c r="M97" s="91">
        <v>3.4690618402771165E-4</v>
      </c>
      <c r="N97" s="91">
        <f t="shared" si="2"/>
        <v>6.3798287389002107E-3</v>
      </c>
      <c r="O97" s="91">
        <f>L97/'סכום נכסי הקרן'!$C$42</f>
        <v>1.2146444004981671E-3</v>
      </c>
    </row>
    <row r="98" spans="2:15">
      <c r="B98" s="86" t="s">
        <v>1349</v>
      </c>
      <c r="C98" s="87" t="s">
        <v>1350</v>
      </c>
      <c r="D98" s="88" t="s">
        <v>120</v>
      </c>
      <c r="E98" s="88" t="s">
        <v>28</v>
      </c>
      <c r="F98" s="87" t="s">
        <v>1351</v>
      </c>
      <c r="G98" s="88" t="s">
        <v>719</v>
      </c>
      <c r="H98" s="88" t="s">
        <v>133</v>
      </c>
      <c r="I98" s="90">
        <v>1472.6816760000002</v>
      </c>
      <c r="J98" s="102">
        <v>26410</v>
      </c>
      <c r="K98" s="90"/>
      <c r="L98" s="90">
        <v>388.93523069100007</v>
      </c>
      <c r="M98" s="91">
        <v>1.069160196776711E-4</v>
      </c>
      <c r="N98" s="91">
        <f t="shared" si="2"/>
        <v>2.645944889403846E-3</v>
      </c>
      <c r="O98" s="91">
        <f>L98/'סכום נכסי הקרן'!$C$42</f>
        <v>5.0375680531122684E-4</v>
      </c>
    </row>
    <row r="99" spans="2:15">
      <c r="B99" s="86" t="s">
        <v>1352</v>
      </c>
      <c r="C99" s="87" t="s">
        <v>1353</v>
      </c>
      <c r="D99" s="88" t="s">
        <v>120</v>
      </c>
      <c r="E99" s="88" t="s">
        <v>28</v>
      </c>
      <c r="F99" s="87" t="s">
        <v>613</v>
      </c>
      <c r="G99" s="88" t="s">
        <v>336</v>
      </c>
      <c r="H99" s="88" t="s">
        <v>133</v>
      </c>
      <c r="I99" s="90">
        <v>2958.4867390000004</v>
      </c>
      <c r="J99" s="102">
        <v>31450</v>
      </c>
      <c r="K99" s="90"/>
      <c r="L99" s="90">
        <v>930.44407956400028</v>
      </c>
      <c r="M99" s="91">
        <v>2.7825638687564507E-4</v>
      </c>
      <c r="N99" s="91">
        <f t="shared" si="2"/>
        <v>6.3298553664693771E-3</v>
      </c>
      <c r="O99" s="91">
        <f>L99/'סכום נכסי הקרן'!$C$42</f>
        <v>1.2051300577969263E-3</v>
      </c>
    </row>
    <row r="100" spans="2:15">
      <c r="B100" s="86" t="s">
        <v>1354</v>
      </c>
      <c r="C100" s="87" t="s">
        <v>1355</v>
      </c>
      <c r="D100" s="88" t="s">
        <v>120</v>
      </c>
      <c r="E100" s="88" t="s">
        <v>28</v>
      </c>
      <c r="F100" s="87" t="s">
        <v>1356</v>
      </c>
      <c r="G100" s="88" t="s">
        <v>308</v>
      </c>
      <c r="H100" s="88" t="s">
        <v>133</v>
      </c>
      <c r="I100" s="90">
        <v>197.27752900000004</v>
      </c>
      <c r="J100" s="102">
        <v>17300</v>
      </c>
      <c r="K100" s="90"/>
      <c r="L100" s="90">
        <v>34.129012482000007</v>
      </c>
      <c r="M100" s="91">
        <v>5.5645370556325296E-6</v>
      </c>
      <c r="N100" s="91">
        <f t="shared" si="2"/>
        <v>2.3218129660486321E-4</v>
      </c>
      <c r="O100" s="91">
        <f>L100/'סכום נכסי הקרן'!$C$42</f>
        <v>4.4204589709741473E-5</v>
      </c>
    </row>
    <row r="101" spans="2:15">
      <c r="B101" s="86" t="s">
        <v>1357</v>
      </c>
      <c r="C101" s="87" t="s">
        <v>1358</v>
      </c>
      <c r="D101" s="88" t="s">
        <v>120</v>
      </c>
      <c r="E101" s="88" t="s">
        <v>28</v>
      </c>
      <c r="F101" s="87" t="s">
        <v>1359</v>
      </c>
      <c r="G101" s="88" t="s">
        <v>476</v>
      </c>
      <c r="H101" s="88" t="s">
        <v>133</v>
      </c>
      <c r="I101" s="90">
        <v>1727.9640500000003</v>
      </c>
      <c r="J101" s="102">
        <v>15780</v>
      </c>
      <c r="K101" s="90"/>
      <c r="L101" s="90">
        <v>272.67272716400004</v>
      </c>
      <c r="M101" s="91">
        <v>1.809773977778488E-4</v>
      </c>
      <c r="N101" s="91">
        <f t="shared" si="2"/>
        <v>1.8550055433075223E-3</v>
      </c>
      <c r="O101" s="91">
        <f>L101/'סכום נכסי הקרן'!$C$42</f>
        <v>3.5317125087278695E-4</v>
      </c>
    </row>
    <row r="102" spans="2:15">
      <c r="B102" s="86" t="s">
        <v>1360</v>
      </c>
      <c r="C102" s="87" t="s">
        <v>1361</v>
      </c>
      <c r="D102" s="88" t="s">
        <v>120</v>
      </c>
      <c r="E102" s="88" t="s">
        <v>28</v>
      </c>
      <c r="F102" s="87" t="s">
        <v>814</v>
      </c>
      <c r="G102" s="88" t="s">
        <v>157</v>
      </c>
      <c r="H102" s="88" t="s">
        <v>133</v>
      </c>
      <c r="I102" s="90">
        <v>48729.263072000009</v>
      </c>
      <c r="J102" s="102">
        <v>1494</v>
      </c>
      <c r="K102" s="90"/>
      <c r="L102" s="90">
        <v>728.01519030100019</v>
      </c>
      <c r="M102" s="91">
        <v>2.6163881224620678E-4</v>
      </c>
      <c r="N102" s="91">
        <f t="shared" si="2"/>
        <v>4.9527219963153464E-3</v>
      </c>
      <c r="O102" s="91">
        <f>L102/'סכום נכסי הקרן'!$C$42</f>
        <v>9.4294005156721097E-4</v>
      </c>
    </row>
    <row r="103" spans="2:15">
      <c r="B103" s="86" t="s">
        <v>1362</v>
      </c>
      <c r="C103" s="87" t="s">
        <v>1363</v>
      </c>
      <c r="D103" s="88" t="s">
        <v>120</v>
      </c>
      <c r="E103" s="88" t="s">
        <v>28</v>
      </c>
      <c r="F103" s="87" t="s">
        <v>1364</v>
      </c>
      <c r="G103" s="88" t="s">
        <v>158</v>
      </c>
      <c r="H103" s="88" t="s">
        <v>133</v>
      </c>
      <c r="I103" s="90">
        <v>82.062200000000018</v>
      </c>
      <c r="J103" s="102">
        <v>11690</v>
      </c>
      <c r="K103" s="90"/>
      <c r="L103" s="90">
        <v>9.5930711800000026</v>
      </c>
      <c r="M103" s="91">
        <v>1.74453854599778E-6</v>
      </c>
      <c r="N103" s="91">
        <f t="shared" si="2"/>
        <v>6.5262119909559739E-5</v>
      </c>
      <c r="O103" s="91">
        <f>L103/'סכום נכסי הקרן'!$C$42</f>
        <v>1.2425140510347261E-5</v>
      </c>
    </row>
    <row r="104" spans="2:15">
      <c r="B104" s="86" t="s">
        <v>1365</v>
      </c>
      <c r="C104" s="87" t="s">
        <v>1366</v>
      </c>
      <c r="D104" s="88" t="s">
        <v>120</v>
      </c>
      <c r="E104" s="88" t="s">
        <v>28</v>
      </c>
      <c r="F104" s="87" t="s">
        <v>1367</v>
      </c>
      <c r="G104" s="88" t="s">
        <v>632</v>
      </c>
      <c r="H104" s="88" t="s">
        <v>133</v>
      </c>
      <c r="I104" s="90">
        <v>2811.0111190000002</v>
      </c>
      <c r="J104" s="102">
        <v>8450</v>
      </c>
      <c r="K104" s="90"/>
      <c r="L104" s="90">
        <v>237.53043952200002</v>
      </c>
      <c r="M104" s="91">
        <v>1.3342213800085256E-4</v>
      </c>
      <c r="N104" s="91">
        <f t="shared" si="2"/>
        <v>1.615930887552863E-3</v>
      </c>
      <c r="O104" s="91">
        <f>L104/'סכום נכסי הקרן'!$C$42</f>
        <v>3.0765424660858108E-4</v>
      </c>
    </row>
    <row r="105" spans="2:15">
      <c r="B105" s="86" t="s">
        <v>1368</v>
      </c>
      <c r="C105" s="87" t="s">
        <v>1369</v>
      </c>
      <c r="D105" s="88" t="s">
        <v>120</v>
      </c>
      <c r="E105" s="88" t="s">
        <v>28</v>
      </c>
      <c r="F105" s="87" t="s">
        <v>671</v>
      </c>
      <c r="G105" s="88" t="s">
        <v>672</v>
      </c>
      <c r="H105" s="88" t="s">
        <v>133</v>
      </c>
      <c r="I105" s="90">
        <v>5171.4755830000013</v>
      </c>
      <c r="J105" s="102">
        <v>38400</v>
      </c>
      <c r="K105" s="90"/>
      <c r="L105" s="90">
        <v>1985.8466236930003</v>
      </c>
      <c r="M105" s="91">
        <v>3.1484715019518917E-4</v>
      </c>
      <c r="N105" s="91">
        <f t="shared" si="2"/>
        <v>1.3509809115942253E-2</v>
      </c>
      <c r="O105" s="91">
        <f>L105/'סכום נכסי הקרן'!$C$42</f>
        <v>2.5721088552773802E-3</v>
      </c>
    </row>
    <row r="106" spans="2:15">
      <c r="B106" s="86" t="s">
        <v>1370</v>
      </c>
      <c r="C106" s="87" t="s">
        <v>1371</v>
      </c>
      <c r="D106" s="88" t="s">
        <v>120</v>
      </c>
      <c r="E106" s="88" t="s">
        <v>28</v>
      </c>
      <c r="F106" s="87" t="s">
        <v>1372</v>
      </c>
      <c r="G106" s="88" t="s">
        <v>1186</v>
      </c>
      <c r="H106" s="88" t="s">
        <v>133</v>
      </c>
      <c r="I106" s="90">
        <v>3158.8169820000003</v>
      </c>
      <c r="J106" s="102">
        <v>23500</v>
      </c>
      <c r="K106" s="90"/>
      <c r="L106" s="90">
        <v>742.32199079600014</v>
      </c>
      <c r="M106" s="91">
        <v>7.1363949872629772E-5</v>
      </c>
      <c r="N106" s="91">
        <f t="shared" si="2"/>
        <v>5.0500518411489212E-3</v>
      </c>
      <c r="O106" s="91">
        <f>L106/'סכום נכסי הקרן'!$C$42</f>
        <v>9.6147050996456859E-4</v>
      </c>
    </row>
    <row r="107" spans="2:15">
      <c r="B107" s="86" t="s">
        <v>1373</v>
      </c>
      <c r="C107" s="87" t="s">
        <v>1374</v>
      </c>
      <c r="D107" s="88" t="s">
        <v>120</v>
      </c>
      <c r="E107" s="88" t="s">
        <v>28</v>
      </c>
      <c r="F107" s="87" t="s">
        <v>857</v>
      </c>
      <c r="G107" s="88" t="s">
        <v>632</v>
      </c>
      <c r="H107" s="88" t="s">
        <v>133</v>
      </c>
      <c r="I107" s="90">
        <v>11653.922186000003</v>
      </c>
      <c r="J107" s="102">
        <v>2810</v>
      </c>
      <c r="K107" s="90"/>
      <c r="L107" s="90">
        <v>327.47521342699997</v>
      </c>
      <c r="M107" s="91">
        <v>2.1518171188442467E-4</v>
      </c>
      <c r="N107" s="91">
        <f t="shared" si="2"/>
        <v>2.2278294661920287E-3</v>
      </c>
      <c r="O107" s="91">
        <f>L107/'סכום נכסי הקרן'!$C$42</f>
        <v>4.2415254344922227E-4</v>
      </c>
    </row>
    <row r="108" spans="2:15">
      <c r="B108" s="86" t="s">
        <v>1375</v>
      </c>
      <c r="C108" s="87" t="s">
        <v>1376</v>
      </c>
      <c r="D108" s="88" t="s">
        <v>120</v>
      </c>
      <c r="E108" s="88" t="s">
        <v>28</v>
      </c>
      <c r="F108" s="87" t="s">
        <v>458</v>
      </c>
      <c r="G108" s="88" t="s">
        <v>325</v>
      </c>
      <c r="H108" s="88" t="s">
        <v>133</v>
      </c>
      <c r="I108" s="90">
        <v>3586.3741740000005</v>
      </c>
      <c r="J108" s="102">
        <v>21760</v>
      </c>
      <c r="K108" s="90"/>
      <c r="L108" s="90">
        <v>780.39502027600031</v>
      </c>
      <c r="M108" s="91">
        <v>2.9398526554649698E-4</v>
      </c>
      <c r="N108" s="91">
        <f t="shared" si="2"/>
        <v>5.3090644731435864E-3</v>
      </c>
      <c r="O108" s="91">
        <f>L108/'סכום נכסי הקרן'!$C$42</f>
        <v>1.010783470544894E-3</v>
      </c>
    </row>
    <row r="109" spans="2:15">
      <c r="B109" s="86" t="s">
        <v>1377</v>
      </c>
      <c r="C109" s="87" t="s">
        <v>1378</v>
      </c>
      <c r="D109" s="88" t="s">
        <v>120</v>
      </c>
      <c r="E109" s="88" t="s">
        <v>28</v>
      </c>
      <c r="F109" s="87" t="s">
        <v>461</v>
      </c>
      <c r="G109" s="88" t="s">
        <v>325</v>
      </c>
      <c r="H109" s="88" t="s">
        <v>133</v>
      </c>
      <c r="I109" s="90">
        <v>51481.396204000004</v>
      </c>
      <c r="J109" s="102">
        <v>1555</v>
      </c>
      <c r="K109" s="90"/>
      <c r="L109" s="90">
        <v>800.53571096700011</v>
      </c>
      <c r="M109" s="91">
        <v>2.6500688285748165E-4</v>
      </c>
      <c r="N109" s="91">
        <f t="shared" si="2"/>
        <v>5.4460825506991613E-3</v>
      </c>
      <c r="O109" s="91">
        <f>L109/'סכום נכסי הקרן'!$C$42</f>
        <v>1.0368701019391078E-3</v>
      </c>
    </row>
    <row r="110" spans="2:15">
      <c r="B110" s="86" t="s">
        <v>1379</v>
      </c>
      <c r="C110" s="87" t="s">
        <v>1380</v>
      </c>
      <c r="D110" s="88" t="s">
        <v>120</v>
      </c>
      <c r="E110" s="88" t="s">
        <v>28</v>
      </c>
      <c r="F110" s="87" t="s">
        <v>1381</v>
      </c>
      <c r="G110" s="88" t="s">
        <v>719</v>
      </c>
      <c r="H110" s="88" t="s">
        <v>133</v>
      </c>
      <c r="I110" s="90">
        <v>5406.2872780000007</v>
      </c>
      <c r="J110" s="102">
        <v>7500</v>
      </c>
      <c r="K110" s="90"/>
      <c r="L110" s="90">
        <v>405.47154587900002</v>
      </c>
      <c r="M110" s="91">
        <v>1.1160118041599557E-4</v>
      </c>
      <c r="N110" s="91">
        <f t="shared" si="2"/>
        <v>2.7584422288285206E-3</v>
      </c>
      <c r="O110" s="91">
        <f>L110/'סכום נכסי הקרן'!$C$42</f>
        <v>5.2517497639314819E-4</v>
      </c>
    </row>
    <row r="111" spans="2:15">
      <c r="B111" s="86" t="s">
        <v>1382</v>
      </c>
      <c r="C111" s="87" t="s">
        <v>1383</v>
      </c>
      <c r="D111" s="88" t="s">
        <v>120</v>
      </c>
      <c r="E111" s="88" t="s">
        <v>28</v>
      </c>
      <c r="F111" s="87" t="s">
        <v>1384</v>
      </c>
      <c r="G111" s="88" t="s">
        <v>719</v>
      </c>
      <c r="H111" s="88" t="s">
        <v>133</v>
      </c>
      <c r="I111" s="90">
        <v>1317.6563330000001</v>
      </c>
      <c r="J111" s="102">
        <v>21820</v>
      </c>
      <c r="K111" s="90"/>
      <c r="L111" s="90">
        <v>287.51261185200008</v>
      </c>
      <c r="M111" s="91">
        <v>9.5651583893037418E-5</v>
      </c>
      <c r="N111" s="91">
        <f t="shared" si="2"/>
        <v>1.9559619852832087E-3</v>
      </c>
      <c r="O111" s="91">
        <f>L111/'סכום נכסי הקרן'!$C$42</f>
        <v>3.7239217073734183E-4</v>
      </c>
    </row>
    <row r="112" spans="2:15">
      <c r="B112" s="86" t="s">
        <v>1385</v>
      </c>
      <c r="C112" s="87" t="s">
        <v>1386</v>
      </c>
      <c r="D112" s="88" t="s">
        <v>120</v>
      </c>
      <c r="E112" s="88" t="s">
        <v>28</v>
      </c>
      <c r="F112" s="87" t="s">
        <v>1387</v>
      </c>
      <c r="G112" s="88" t="s">
        <v>127</v>
      </c>
      <c r="H112" s="88" t="s">
        <v>133</v>
      </c>
      <c r="I112" s="90">
        <v>131070.85548500001</v>
      </c>
      <c r="J112" s="102">
        <v>317.89999999999998</v>
      </c>
      <c r="K112" s="90"/>
      <c r="L112" s="90">
        <v>416.67424958400005</v>
      </c>
      <c r="M112" s="91">
        <v>1.1662445107830894E-4</v>
      </c>
      <c r="N112" s="91">
        <f t="shared" si="2"/>
        <v>2.8346547554311827E-3</v>
      </c>
      <c r="O112" s="91">
        <f>L112/'סכום נכסי הקרן'!$C$42</f>
        <v>5.3968494562183617E-4</v>
      </c>
    </row>
    <row r="113" spans="2:15">
      <c r="B113" s="86" t="s">
        <v>1388</v>
      </c>
      <c r="C113" s="87" t="s">
        <v>1389</v>
      </c>
      <c r="D113" s="88" t="s">
        <v>120</v>
      </c>
      <c r="E113" s="88" t="s">
        <v>28</v>
      </c>
      <c r="F113" s="87" t="s">
        <v>874</v>
      </c>
      <c r="G113" s="88" t="s">
        <v>336</v>
      </c>
      <c r="H113" s="88" t="s">
        <v>133</v>
      </c>
      <c r="I113" s="90">
        <v>177758.69643400001</v>
      </c>
      <c r="J113" s="102">
        <v>297</v>
      </c>
      <c r="K113" s="90"/>
      <c r="L113" s="90">
        <v>527.94332840800007</v>
      </c>
      <c r="M113" s="91">
        <v>1.9389535843002251E-4</v>
      </c>
      <c r="N113" s="91">
        <f t="shared" si="2"/>
        <v>3.5916235955642073E-3</v>
      </c>
      <c r="O113" s="91">
        <f>L113/'סכום נכסי הקרן'!$C$42</f>
        <v>6.8380291502953365E-4</v>
      </c>
    </row>
    <row r="114" spans="2:15">
      <c r="B114" s="86" t="s">
        <v>1390</v>
      </c>
      <c r="C114" s="87" t="s">
        <v>1391</v>
      </c>
      <c r="D114" s="88" t="s">
        <v>120</v>
      </c>
      <c r="E114" s="88" t="s">
        <v>28</v>
      </c>
      <c r="F114" s="87" t="s">
        <v>718</v>
      </c>
      <c r="G114" s="88" t="s">
        <v>719</v>
      </c>
      <c r="H114" s="88" t="s">
        <v>133</v>
      </c>
      <c r="I114" s="90">
        <v>94838.488734000013</v>
      </c>
      <c r="J114" s="102">
        <v>1769</v>
      </c>
      <c r="K114" s="90"/>
      <c r="L114" s="90">
        <v>1677.6928657090002</v>
      </c>
      <c r="M114" s="91">
        <v>3.5698445641796822E-4</v>
      </c>
      <c r="N114" s="91">
        <f t="shared" si="2"/>
        <v>1.1413424430914487E-2</v>
      </c>
      <c r="O114" s="91">
        <f>L114/'סכום נכסי הקרן'!$C$42</f>
        <v>2.1729818531005082E-3</v>
      </c>
    </row>
    <row r="115" spans="2:15">
      <c r="B115" s="86" t="s">
        <v>1392</v>
      </c>
      <c r="C115" s="87" t="s">
        <v>1393</v>
      </c>
      <c r="D115" s="88" t="s">
        <v>120</v>
      </c>
      <c r="E115" s="88" t="s">
        <v>28</v>
      </c>
      <c r="F115" s="87" t="s">
        <v>1394</v>
      </c>
      <c r="G115" s="88" t="s">
        <v>128</v>
      </c>
      <c r="H115" s="88" t="s">
        <v>133</v>
      </c>
      <c r="I115" s="90">
        <v>1462.5059630000003</v>
      </c>
      <c r="J115" s="102">
        <v>26950</v>
      </c>
      <c r="K115" s="90"/>
      <c r="L115" s="90">
        <v>394.14535714300007</v>
      </c>
      <c r="M115" s="91">
        <v>1.7033610443325132E-4</v>
      </c>
      <c r="N115" s="91">
        <f t="shared" si="2"/>
        <v>2.6813896276815402E-3</v>
      </c>
      <c r="O115" s="91">
        <f>L115/'סכום נכסי הקרן'!$C$42</f>
        <v>5.1050506684583764E-4</v>
      </c>
    </row>
    <row r="116" spans="2:15">
      <c r="B116" s="86" t="s">
        <v>1395</v>
      </c>
      <c r="C116" s="87" t="s">
        <v>1396</v>
      </c>
      <c r="D116" s="88" t="s">
        <v>120</v>
      </c>
      <c r="E116" s="88" t="s">
        <v>28</v>
      </c>
      <c r="F116" s="87" t="s">
        <v>1397</v>
      </c>
      <c r="G116" s="88" t="s">
        <v>1213</v>
      </c>
      <c r="H116" s="88" t="s">
        <v>133</v>
      </c>
      <c r="I116" s="90">
        <v>17788.268585000002</v>
      </c>
      <c r="J116" s="102">
        <v>864</v>
      </c>
      <c r="K116" s="90"/>
      <c r="L116" s="90">
        <v>153.69064057700001</v>
      </c>
      <c r="M116" s="91">
        <v>1.7773201175971061E-4</v>
      </c>
      <c r="N116" s="91">
        <f t="shared" si="2"/>
        <v>1.0455647441900062E-3</v>
      </c>
      <c r="O116" s="91">
        <f>L116/'סכום נכסי הקרן'!$C$42</f>
        <v>1.9906323725354689E-4</v>
      </c>
    </row>
    <row r="117" spans="2:15">
      <c r="B117" s="92"/>
      <c r="C117" s="87"/>
      <c r="D117" s="87"/>
      <c r="E117" s="87"/>
      <c r="F117" s="87"/>
      <c r="G117" s="87"/>
      <c r="H117" s="87"/>
      <c r="I117" s="90"/>
      <c r="J117" s="102"/>
      <c r="K117" s="87"/>
      <c r="L117" s="87"/>
      <c r="M117" s="87"/>
      <c r="N117" s="91"/>
      <c r="O117" s="87"/>
    </row>
    <row r="118" spans="2:15">
      <c r="B118" s="85" t="s">
        <v>29</v>
      </c>
      <c r="C118" s="80"/>
      <c r="D118" s="81"/>
      <c r="E118" s="81"/>
      <c r="F118" s="80"/>
      <c r="G118" s="81"/>
      <c r="H118" s="81"/>
      <c r="I118" s="83"/>
      <c r="J118" s="100"/>
      <c r="K118" s="83">
        <v>7.7514955260000011</v>
      </c>
      <c r="L118" s="83">
        <f>SUM(L119:L186)</f>
        <v>6394.0271735239994</v>
      </c>
      <c r="M118" s="84"/>
      <c r="N118" s="84">
        <f t="shared" ref="N118:N149" si="3">IFERROR(L118/$L$11,0)</f>
        <v>4.349887124505903E-2</v>
      </c>
      <c r="O118" s="84">
        <f>L118/'סכום נכסי הקרן'!$C$42</f>
        <v>8.2816737796804537E-3</v>
      </c>
    </row>
    <row r="119" spans="2:15">
      <c r="B119" s="86" t="s">
        <v>1398</v>
      </c>
      <c r="C119" s="87" t="s">
        <v>1399</v>
      </c>
      <c r="D119" s="88" t="s">
        <v>120</v>
      </c>
      <c r="E119" s="88" t="s">
        <v>28</v>
      </c>
      <c r="F119" s="87" t="s">
        <v>1400</v>
      </c>
      <c r="G119" s="88" t="s">
        <v>1401</v>
      </c>
      <c r="H119" s="88" t="s">
        <v>133</v>
      </c>
      <c r="I119" s="90">
        <v>79400.729187000019</v>
      </c>
      <c r="J119" s="102">
        <v>165.9</v>
      </c>
      <c r="K119" s="90"/>
      <c r="L119" s="90">
        <v>131.72580972500003</v>
      </c>
      <c r="M119" s="91">
        <v>2.6747482168596013E-4</v>
      </c>
      <c r="N119" s="91">
        <f t="shared" si="3"/>
        <v>8.9613695428212192E-4</v>
      </c>
      <c r="O119" s="91">
        <f>L119/'סכום נכסי הקרן'!$C$42</f>
        <v>1.7061394249681704E-4</v>
      </c>
    </row>
    <row r="120" spans="2:15">
      <c r="B120" s="86" t="s">
        <v>1402</v>
      </c>
      <c r="C120" s="87" t="s">
        <v>1403</v>
      </c>
      <c r="D120" s="88" t="s">
        <v>120</v>
      </c>
      <c r="E120" s="88" t="s">
        <v>28</v>
      </c>
      <c r="F120" s="87" t="s">
        <v>1404</v>
      </c>
      <c r="G120" s="88" t="s">
        <v>619</v>
      </c>
      <c r="H120" s="88" t="s">
        <v>133</v>
      </c>
      <c r="I120" s="90">
        <v>32165.241059000004</v>
      </c>
      <c r="J120" s="102">
        <v>435.2</v>
      </c>
      <c r="K120" s="90"/>
      <c r="L120" s="90">
        <v>139.98312910200005</v>
      </c>
      <c r="M120" s="91">
        <v>1.9511167221581782E-4</v>
      </c>
      <c r="N120" s="91">
        <f t="shared" si="3"/>
        <v>9.5231189108826216E-4</v>
      </c>
      <c r="O120" s="91">
        <f>L120/'סכום נכסי הקרן'!$C$42</f>
        <v>1.8130899015912766E-4</v>
      </c>
    </row>
    <row r="121" spans="2:15">
      <c r="B121" s="86" t="s">
        <v>1405</v>
      </c>
      <c r="C121" s="87" t="s">
        <v>1406</v>
      </c>
      <c r="D121" s="88" t="s">
        <v>120</v>
      </c>
      <c r="E121" s="88" t="s">
        <v>28</v>
      </c>
      <c r="F121" s="87" t="s">
        <v>1407</v>
      </c>
      <c r="G121" s="88" t="s">
        <v>1408</v>
      </c>
      <c r="H121" s="88" t="s">
        <v>133</v>
      </c>
      <c r="I121" s="90">
        <v>1096.186868</v>
      </c>
      <c r="J121" s="102">
        <v>1868</v>
      </c>
      <c r="K121" s="90"/>
      <c r="L121" s="90">
        <v>20.476770687000005</v>
      </c>
      <c r="M121" s="91">
        <v>2.4528705507903791E-4</v>
      </c>
      <c r="N121" s="91">
        <f t="shared" si="3"/>
        <v>1.3930444576723677E-4</v>
      </c>
      <c r="O121" s="91">
        <f>L121/'סכום נכסי הקרן'!$C$42</f>
        <v>2.6521929026709778E-5</v>
      </c>
    </row>
    <row r="122" spans="2:15">
      <c r="B122" s="86" t="s">
        <v>1409</v>
      </c>
      <c r="C122" s="87" t="s">
        <v>1410</v>
      </c>
      <c r="D122" s="88" t="s">
        <v>120</v>
      </c>
      <c r="E122" s="88" t="s">
        <v>28</v>
      </c>
      <c r="F122" s="87" t="s">
        <v>1411</v>
      </c>
      <c r="G122" s="88" t="s">
        <v>129</v>
      </c>
      <c r="H122" s="88" t="s">
        <v>133</v>
      </c>
      <c r="I122" s="90">
        <v>14328.335849000001</v>
      </c>
      <c r="J122" s="102">
        <v>426.8</v>
      </c>
      <c r="K122" s="90"/>
      <c r="L122" s="90">
        <v>61.153337397000008</v>
      </c>
      <c r="M122" s="91">
        <v>2.6046064732369964E-4</v>
      </c>
      <c r="N122" s="91">
        <f t="shared" si="3"/>
        <v>4.1602906547731649E-4</v>
      </c>
      <c r="O122" s="91">
        <f>L122/'סכום נכסי הקרן'!$C$42</f>
        <v>7.9207043873346798E-5</v>
      </c>
    </row>
    <row r="123" spans="2:15">
      <c r="B123" s="86" t="s">
        <v>1412</v>
      </c>
      <c r="C123" s="87" t="s">
        <v>1413</v>
      </c>
      <c r="D123" s="88" t="s">
        <v>120</v>
      </c>
      <c r="E123" s="88" t="s">
        <v>28</v>
      </c>
      <c r="F123" s="87" t="s">
        <v>1414</v>
      </c>
      <c r="G123" s="88" t="s">
        <v>129</v>
      </c>
      <c r="H123" s="88" t="s">
        <v>133</v>
      </c>
      <c r="I123" s="90">
        <v>6300.6109810000007</v>
      </c>
      <c r="J123" s="102">
        <v>2113</v>
      </c>
      <c r="K123" s="90"/>
      <c r="L123" s="90">
        <v>133.13191003800003</v>
      </c>
      <c r="M123" s="91">
        <v>3.7287570855049513E-4</v>
      </c>
      <c r="N123" s="91">
        <f t="shared" si="3"/>
        <v>9.0570272164796717E-4</v>
      </c>
      <c r="O123" s="91">
        <f>L123/'סכום נכסי הקרן'!$C$42</f>
        <v>1.72435152162924E-4</v>
      </c>
    </row>
    <row r="124" spans="2:15">
      <c r="B124" s="86" t="s">
        <v>1415</v>
      </c>
      <c r="C124" s="87" t="s">
        <v>1416</v>
      </c>
      <c r="D124" s="88" t="s">
        <v>120</v>
      </c>
      <c r="E124" s="88" t="s">
        <v>28</v>
      </c>
      <c r="F124" s="87" t="s">
        <v>1417</v>
      </c>
      <c r="G124" s="88" t="s">
        <v>128</v>
      </c>
      <c r="H124" s="88" t="s">
        <v>133</v>
      </c>
      <c r="I124" s="90">
        <v>7877.9712000000009</v>
      </c>
      <c r="J124" s="102">
        <v>542.5</v>
      </c>
      <c r="K124" s="90"/>
      <c r="L124" s="90">
        <v>42.737993760000002</v>
      </c>
      <c r="M124" s="91">
        <v>1.3862489374340175E-4</v>
      </c>
      <c r="N124" s="91">
        <f t="shared" si="3"/>
        <v>2.9074860606414637E-4</v>
      </c>
      <c r="O124" s="91">
        <f>L124/'סכום נכסי הקרן'!$C$42</f>
        <v>5.5355117004181803E-5</v>
      </c>
    </row>
    <row r="125" spans="2:15">
      <c r="B125" s="86" t="s">
        <v>1418</v>
      </c>
      <c r="C125" s="87" t="s">
        <v>1419</v>
      </c>
      <c r="D125" s="88" t="s">
        <v>120</v>
      </c>
      <c r="E125" s="88" t="s">
        <v>28</v>
      </c>
      <c r="F125" s="87" t="s">
        <v>1420</v>
      </c>
      <c r="G125" s="88" t="s">
        <v>128</v>
      </c>
      <c r="H125" s="88" t="s">
        <v>133</v>
      </c>
      <c r="I125" s="90">
        <v>4.7270000000000012E-3</v>
      </c>
      <c r="J125" s="102">
        <v>6848</v>
      </c>
      <c r="K125" s="90"/>
      <c r="L125" s="90">
        <v>3.2450700000000003E-4</v>
      </c>
      <c r="M125" s="91">
        <v>4.2250221596915379E-10</v>
      </c>
      <c r="N125" s="91">
        <f t="shared" si="3"/>
        <v>2.2076365689482459E-9</v>
      </c>
      <c r="O125" s="91">
        <f>L125/'סכום נכסי הקרן'!$C$42</f>
        <v>4.2030805317044026E-10</v>
      </c>
    </row>
    <row r="126" spans="2:15">
      <c r="B126" s="86" t="s">
        <v>1421</v>
      </c>
      <c r="C126" s="87" t="s">
        <v>1422</v>
      </c>
      <c r="D126" s="88" t="s">
        <v>120</v>
      </c>
      <c r="E126" s="88" t="s">
        <v>28</v>
      </c>
      <c r="F126" s="87" t="s">
        <v>877</v>
      </c>
      <c r="G126" s="88" t="s">
        <v>686</v>
      </c>
      <c r="H126" s="88" t="s">
        <v>133</v>
      </c>
      <c r="I126" s="90">
        <v>636.04441700000007</v>
      </c>
      <c r="J126" s="102">
        <v>5877</v>
      </c>
      <c r="K126" s="90"/>
      <c r="L126" s="90">
        <v>37.380330403000009</v>
      </c>
      <c r="M126" s="91">
        <v>4.9487664699358152E-5</v>
      </c>
      <c r="N126" s="91">
        <f t="shared" si="3"/>
        <v>2.5430016719833694E-4</v>
      </c>
      <c r="O126" s="91">
        <f>L126/'סכום נכסי הקרן'!$C$42</f>
        <v>4.8415762675543986E-5</v>
      </c>
    </row>
    <row r="127" spans="2:15">
      <c r="B127" s="86" t="s">
        <v>1423</v>
      </c>
      <c r="C127" s="87" t="s">
        <v>1424</v>
      </c>
      <c r="D127" s="88" t="s">
        <v>120</v>
      </c>
      <c r="E127" s="88" t="s">
        <v>28</v>
      </c>
      <c r="F127" s="87" t="s">
        <v>1425</v>
      </c>
      <c r="G127" s="88" t="s">
        <v>1426</v>
      </c>
      <c r="H127" s="88" t="s">
        <v>133</v>
      </c>
      <c r="I127" s="90">
        <v>7178.9555330000012</v>
      </c>
      <c r="J127" s="102">
        <v>514.70000000000005</v>
      </c>
      <c r="K127" s="90"/>
      <c r="L127" s="90">
        <v>36.950084131000011</v>
      </c>
      <c r="M127" s="91">
        <v>3.6960466178415498E-4</v>
      </c>
      <c r="N127" s="91">
        <f t="shared" si="3"/>
        <v>2.5137318132832231E-4</v>
      </c>
      <c r="O127" s="91">
        <f>L127/'סכום נכסי הקרן'!$C$42</f>
        <v>4.7858498971007072E-5</v>
      </c>
    </row>
    <row r="128" spans="2:15">
      <c r="B128" s="86" t="s">
        <v>1427</v>
      </c>
      <c r="C128" s="87" t="s">
        <v>1428</v>
      </c>
      <c r="D128" s="88" t="s">
        <v>120</v>
      </c>
      <c r="E128" s="88" t="s">
        <v>28</v>
      </c>
      <c r="F128" s="87" t="s">
        <v>1429</v>
      </c>
      <c r="G128" s="88" t="s">
        <v>336</v>
      </c>
      <c r="H128" s="88" t="s">
        <v>133</v>
      </c>
      <c r="I128" s="90">
        <v>4102.0825810000006</v>
      </c>
      <c r="J128" s="102">
        <v>3094</v>
      </c>
      <c r="K128" s="90"/>
      <c r="L128" s="90">
        <v>126.91843506400002</v>
      </c>
      <c r="M128" s="91">
        <v>2.5576185702314659E-4</v>
      </c>
      <c r="N128" s="91">
        <f t="shared" si="3"/>
        <v>8.6343215561134187E-4</v>
      </c>
      <c r="O128" s="91">
        <f>L128/'סכום נכסי הקרן'!$C$42</f>
        <v>1.6438733325687516E-4</v>
      </c>
    </row>
    <row r="129" spans="2:15">
      <c r="B129" s="86" t="s">
        <v>1430</v>
      </c>
      <c r="C129" s="87" t="s">
        <v>1431</v>
      </c>
      <c r="D129" s="88" t="s">
        <v>120</v>
      </c>
      <c r="E129" s="88" t="s">
        <v>28</v>
      </c>
      <c r="F129" s="87" t="s">
        <v>1432</v>
      </c>
      <c r="G129" s="88" t="s">
        <v>156</v>
      </c>
      <c r="H129" s="88" t="s">
        <v>133</v>
      </c>
      <c r="I129" s="90">
        <v>153.42348900000002</v>
      </c>
      <c r="J129" s="102">
        <v>7518</v>
      </c>
      <c r="K129" s="90"/>
      <c r="L129" s="90">
        <v>11.534377912000002</v>
      </c>
      <c r="M129" s="91">
        <v>1.3519957345513416E-5</v>
      </c>
      <c r="N129" s="91">
        <f t="shared" si="3"/>
        <v>7.8468922022021444E-5</v>
      </c>
      <c r="O129" s="91">
        <f>L129/'סכום נכסי הקרן'!$C$42</f>
        <v>1.4939560393843116E-5</v>
      </c>
    </row>
    <row r="130" spans="2:15">
      <c r="B130" s="86" t="s">
        <v>1433</v>
      </c>
      <c r="C130" s="87" t="s">
        <v>1434</v>
      </c>
      <c r="D130" s="88" t="s">
        <v>120</v>
      </c>
      <c r="E130" s="88" t="s">
        <v>28</v>
      </c>
      <c r="F130" s="87" t="s">
        <v>1435</v>
      </c>
      <c r="G130" s="88" t="s">
        <v>1408</v>
      </c>
      <c r="H130" s="88" t="s">
        <v>133</v>
      </c>
      <c r="I130" s="90">
        <v>4308.7896480000009</v>
      </c>
      <c r="J130" s="102">
        <v>472.1</v>
      </c>
      <c r="K130" s="90"/>
      <c r="L130" s="90">
        <v>20.341795929000003</v>
      </c>
      <c r="M130" s="91">
        <v>8.2987629000879373E-5</v>
      </c>
      <c r="N130" s="91">
        <f t="shared" si="3"/>
        <v>1.3838620606317572E-4</v>
      </c>
      <c r="O130" s="91">
        <f>L130/'סכום נכסי הקרן'!$C$42</f>
        <v>2.6347106980460755E-5</v>
      </c>
    </row>
    <row r="131" spans="2:15">
      <c r="B131" s="86" t="s">
        <v>1436</v>
      </c>
      <c r="C131" s="87" t="s">
        <v>1437</v>
      </c>
      <c r="D131" s="88" t="s">
        <v>120</v>
      </c>
      <c r="E131" s="88" t="s">
        <v>28</v>
      </c>
      <c r="F131" s="87" t="s">
        <v>1438</v>
      </c>
      <c r="G131" s="88" t="s">
        <v>567</v>
      </c>
      <c r="H131" s="88" t="s">
        <v>133</v>
      </c>
      <c r="I131" s="90">
        <v>4516.8971550000006</v>
      </c>
      <c r="J131" s="102">
        <v>2414</v>
      </c>
      <c r="K131" s="90"/>
      <c r="L131" s="90">
        <v>109.03789731700002</v>
      </c>
      <c r="M131" s="91">
        <v>1.6135363366868649E-4</v>
      </c>
      <c r="N131" s="91">
        <f t="shared" si="3"/>
        <v>7.4179000612693423E-4</v>
      </c>
      <c r="O131" s="91">
        <f>L131/'סכום נכסי הקרן'!$C$42</f>
        <v>1.4122809783180838E-4</v>
      </c>
    </row>
    <row r="132" spans="2:15">
      <c r="B132" s="86" t="s">
        <v>1439</v>
      </c>
      <c r="C132" s="87" t="s">
        <v>1440</v>
      </c>
      <c r="D132" s="88" t="s">
        <v>120</v>
      </c>
      <c r="E132" s="88" t="s">
        <v>28</v>
      </c>
      <c r="F132" s="87" t="s">
        <v>1441</v>
      </c>
      <c r="G132" s="88" t="s">
        <v>129</v>
      </c>
      <c r="H132" s="88" t="s">
        <v>133</v>
      </c>
      <c r="I132" s="90">
        <v>2411.3025550000007</v>
      </c>
      <c r="J132" s="102">
        <v>1871</v>
      </c>
      <c r="K132" s="90"/>
      <c r="L132" s="90">
        <v>45.115470801000008</v>
      </c>
      <c r="M132" s="91">
        <v>3.6935916107936159E-4</v>
      </c>
      <c r="N132" s="91">
        <f t="shared" si="3"/>
        <v>3.0692269555234375E-4</v>
      </c>
      <c r="O132" s="91">
        <f>L132/'סכום נכסי הקרן'!$C$42</f>
        <v>5.8434473525181749E-5</v>
      </c>
    </row>
    <row r="133" spans="2:15">
      <c r="B133" s="86" t="s">
        <v>1442</v>
      </c>
      <c r="C133" s="87" t="s">
        <v>1443</v>
      </c>
      <c r="D133" s="88" t="s">
        <v>120</v>
      </c>
      <c r="E133" s="88" t="s">
        <v>28</v>
      </c>
      <c r="F133" s="87" t="s">
        <v>1444</v>
      </c>
      <c r="G133" s="88" t="s">
        <v>567</v>
      </c>
      <c r="H133" s="88" t="s">
        <v>133</v>
      </c>
      <c r="I133" s="90">
        <v>1051.2432390000001</v>
      </c>
      <c r="J133" s="102">
        <v>11370</v>
      </c>
      <c r="K133" s="90"/>
      <c r="L133" s="90">
        <v>119.52635625100002</v>
      </c>
      <c r="M133" s="91">
        <v>2.0771395593847402E-4</v>
      </c>
      <c r="N133" s="91">
        <f t="shared" si="3"/>
        <v>8.1314349155131745E-4</v>
      </c>
      <c r="O133" s="91">
        <f>L133/'סכום נכסי הקרן'!$C$42</f>
        <v>1.5481296273551665E-4</v>
      </c>
    </row>
    <row r="134" spans="2:15">
      <c r="B134" s="86" t="s">
        <v>1445</v>
      </c>
      <c r="C134" s="87" t="s">
        <v>1446</v>
      </c>
      <c r="D134" s="88" t="s">
        <v>120</v>
      </c>
      <c r="E134" s="88" t="s">
        <v>28</v>
      </c>
      <c r="F134" s="87" t="s">
        <v>1447</v>
      </c>
      <c r="G134" s="88" t="s">
        <v>1448</v>
      </c>
      <c r="H134" s="88" t="s">
        <v>133</v>
      </c>
      <c r="I134" s="90">
        <v>3237.6426489999999</v>
      </c>
      <c r="J134" s="102">
        <v>129.5</v>
      </c>
      <c r="K134" s="90"/>
      <c r="L134" s="90">
        <v>4.192747230000001</v>
      </c>
      <c r="M134" s="91">
        <v>1.0930483831952439E-4</v>
      </c>
      <c r="N134" s="91">
        <f t="shared" si="3"/>
        <v>2.8523458998741055E-5</v>
      </c>
      <c r="O134" s="91">
        <f>L134/'סכום נכסי הקרן'!$C$42</f>
        <v>5.4305313157406661E-6</v>
      </c>
    </row>
    <row r="135" spans="2:15">
      <c r="B135" s="86" t="s">
        <v>1449</v>
      </c>
      <c r="C135" s="87" t="s">
        <v>1450</v>
      </c>
      <c r="D135" s="88" t="s">
        <v>120</v>
      </c>
      <c r="E135" s="88" t="s">
        <v>28</v>
      </c>
      <c r="F135" s="87" t="s">
        <v>1451</v>
      </c>
      <c r="G135" s="88" t="s">
        <v>686</v>
      </c>
      <c r="H135" s="88" t="s">
        <v>133</v>
      </c>
      <c r="I135" s="90">
        <v>6564.9760000000006</v>
      </c>
      <c r="J135" s="102">
        <v>1258</v>
      </c>
      <c r="K135" s="90"/>
      <c r="L135" s="90">
        <v>82.587398080000014</v>
      </c>
      <c r="M135" s="91">
        <v>1.4397368471608376E-4</v>
      </c>
      <c r="N135" s="91">
        <f t="shared" si="3"/>
        <v>5.6184600065851942E-4</v>
      </c>
      <c r="O135" s="91">
        <f>L135/'סכום נכסי הקרן'!$C$42</f>
        <v>1.0696887433373381E-4</v>
      </c>
    </row>
    <row r="136" spans="2:15">
      <c r="B136" s="86" t="s">
        <v>1452</v>
      </c>
      <c r="C136" s="87" t="s">
        <v>1453</v>
      </c>
      <c r="D136" s="88" t="s">
        <v>120</v>
      </c>
      <c r="E136" s="88" t="s">
        <v>28</v>
      </c>
      <c r="F136" s="87" t="s">
        <v>1454</v>
      </c>
      <c r="G136" s="88" t="s">
        <v>1314</v>
      </c>
      <c r="H136" s="88" t="s">
        <v>133</v>
      </c>
      <c r="I136" s="90">
        <v>6652.0177340000009</v>
      </c>
      <c r="J136" s="102">
        <v>171.5</v>
      </c>
      <c r="K136" s="90"/>
      <c r="L136" s="90">
        <v>11.408210431000001</v>
      </c>
      <c r="M136" s="91">
        <v>6.7589824157595488E-5</v>
      </c>
      <c r="N136" s="91">
        <f t="shared" si="3"/>
        <v>7.7610598642656182E-5</v>
      </c>
      <c r="O136" s="91">
        <f>L136/'סכום נכסי הקרן'!$C$42</f>
        <v>1.477614571153263E-5</v>
      </c>
    </row>
    <row r="137" spans="2:15">
      <c r="B137" s="86" t="s">
        <v>1455</v>
      </c>
      <c r="C137" s="87" t="s">
        <v>1456</v>
      </c>
      <c r="D137" s="88" t="s">
        <v>120</v>
      </c>
      <c r="E137" s="88" t="s">
        <v>28</v>
      </c>
      <c r="F137" s="87" t="s">
        <v>1457</v>
      </c>
      <c r="G137" s="88" t="s">
        <v>1448</v>
      </c>
      <c r="H137" s="88" t="s">
        <v>133</v>
      </c>
      <c r="I137" s="90">
        <v>7223.3052280000011</v>
      </c>
      <c r="J137" s="102">
        <v>5999</v>
      </c>
      <c r="K137" s="90"/>
      <c r="L137" s="90">
        <v>433.32608064600004</v>
      </c>
      <c r="M137" s="91">
        <v>2.9207814780058241E-4</v>
      </c>
      <c r="N137" s="91">
        <f t="shared" si="3"/>
        <v>2.9479379548457392E-3</v>
      </c>
      <c r="O137" s="91">
        <f>L137/'סכום נכסי הקרן'!$C$42</f>
        <v>5.6125273520847769E-4</v>
      </c>
    </row>
    <row r="138" spans="2:15">
      <c r="B138" s="86" t="s">
        <v>1458</v>
      </c>
      <c r="C138" s="87" t="s">
        <v>1459</v>
      </c>
      <c r="D138" s="88" t="s">
        <v>120</v>
      </c>
      <c r="E138" s="88" t="s">
        <v>28</v>
      </c>
      <c r="F138" s="87" t="s">
        <v>1460</v>
      </c>
      <c r="G138" s="88" t="s">
        <v>820</v>
      </c>
      <c r="H138" s="88" t="s">
        <v>133</v>
      </c>
      <c r="I138" s="90">
        <v>2189.8462190000005</v>
      </c>
      <c r="J138" s="102">
        <v>9300</v>
      </c>
      <c r="K138" s="90"/>
      <c r="L138" s="90">
        <v>203.65569840800003</v>
      </c>
      <c r="M138" s="91">
        <v>2.4742417515246192E-4</v>
      </c>
      <c r="N138" s="91">
        <f t="shared" si="3"/>
        <v>1.3854794111689299E-3</v>
      </c>
      <c r="O138" s="91">
        <f>L138/'סכום נכסי הקרן'!$C$42</f>
        <v>2.6377899433581653E-4</v>
      </c>
    </row>
    <row r="139" spans="2:15">
      <c r="B139" s="86" t="s">
        <v>1461</v>
      </c>
      <c r="C139" s="87" t="s">
        <v>1462</v>
      </c>
      <c r="D139" s="88" t="s">
        <v>120</v>
      </c>
      <c r="E139" s="88" t="s">
        <v>28</v>
      </c>
      <c r="F139" s="87" t="s">
        <v>1463</v>
      </c>
      <c r="G139" s="88" t="s">
        <v>128</v>
      </c>
      <c r="H139" s="88" t="s">
        <v>133</v>
      </c>
      <c r="I139" s="90">
        <v>27179.000640000002</v>
      </c>
      <c r="J139" s="102">
        <v>192.8</v>
      </c>
      <c r="K139" s="90"/>
      <c r="L139" s="90">
        <v>52.401113234000007</v>
      </c>
      <c r="M139" s="91">
        <v>1.815040362091829E-4</v>
      </c>
      <c r="N139" s="91">
        <f t="shared" si="3"/>
        <v>3.5648726785239234E-4</v>
      </c>
      <c r="O139" s="91">
        <f>L139/'סכום נכסי הקרן'!$C$42</f>
        <v>6.7870985486742462E-5</v>
      </c>
    </row>
    <row r="140" spans="2:15">
      <c r="B140" s="86" t="s">
        <v>1464</v>
      </c>
      <c r="C140" s="87" t="s">
        <v>1465</v>
      </c>
      <c r="D140" s="88" t="s">
        <v>120</v>
      </c>
      <c r="E140" s="88" t="s">
        <v>28</v>
      </c>
      <c r="F140" s="87" t="s">
        <v>1466</v>
      </c>
      <c r="G140" s="88" t="s">
        <v>129</v>
      </c>
      <c r="H140" s="88" t="s">
        <v>133</v>
      </c>
      <c r="I140" s="90">
        <v>25603.4064</v>
      </c>
      <c r="J140" s="102">
        <v>405.3</v>
      </c>
      <c r="K140" s="90"/>
      <c r="L140" s="90">
        <v>103.77060613899999</v>
      </c>
      <c r="M140" s="91">
        <v>3.21111983251723E-4</v>
      </c>
      <c r="N140" s="91">
        <f t="shared" si="3"/>
        <v>7.059563734969714E-4</v>
      </c>
      <c r="O140" s="91">
        <f>L140/'סכום נכסי הקרן'!$C$42</f>
        <v>1.3440579538376559E-4</v>
      </c>
    </row>
    <row r="141" spans="2:15">
      <c r="B141" s="86" t="s">
        <v>1467</v>
      </c>
      <c r="C141" s="87" t="s">
        <v>1468</v>
      </c>
      <c r="D141" s="88" t="s">
        <v>120</v>
      </c>
      <c r="E141" s="88" t="s">
        <v>28</v>
      </c>
      <c r="F141" s="87" t="s">
        <v>1469</v>
      </c>
      <c r="G141" s="88" t="s">
        <v>156</v>
      </c>
      <c r="H141" s="88" t="s">
        <v>133</v>
      </c>
      <c r="I141" s="90">
        <v>26491.710020000002</v>
      </c>
      <c r="J141" s="102">
        <v>129.69999999999999</v>
      </c>
      <c r="K141" s="90"/>
      <c r="L141" s="90">
        <v>34.359747885999994</v>
      </c>
      <c r="M141" s="91">
        <v>2.4489106027841459E-4</v>
      </c>
      <c r="N141" s="91">
        <f t="shared" si="3"/>
        <v>2.3375100054228649E-4</v>
      </c>
      <c r="O141" s="91">
        <f>L141/'סכום נכסי הקרן'!$C$42</f>
        <v>4.4503442888417838E-5</v>
      </c>
    </row>
    <row r="142" spans="2:15">
      <c r="B142" s="86" t="s">
        <v>1470</v>
      </c>
      <c r="C142" s="87" t="s">
        <v>1471</v>
      </c>
      <c r="D142" s="88" t="s">
        <v>120</v>
      </c>
      <c r="E142" s="88" t="s">
        <v>28</v>
      </c>
      <c r="F142" s="87" t="s">
        <v>1472</v>
      </c>
      <c r="G142" s="88" t="s">
        <v>476</v>
      </c>
      <c r="H142" s="88" t="s">
        <v>133</v>
      </c>
      <c r="I142" s="90">
        <v>8884.6601790000022</v>
      </c>
      <c r="J142" s="102">
        <v>1146</v>
      </c>
      <c r="K142" s="90"/>
      <c r="L142" s="90">
        <v>101.81820571400002</v>
      </c>
      <c r="M142" s="91">
        <v>2.5954376679978452E-4</v>
      </c>
      <c r="N142" s="91">
        <f t="shared" si="3"/>
        <v>6.9267410046292271E-4</v>
      </c>
      <c r="O142" s="91">
        <f>L142/'סכום נכסי הקרן'!$C$42</f>
        <v>1.3187700672391886E-4</v>
      </c>
    </row>
    <row r="143" spans="2:15">
      <c r="B143" s="86" t="s">
        <v>1473</v>
      </c>
      <c r="C143" s="87" t="s">
        <v>1474</v>
      </c>
      <c r="D143" s="88" t="s">
        <v>120</v>
      </c>
      <c r="E143" s="88" t="s">
        <v>28</v>
      </c>
      <c r="F143" s="87" t="s">
        <v>1475</v>
      </c>
      <c r="G143" s="88" t="s">
        <v>158</v>
      </c>
      <c r="H143" s="88" t="s">
        <v>133</v>
      </c>
      <c r="I143" s="90">
        <v>2204.1578670000004</v>
      </c>
      <c r="J143" s="102">
        <v>2240</v>
      </c>
      <c r="K143" s="90"/>
      <c r="L143" s="90">
        <v>49.37313622300001</v>
      </c>
      <c r="M143" s="91">
        <v>1.8616820858197625E-4</v>
      </c>
      <c r="N143" s="91">
        <f t="shared" si="3"/>
        <v>3.3588779610164987E-4</v>
      </c>
      <c r="O143" s="91">
        <f>L143/'סכום נכסי הקרן'!$C$42</f>
        <v>6.3949088200895745E-5</v>
      </c>
    </row>
    <row r="144" spans="2:15">
      <c r="B144" s="86" t="s">
        <v>1476</v>
      </c>
      <c r="C144" s="87" t="s">
        <v>1477</v>
      </c>
      <c r="D144" s="88" t="s">
        <v>120</v>
      </c>
      <c r="E144" s="88" t="s">
        <v>28</v>
      </c>
      <c r="F144" s="87" t="s">
        <v>1478</v>
      </c>
      <c r="G144" s="88" t="s">
        <v>476</v>
      </c>
      <c r="H144" s="88" t="s">
        <v>133</v>
      </c>
      <c r="I144" s="90">
        <v>5546.9090640000013</v>
      </c>
      <c r="J144" s="102">
        <v>702.3</v>
      </c>
      <c r="K144" s="90"/>
      <c r="L144" s="90">
        <v>38.955942369000006</v>
      </c>
      <c r="M144" s="91">
        <v>3.6541463805076857E-4</v>
      </c>
      <c r="N144" s="91">
        <f t="shared" si="3"/>
        <v>2.6501913040903515E-4</v>
      </c>
      <c r="O144" s="91">
        <f>L144/'סכום נכסי הקרן'!$C$42</f>
        <v>5.0456527275326143E-5</v>
      </c>
    </row>
    <row r="145" spans="2:15">
      <c r="B145" s="86" t="s">
        <v>1479</v>
      </c>
      <c r="C145" s="87" t="s">
        <v>1480</v>
      </c>
      <c r="D145" s="88" t="s">
        <v>120</v>
      </c>
      <c r="E145" s="88" t="s">
        <v>28</v>
      </c>
      <c r="F145" s="87" t="s">
        <v>1481</v>
      </c>
      <c r="G145" s="88" t="s">
        <v>129</v>
      </c>
      <c r="H145" s="88" t="s">
        <v>133</v>
      </c>
      <c r="I145" s="90">
        <v>37160.242438000008</v>
      </c>
      <c r="J145" s="102">
        <v>500.1</v>
      </c>
      <c r="K145" s="90"/>
      <c r="L145" s="90">
        <v>185.83837245100003</v>
      </c>
      <c r="M145" s="91">
        <v>4.059140952433198E-4</v>
      </c>
      <c r="N145" s="91">
        <f t="shared" si="3"/>
        <v>1.2642672945010489E-3</v>
      </c>
      <c r="O145" s="91">
        <f>L145/'סכום נכסי הקרן'!$C$42</f>
        <v>2.4070163210421653E-4</v>
      </c>
    </row>
    <row r="146" spans="2:15">
      <c r="B146" s="86" t="s">
        <v>1482</v>
      </c>
      <c r="C146" s="87" t="s">
        <v>1483</v>
      </c>
      <c r="D146" s="88" t="s">
        <v>120</v>
      </c>
      <c r="E146" s="88" t="s">
        <v>28</v>
      </c>
      <c r="F146" s="87" t="s">
        <v>1484</v>
      </c>
      <c r="G146" s="88" t="s">
        <v>156</v>
      </c>
      <c r="H146" s="88" t="s">
        <v>133</v>
      </c>
      <c r="I146" s="90">
        <v>6671.9851090000011</v>
      </c>
      <c r="J146" s="102">
        <v>372.1</v>
      </c>
      <c r="K146" s="90"/>
      <c r="L146" s="90">
        <v>24.826456590000006</v>
      </c>
      <c r="M146" s="91">
        <v>2.7747458261441531E-4</v>
      </c>
      <c r="N146" s="91">
        <f t="shared" si="3"/>
        <v>1.6889556602936201E-4</v>
      </c>
      <c r="O146" s="91">
        <f>L146/'סכום נכסי הקרן'!$C$42</f>
        <v>3.2155730497226097E-5</v>
      </c>
    </row>
    <row r="147" spans="2:15">
      <c r="B147" s="86" t="s">
        <v>1485</v>
      </c>
      <c r="C147" s="87" t="s">
        <v>1486</v>
      </c>
      <c r="D147" s="88" t="s">
        <v>120</v>
      </c>
      <c r="E147" s="88" t="s">
        <v>28</v>
      </c>
      <c r="F147" s="87" t="s">
        <v>1487</v>
      </c>
      <c r="G147" s="88" t="s">
        <v>1314</v>
      </c>
      <c r="H147" s="88" t="s">
        <v>133</v>
      </c>
      <c r="I147" s="90">
        <v>27619.819083000002</v>
      </c>
      <c r="J147" s="102">
        <v>17.600000000000001</v>
      </c>
      <c r="K147" s="90"/>
      <c r="L147" s="90">
        <v>4.8610881460000011</v>
      </c>
      <c r="M147" s="91">
        <v>2.6524454850938265E-4</v>
      </c>
      <c r="N147" s="91">
        <f t="shared" si="3"/>
        <v>3.3070214066231023E-5</v>
      </c>
      <c r="O147" s="91">
        <f>L147/'סכום נכסי הקרן'!$C$42</f>
        <v>6.2961800359781609E-6</v>
      </c>
    </row>
    <row r="148" spans="2:15">
      <c r="B148" s="86" t="s">
        <v>1488</v>
      </c>
      <c r="C148" s="87" t="s">
        <v>1489</v>
      </c>
      <c r="D148" s="88" t="s">
        <v>120</v>
      </c>
      <c r="E148" s="88" t="s">
        <v>28</v>
      </c>
      <c r="F148" s="87" t="s">
        <v>1490</v>
      </c>
      <c r="G148" s="88" t="s">
        <v>719</v>
      </c>
      <c r="H148" s="88" t="s">
        <v>133</v>
      </c>
      <c r="I148" s="90">
        <v>16593.610360000002</v>
      </c>
      <c r="J148" s="102">
        <v>93.6</v>
      </c>
      <c r="K148" s="90"/>
      <c r="L148" s="90">
        <v>15.531619304000001</v>
      </c>
      <c r="M148" s="91">
        <v>9.4901957267574567E-5</v>
      </c>
      <c r="N148" s="91">
        <f t="shared" si="3"/>
        <v>1.0566234549791808E-4</v>
      </c>
      <c r="O148" s="91">
        <f>L148/'סכום נכסי הקרן'!$C$42</f>
        <v>2.0116868579872447E-5</v>
      </c>
    </row>
    <row r="149" spans="2:15">
      <c r="B149" s="86" t="s">
        <v>1491</v>
      </c>
      <c r="C149" s="87" t="s">
        <v>1492</v>
      </c>
      <c r="D149" s="88" t="s">
        <v>120</v>
      </c>
      <c r="E149" s="88" t="s">
        <v>28</v>
      </c>
      <c r="F149" s="87" t="s">
        <v>1493</v>
      </c>
      <c r="G149" s="88" t="s">
        <v>1213</v>
      </c>
      <c r="H149" s="88" t="s">
        <v>133</v>
      </c>
      <c r="I149" s="90">
        <v>3847.8801460000004</v>
      </c>
      <c r="J149" s="102">
        <v>1966</v>
      </c>
      <c r="K149" s="90">
        <v>4.3251904350000006</v>
      </c>
      <c r="L149" s="90">
        <v>79.974514097000025</v>
      </c>
      <c r="M149" s="91">
        <v>2.7032439417840255E-4</v>
      </c>
      <c r="N149" s="91">
        <f t="shared" si="3"/>
        <v>5.4407042653749913E-4</v>
      </c>
      <c r="O149" s="91">
        <f>L149/'סכום נכסי הקרן'!$C$42</f>
        <v>1.0358461396321808E-4</v>
      </c>
    </row>
    <row r="150" spans="2:15">
      <c r="B150" s="86" t="s">
        <v>1494</v>
      </c>
      <c r="C150" s="87" t="s">
        <v>1495</v>
      </c>
      <c r="D150" s="88" t="s">
        <v>120</v>
      </c>
      <c r="E150" s="88" t="s">
        <v>28</v>
      </c>
      <c r="F150" s="87" t="s">
        <v>1496</v>
      </c>
      <c r="G150" s="88" t="s">
        <v>1497</v>
      </c>
      <c r="H150" s="88" t="s">
        <v>133</v>
      </c>
      <c r="I150" s="90">
        <v>23569.251869</v>
      </c>
      <c r="J150" s="102">
        <v>669.3</v>
      </c>
      <c r="K150" s="90"/>
      <c r="L150" s="90">
        <v>157.74900274900003</v>
      </c>
      <c r="M150" s="91">
        <v>2.5047204766495148E-4</v>
      </c>
      <c r="N150" s="91">
        <f t="shared" ref="N150:N186" si="4">IFERROR(L150/$L$11,0)</f>
        <v>1.0731739752418586E-3</v>
      </c>
      <c r="O150" s="91">
        <f>L150/'סכום נכסי הקרן'!$C$42</f>
        <v>2.0431971031444814E-4</v>
      </c>
    </row>
    <row r="151" spans="2:15">
      <c r="B151" s="86" t="s">
        <v>1498</v>
      </c>
      <c r="C151" s="87" t="s">
        <v>1499</v>
      </c>
      <c r="D151" s="88" t="s">
        <v>120</v>
      </c>
      <c r="E151" s="88" t="s">
        <v>28</v>
      </c>
      <c r="F151" s="87" t="s">
        <v>1500</v>
      </c>
      <c r="G151" s="88" t="s">
        <v>820</v>
      </c>
      <c r="H151" s="88" t="s">
        <v>133</v>
      </c>
      <c r="I151" s="90">
        <v>3326.2905049999999</v>
      </c>
      <c r="J151" s="102">
        <v>226</v>
      </c>
      <c r="K151" s="90"/>
      <c r="L151" s="90">
        <v>7.5174165470000007</v>
      </c>
      <c r="M151" s="91">
        <v>4.5143053455917371E-5</v>
      </c>
      <c r="N151" s="91">
        <f t="shared" si="4"/>
        <v>5.11413426310491E-5</v>
      </c>
      <c r="O151" s="91">
        <f>L151/'סכום נכסי הקרן'!$C$42</f>
        <v>9.7367104985125846E-6</v>
      </c>
    </row>
    <row r="152" spans="2:15">
      <c r="B152" s="86" t="s">
        <v>1501</v>
      </c>
      <c r="C152" s="87" t="s">
        <v>1502</v>
      </c>
      <c r="D152" s="88" t="s">
        <v>120</v>
      </c>
      <c r="E152" s="88" t="s">
        <v>28</v>
      </c>
      <c r="F152" s="87" t="s">
        <v>1503</v>
      </c>
      <c r="G152" s="88" t="s">
        <v>686</v>
      </c>
      <c r="H152" s="88" t="s">
        <v>133</v>
      </c>
      <c r="I152" s="90">
        <v>7514.3568740000019</v>
      </c>
      <c r="J152" s="102">
        <v>670.4</v>
      </c>
      <c r="K152" s="90"/>
      <c r="L152" s="90">
        <v>50.376248472000007</v>
      </c>
      <c r="M152" s="91">
        <v>1.0327865391945527E-4</v>
      </c>
      <c r="N152" s="91">
        <f t="shared" si="4"/>
        <v>3.4271201648411405E-4</v>
      </c>
      <c r="O152" s="91">
        <f>L152/'סכום נכסי הקרן'!$C$42</f>
        <v>6.5248339546748407E-5</v>
      </c>
    </row>
    <row r="153" spans="2:15">
      <c r="B153" s="86" t="s">
        <v>1504</v>
      </c>
      <c r="C153" s="87" t="s">
        <v>1505</v>
      </c>
      <c r="D153" s="88" t="s">
        <v>120</v>
      </c>
      <c r="E153" s="88" t="s">
        <v>28</v>
      </c>
      <c r="F153" s="87" t="s">
        <v>1506</v>
      </c>
      <c r="G153" s="88" t="s">
        <v>719</v>
      </c>
      <c r="H153" s="88" t="s">
        <v>133</v>
      </c>
      <c r="I153" s="90">
        <v>11034.510135</v>
      </c>
      <c r="J153" s="102">
        <v>268</v>
      </c>
      <c r="K153" s="90"/>
      <c r="L153" s="90">
        <v>29.572487163000005</v>
      </c>
      <c r="M153" s="91">
        <v>8.8363827067188344E-5</v>
      </c>
      <c r="N153" s="91">
        <f t="shared" si="4"/>
        <v>2.0118303794923183E-4</v>
      </c>
      <c r="O153" s="91">
        <f>L153/'סכום נכסי הקרן'!$C$42</f>
        <v>3.8302885629241797E-5</v>
      </c>
    </row>
    <row r="154" spans="2:15">
      <c r="B154" s="86" t="s">
        <v>1507</v>
      </c>
      <c r="C154" s="87" t="s">
        <v>1508</v>
      </c>
      <c r="D154" s="88" t="s">
        <v>120</v>
      </c>
      <c r="E154" s="88" t="s">
        <v>28</v>
      </c>
      <c r="F154" s="87" t="s">
        <v>1509</v>
      </c>
      <c r="G154" s="88" t="s">
        <v>672</v>
      </c>
      <c r="H154" s="88" t="s">
        <v>133</v>
      </c>
      <c r="I154" s="90">
        <v>2647.1690130000002</v>
      </c>
      <c r="J154" s="102">
        <v>6895</v>
      </c>
      <c r="K154" s="90"/>
      <c r="L154" s="90">
        <v>182.52230341700002</v>
      </c>
      <c r="M154" s="91">
        <v>4.4619624925793216E-5</v>
      </c>
      <c r="N154" s="91">
        <f t="shared" si="4"/>
        <v>1.2417079190034008E-3</v>
      </c>
      <c r="O154" s="91">
        <f>L154/'סכום נכסי הקרן'!$C$42</f>
        <v>2.3640659218255282E-4</v>
      </c>
    </row>
    <row r="155" spans="2:15">
      <c r="B155" s="86" t="s">
        <v>1510</v>
      </c>
      <c r="C155" s="87" t="s">
        <v>1511</v>
      </c>
      <c r="D155" s="88" t="s">
        <v>120</v>
      </c>
      <c r="E155" s="88" t="s">
        <v>28</v>
      </c>
      <c r="F155" s="87" t="s">
        <v>1512</v>
      </c>
      <c r="G155" s="88" t="s">
        <v>129</v>
      </c>
      <c r="H155" s="88" t="s">
        <v>133</v>
      </c>
      <c r="I155" s="90">
        <v>3851.0707240000006</v>
      </c>
      <c r="J155" s="102">
        <v>1493</v>
      </c>
      <c r="K155" s="90"/>
      <c r="L155" s="90">
        <v>57.496485908000011</v>
      </c>
      <c r="M155" s="91">
        <v>3.3415869773692556E-4</v>
      </c>
      <c r="N155" s="91">
        <f t="shared" si="4"/>
        <v>3.9115133071557256E-4</v>
      </c>
      <c r="O155" s="91">
        <f>L155/'סכום נכסי הקרן'!$C$42</f>
        <v>7.4470615598841119E-5</v>
      </c>
    </row>
    <row r="156" spans="2:15">
      <c r="B156" s="86" t="s">
        <v>1513</v>
      </c>
      <c r="C156" s="87" t="s">
        <v>1514</v>
      </c>
      <c r="D156" s="88" t="s">
        <v>120</v>
      </c>
      <c r="E156" s="88" t="s">
        <v>28</v>
      </c>
      <c r="F156" s="87" t="s">
        <v>1515</v>
      </c>
      <c r="G156" s="88" t="s">
        <v>632</v>
      </c>
      <c r="H156" s="88" t="s">
        <v>133</v>
      </c>
      <c r="I156" s="90">
        <v>1615.4108190000002</v>
      </c>
      <c r="J156" s="102">
        <v>27970</v>
      </c>
      <c r="K156" s="90"/>
      <c r="L156" s="90">
        <v>451.83040619700006</v>
      </c>
      <c r="M156" s="91">
        <v>4.4255502696844443E-4</v>
      </c>
      <c r="N156" s="91">
        <f t="shared" si="4"/>
        <v>3.0738237624557785E-3</v>
      </c>
      <c r="O156" s="91">
        <f>L156/'סכום נכסי הקרן'!$C$42</f>
        <v>5.8521991325879042E-4</v>
      </c>
    </row>
    <row r="157" spans="2:15">
      <c r="B157" s="86" t="s">
        <v>1516</v>
      </c>
      <c r="C157" s="87" t="s">
        <v>1517</v>
      </c>
      <c r="D157" s="88" t="s">
        <v>120</v>
      </c>
      <c r="E157" s="88" t="s">
        <v>28</v>
      </c>
      <c r="F157" s="87" t="s">
        <v>1518</v>
      </c>
      <c r="G157" s="88" t="s">
        <v>1314</v>
      </c>
      <c r="H157" s="88" t="s">
        <v>133</v>
      </c>
      <c r="I157" s="90">
        <v>4426.5598030000001</v>
      </c>
      <c r="J157" s="102">
        <v>591.1</v>
      </c>
      <c r="K157" s="90"/>
      <c r="L157" s="90">
        <v>26.165394999</v>
      </c>
      <c r="M157" s="91">
        <v>2.023797508593308E-4</v>
      </c>
      <c r="N157" s="91">
        <f t="shared" si="4"/>
        <v>1.780044277650958E-4</v>
      </c>
      <c r="O157" s="91">
        <f>L157/'סכום נכסי הקרן'!$C$42</f>
        <v>3.3889950702034973E-5</v>
      </c>
    </row>
    <row r="158" spans="2:15">
      <c r="B158" s="86" t="s">
        <v>1519</v>
      </c>
      <c r="C158" s="87" t="s">
        <v>1520</v>
      </c>
      <c r="D158" s="88" t="s">
        <v>120</v>
      </c>
      <c r="E158" s="88" t="s">
        <v>28</v>
      </c>
      <c r="F158" s="87" t="s">
        <v>1521</v>
      </c>
      <c r="G158" s="88" t="s">
        <v>1213</v>
      </c>
      <c r="H158" s="88" t="s">
        <v>133</v>
      </c>
      <c r="I158" s="90">
        <v>162.27363500000004</v>
      </c>
      <c r="J158" s="102">
        <v>14700</v>
      </c>
      <c r="K158" s="90"/>
      <c r="L158" s="90">
        <v>23.854224314000003</v>
      </c>
      <c r="M158" s="91">
        <v>4.8806684203434543E-5</v>
      </c>
      <c r="N158" s="91">
        <f t="shared" si="4"/>
        <v>1.6228142357323813E-4</v>
      </c>
      <c r="O158" s="91">
        <f>L158/'סכום נכסי הקרן'!$C$42</f>
        <v>3.08964755191978E-5</v>
      </c>
    </row>
    <row r="159" spans="2:15">
      <c r="B159" s="86" t="s">
        <v>1522</v>
      </c>
      <c r="C159" s="87" t="s">
        <v>1523</v>
      </c>
      <c r="D159" s="88" t="s">
        <v>120</v>
      </c>
      <c r="E159" s="88" t="s">
        <v>28</v>
      </c>
      <c r="F159" s="87" t="s">
        <v>1524</v>
      </c>
      <c r="G159" s="88" t="s">
        <v>128</v>
      </c>
      <c r="H159" s="88" t="s">
        <v>133</v>
      </c>
      <c r="I159" s="90">
        <v>10435.892646000002</v>
      </c>
      <c r="J159" s="102">
        <v>759.4</v>
      </c>
      <c r="K159" s="90"/>
      <c r="L159" s="90">
        <v>79.250168750000014</v>
      </c>
      <c r="M159" s="91">
        <v>2.6339890111856592E-4</v>
      </c>
      <c r="N159" s="91">
        <f t="shared" si="4"/>
        <v>5.3914267065986103E-4</v>
      </c>
      <c r="O159" s="91">
        <f>L159/'סכום נכסי הקרן'!$C$42</f>
        <v>1.0264642716718397E-4</v>
      </c>
    </row>
    <row r="160" spans="2:15">
      <c r="B160" s="86" t="s">
        <v>1527</v>
      </c>
      <c r="C160" s="87" t="s">
        <v>1528</v>
      </c>
      <c r="D160" s="88" t="s">
        <v>120</v>
      </c>
      <c r="E160" s="88" t="s">
        <v>28</v>
      </c>
      <c r="F160" s="87" t="s">
        <v>1529</v>
      </c>
      <c r="G160" s="88" t="s">
        <v>567</v>
      </c>
      <c r="H160" s="88" t="s">
        <v>133</v>
      </c>
      <c r="I160" s="90">
        <v>5188.4088550000006</v>
      </c>
      <c r="J160" s="102">
        <v>9315</v>
      </c>
      <c r="K160" s="90"/>
      <c r="L160" s="90">
        <v>483.30028483400008</v>
      </c>
      <c r="M160" s="91">
        <v>2.0753635420000003E-4</v>
      </c>
      <c r="N160" s="91">
        <f t="shared" si="4"/>
        <v>3.2879148449267404E-3</v>
      </c>
      <c r="O160" s="91">
        <f>L160/'סכום נכסי הקרן'!$C$42</f>
        <v>6.2598033883798441E-4</v>
      </c>
    </row>
    <row r="161" spans="2:15">
      <c r="B161" s="86" t="s">
        <v>1530</v>
      </c>
      <c r="C161" s="87" t="s">
        <v>1531</v>
      </c>
      <c r="D161" s="88" t="s">
        <v>120</v>
      </c>
      <c r="E161" s="88" t="s">
        <v>28</v>
      </c>
      <c r="F161" s="87" t="s">
        <v>1532</v>
      </c>
      <c r="G161" s="88" t="s">
        <v>719</v>
      </c>
      <c r="H161" s="88" t="s">
        <v>133</v>
      </c>
      <c r="I161" s="90">
        <v>14677.897844000003</v>
      </c>
      <c r="J161" s="102">
        <v>716.9</v>
      </c>
      <c r="K161" s="90"/>
      <c r="L161" s="90">
        <v>105.22584963100002</v>
      </c>
      <c r="M161" s="91">
        <v>1.0535097492354448E-4</v>
      </c>
      <c r="N161" s="91">
        <f t="shared" si="4"/>
        <v>7.1585646424898351E-4</v>
      </c>
      <c r="O161" s="91">
        <f>L161/'סכום נכסי הקרן'!$C$42</f>
        <v>1.3629065629281064E-4</v>
      </c>
    </row>
    <row r="162" spans="2:15">
      <c r="B162" s="86" t="s">
        <v>1533</v>
      </c>
      <c r="C162" s="87" t="s">
        <v>1534</v>
      </c>
      <c r="D162" s="88" t="s">
        <v>120</v>
      </c>
      <c r="E162" s="88" t="s">
        <v>28</v>
      </c>
      <c r="F162" s="87" t="s">
        <v>1535</v>
      </c>
      <c r="G162" s="88" t="s">
        <v>156</v>
      </c>
      <c r="H162" s="88" t="s">
        <v>133</v>
      </c>
      <c r="I162" s="90">
        <v>2166.4420800000003</v>
      </c>
      <c r="J162" s="102">
        <v>540</v>
      </c>
      <c r="K162" s="90"/>
      <c r="L162" s="90">
        <v>11.698787232000001</v>
      </c>
      <c r="M162" s="91">
        <v>2.8579348497436699E-4</v>
      </c>
      <c r="N162" s="91">
        <f t="shared" si="4"/>
        <v>7.9587406452581995E-5</v>
      </c>
      <c r="O162" s="91">
        <f>L162/'סכום נכסי הקרן'!$C$42</f>
        <v>1.5152506682250686E-5</v>
      </c>
    </row>
    <row r="163" spans="2:15">
      <c r="B163" s="86" t="s">
        <v>1536</v>
      </c>
      <c r="C163" s="87" t="s">
        <v>1537</v>
      </c>
      <c r="D163" s="88" t="s">
        <v>120</v>
      </c>
      <c r="E163" s="88" t="s">
        <v>28</v>
      </c>
      <c r="F163" s="87" t="s">
        <v>1538</v>
      </c>
      <c r="G163" s="88" t="s">
        <v>686</v>
      </c>
      <c r="H163" s="88" t="s">
        <v>133</v>
      </c>
      <c r="I163" s="90">
        <v>7096.1580560000011</v>
      </c>
      <c r="J163" s="102">
        <v>571.70000000000005</v>
      </c>
      <c r="K163" s="90"/>
      <c r="L163" s="90">
        <v>40.568735601000007</v>
      </c>
      <c r="M163" s="91">
        <v>1.214583144871176E-4</v>
      </c>
      <c r="N163" s="91">
        <f t="shared" si="4"/>
        <v>2.7599103954232174E-4</v>
      </c>
      <c r="O163" s="91">
        <f>L163/'סכום נכסי הקרן'!$C$42</f>
        <v>5.2545449805528517E-5</v>
      </c>
    </row>
    <row r="164" spans="2:15">
      <c r="B164" s="86" t="s">
        <v>1539</v>
      </c>
      <c r="C164" s="87" t="s">
        <v>1540</v>
      </c>
      <c r="D164" s="88" t="s">
        <v>120</v>
      </c>
      <c r="E164" s="88" t="s">
        <v>28</v>
      </c>
      <c r="F164" s="87" t="s">
        <v>1541</v>
      </c>
      <c r="G164" s="88" t="s">
        <v>158</v>
      </c>
      <c r="H164" s="88" t="s">
        <v>133</v>
      </c>
      <c r="I164" s="90">
        <v>43305.887161000006</v>
      </c>
      <c r="J164" s="102">
        <v>53.2</v>
      </c>
      <c r="K164" s="90"/>
      <c r="L164" s="90">
        <v>23.038731957000003</v>
      </c>
      <c r="M164" s="91">
        <v>3.1543727627119858E-4</v>
      </c>
      <c r="N164" s="91">
        <f t="shared" si="4"/>
        <v>1.567335902475749E-4</v>
      </c>
      <c r="O164" s="91">
        <f>L164/'סכום נכסי הקרן'!$C$42</f>
        <v>2.9840233265730102E-5</v>
      </c>
    </row>
    <row r="165" spans="2:15">
      <c r="B165" s="86" t="s">
        <v>1542</v>
      </c>
      <c r="C165" s="87" t="s">
        <v>1543</v>
      </c>
      <c r="D165" s="88" t="s">
        <v>120</v>
      </c>
      <c r="E165" s="88" t="s">
        <v>28</v>
      </c>
      <c r="F165" s="87" t="s">
        <v>1544</v>
      </c>
      <c r="G165" s="88" t="s">
        <v>1401</v>
      </c>
      <c r="H165" s="88" t="s">
        <v>133</v>
      </c>
      <c r="I165" s="90">
        <v>2.166E-3</v>
      </c>
      <c r="J165" s="102">
        <v>967.1</v>
      </c>
      <c r="K165" s="90"/>
      <c r="L165" s="90">
        <v>2.0942000000000004E-5</v>
      </c>
      <c r="M165" s="91">
        <v>1.161549431865044E-10</v>
      </c>
      <c r="N165" s="91">
        <f t="shared" si="4"/>
        <v>1.4246942293051973E-10</v>
      </c>
      <c r="O165" s="91">
        <f>L165/'סכום נכסי הקרן'!$C$42</f>
        <v>2.7124503476027822E-11</v>
      </c>
    </row>
    <row r="166" spans="2:15">
      <c r="B166" s="86" t="s">
        <v>1545</v>
      </c>
      <c r="C166" s="87" t="s">
        <v>1546</v>
      </c>
      <c r="D166" s="88" t="s">
        <v>120</v>
      </c>
      <c r="E166" s="88" t="s">
        <v>28</v>
      </c>
      <c r="F166" s="87" t="s">
        <v>1547</v>
      </c>
      <c r="G166" s="88" t="s">
        <v>476</v>
      </c>
      <c r="H166" s="88" t="s">
        <v>133</v>
      </c>
      <c r="I166" s="90">
        <v>42312.570185000004</v>
      </c>
      <c r="J166" s="102">
        <v>1040</v>
      </c>
      <c r="K166" s="90"/>
      <c r="L166" s="90">
        <v>440.05072992700013</v>
      </c>
      <c r="M166" s="91">
        <v>3.9645668320761635E-4</v>
      </c>
      <c r="N166" s="91">
        <f t="shared" si="4"/>
        <v>2.9936860640270122E-3</v>
      </c>
      <c r="O166" s="91">
        <f>L166/'סכום נכסי הקרן'!$C$42</f>
        <v>5.6996263745265471E-4</v>
      </c>
    </row>
    <row r="167" spans="2:15">
      <c r="B167" s="86" t="s">
        <v>1548</v>
      </c>
      <c r="C167" s="87" t="s">
        <v>1549</v>
      </c>
      <c r="D167" s="88" t="s">
        <v>120</v>
      </c>
      <c r="E167" s="88" t="s">
        <v>28</v>
      </c>
      <c r="F167" s="87" t="s">
        <v>1550</v>
      </c>
      <c r="G167" s="88" t="s">
        <v>156</v>
      </c>
      <c r="H167" s="88" t="s">
        <v>133</v>
      </c>
      <c r="I167" s="90">
        <v>17660.116971000003</v>
      </c>
      <c r="J167" s="102">
        <v>241</v>
      </c>
      <c r="K167" s="90"/>
      <c r="L167" s="90">
        <v>42.560881901000002</v>
      </c>
      <c r="M167" s="91">
        <v>2.308856539966062E-4</v>
      </c>
      <c r="N167" s="91">
        <f t="shared" si="4"/>
        <v>2.8954370565607254E-4</v>
      </c>
      <c r="O167" s="91">
        <f>L167/'סכום נכסי הקרן'!$C$42</f>
        <v>5.5125718129428134E-5</v>
      </c>
    </row>
    <row r="168" spans="2:15">
      <c r="B168" s="86" t="s">
        <v>1551</v>
      </c>
      <c r="C168" s="87" t="s">
        <v>1552</v>
      </c>
      <c r="D168" s="88" t="s">
        <v>120</v>
      </c>
      <c r="E168" s="88" t="s">
        <v>28</v>
      </c>
      <c r="F168" s="87" t="s">
        <v>1553</v>
      </c>
      <c r="G168" s="88" t="s">
        <v>632</v>
      </c>
      <c r="H168" s="88" t="s">
        <v>133</v>
      </c>
      <c r="I168" s="90">
        <v>50.199187000000009</v>
      </c>
      <c r="J168" s="102">
        <v>136.9</v>
      </c>
      <c r="K168" s="90"/>
      <c r="L168" s="90">
        <v>6.8722694000000001E-2</v>
      </c>
      <c r="M168" s="91">
        <v>7.3223590980983016E-6</v>
      </c>
      <c r="N168" s="91">
        <f t="shared" si="4"/>
        <v>4.6752375878190667E-7</v>
      </c>
      <c r="O168" s="91">
        <f>L168/'סכום נכסי הקרן'!$C$42</f>
        <v>8.90110281866582E-8</v>
      </c>
    </row>
    <row r="169" spans="2:15">
      <c r="B169" s="86" t="s">
        <v>1554</v>
      </c>
      <c r="C169" s="87" t="s">
        <v>1555</v>
      </c>
      <c r="D169" s="88" t="s">
        <v>120</v>
      </c>
      <c r="E169" s="88" t="s">
        <v>28</v>
      </c>
      <c r="F169" s="87" t="s">
        <v>1556</v>
      </c>
      <c r="G169" s="88" t="s">
        <v>1557</v>
      </c>
      <c r="H169" s="88" t="s">
        <v>133</v>
      </c>
      <c r="I169" s="90">
        <v>5334.0430000000006</v>
      </c>
      <c r="J169" s="102">
        <v>738.2</v>
      </c>
      <c r="K169" s="90"/>
      <c r="L169" s="90">
        <v>39.375905426000003</v>
      </c>
      <c r="M169" s="91">
        <v>1.0674916665676034E-4</v>
      </c>
      <c r="N169" s="91">
        <f t="shared" si="4"/>
        <v>2.6787615907787892E-4</v>
      </c>
      <c r="O169" s="91">
        <f>L169/'סכום נכסי הקרן'!$C$42</f>
        <v>5.1000471951068652E-5</v>
      </c>
    </row>
    <row r="170" spans="2:15">
      <c r="B170" s="86" t="s">
        <v>1558</v>
      </c>
      <c r="C170" s="87" t="s">
        <v>1559</v>
      </c>
      <c r="D170" s="88" t="s">
        <v>120</v>
      </c>
      <c r="E170" s="88" t="s">
        <v>28</v>
      </c>
      <c r="F170" s="87" t="s">
        <v>1560</v>
      </c>
      <c r="G170" s="88" t="s">
        <v>476</v>
      </c>
      <c r="H170" s="88" t="s">
        <v>133</v>
      </c>
      <c r="I170" s="90">
        <v>2423.4838680000003</v>
      </c>
      <c r="J170" s="102">
        <v>535.29999999999995</v>
      </c>
      <c r="K170" s="90"/>
      <c r="L170" s="90">
        <v>12.972909141000002</v>
      </c>
      <c r="M170" s="91">
        <v>1.6147007626755188E-4</v>
      </c>
      <c r="N170" s="91">
        <f t="shared" si="4"/>
        <v>8.8255318453267812E-5</v>
      </c>
      <c r="O170" s="91">
        <f>L170/'סכום נכסי הקרן'!$C$42</f>
        <v>1.6802775240628765E-5</v>
      </c>
    </row>
    <row r="171" spans="2:15">
      <c r="B171" s="86" t="s">
        <v>1561</v>
      </c>
      <c r="C171" s="87" t="s">
        <v>1562</v>
      </c>
      <c r="D171" s="88" t="s">
        <v>120</v>
      </c>
      <c r="E171" s="88" t="s">
        <v>28</v>
      </c>
      <c r="F171" s="87" t="s">
        <v>1563</v>
      </c>
      <c r="G171" s="88" t="s">
        <v>476</v>
      </c>
      <c r="H171" s="88" t="s">
        <v>133</v>
      </c>
      <c r="I171" s="90">
        <v>5317.0298650000013</v>
      </c>
      <c r="J171" s="102">
        <v>3273</v>
      </c>
      <c r="K171" s="90"/>
      <c r="L171" s="90">
        <v>174.02638747200001</v>
      </c>
      <c r="M171" s="91">
        <v>2.0668335122285542E-4</v>
      </c>
      <c r="N171" s="91">
        <f t="shared" si="4"/>
        <v>1.1839097983869194E-3</v>
      </c>
      <c r="O171" s="91">
        <f>L171/'סכום נכסי הקרן'!$C$42</f>
        <v>2.254025094023889E-4</v>
      </c>
    </row>
    <row r="172" spans="2:15">
      <c r="B172" s="86" t="s">
        <v>1564</v>
      </c>
      <c r="C172" s="87" t="s">
        <v>1565</v>
      </c>
      <c r="D172" s="88" t="s">
        <v>120</v>
      </c>
      <c r="E172" s="88" t="s">
        <v>28</v>
      </c>
      <c r="F172" s="87" t="s">
        <v>1566</v>
      </c>
      <c r="G172" s="88" t="s">
        <v>594</v>
      </c>
      <c r="H172" s="88" t="s">
        <v>133</v>
      </c>
      <c r="I172" s="90">
        <v>73767.00816300002</v>
      </c>
      <c r="J172" s="102">
        <v>161.5</v>
      </c>
      <c r="K172" s="90"/>
      <c r="L172" s="90">
        <v>119.13371819900001</v>
      </c>
      <c r="M172" s="91">
        <v>3.2248071759884026E-4</v>
      </c>
      <c r="N172" s="91">
        <f t="shared" si="4"/>
        <v>8.1047235619227805E-4</v>
      </c>
      <c r="O172" s="91">
        <f>L172/'סכום נכסי הקרן'!$C$42</f>
        <v>1.5430440996088695E-4</v>
      </c>
    </row>
    <row r="173" spans="2:15">
      <c r="B173" s="86" t="s">
        <v>1567</v>
      </c>
      <c r="C173" s="87" t="s">
        <v>1568</v>
      </c>
      <c r="D173" s="88" t="s">
        <v>120</v>
      </c>
      <c r="E173" s="88" t="s">
        <v>28</v>
      </c>
      <c r="F173" s="87" t="s">
        <v>1569</v>
      </c>
      <c r="G173" s="88" t="s">
        <v>820</v>
      </c>
      <c r="H173" s="88" t="s">
        <v>133</v>
      </c>
      <c r="I173" s="90">
        <v>29542.392000000003</v>
      </c>
      <c r="J173" s="102">
        <v>424.7</v>
      </c>
      <c r="K173" s="90"/>
      <c r="L173" s="90">
        <v>125.46653882400001</v>
      </c>
      <c r="M173" s="91">
        <v>1.0275257208444925E-4</v>
      </c>
      <c r="N173" s="91">
        <f t="shared" si="4"/>
        <v>8.5355483637402968E-4</v>
      </c>
      <c r="O173" s="91">
        <f>L173/'סכום נכסי הקרן'!$C$42</f>
        <v>1.6250680777656228E-4</v>
      </c>
    </row>
    <row r="174" spans="2:15">
      <c r="B174" s="86" t="s">
        <v>1570</v>
      </c>
      <c r="C174" s="87" t="s">
        <v>1571</v>
      </c>
      <c r="D174" s="88" t="s">
        <v>120</v>
      </c>
      <c r="E174" s="88" t="s">
        <v>28</v>
      </c>
      <c r="F174" s="87" t="s">
        <v>1572</v>
      </c>
      <c r="G174" s="88" t="s">
        <v>567</v>
      </c>
      <c r="H174" s="88" t="s">
        <v>133</v>
      </c>
      <c r="I174" s="90">
        <v>24822.174256000002</v>
      </c>
      <c r="J174" s="102">
        <v>570</v>
      </c>
      <c r="K174" s="90">
        <v>2.441558691</v>
      </c>
      <c r="L174" s="90">
        <v>143.92795195000002</v>
      </c>
      <c r="M174" s="91">
        <v>1.6277082882629765E-4</v>
      </c>
      <c r="N174" s="91">
        <f t="shared" si="4"/>
        <v>9.7914870871397531E-4</v>
      </c>
      <c r="O174" s="91">
        <f>L174/'סכום נכסי הקרן'!$C$42</f>
        <v>1.8641840478298826E-4</v>
      </c>
    </row>
    <row r="175" spans="2:15">
      <c r="B175" s="86" t="s">
        <v>1573</v>
      </c>
      <c r="C175" s="87" t="s">
        <v>1574</v>
      </c>
      <c r="D175" s="88" t="s">
        <v>120</v>
      </c>
      <c r="E175" s="88" t="s">
        <v>28</v>
      </c>
      <c r="F175" s="87" t="s">
        <v>1575</v>
      </c>
      <c r="G175" s="88" t="s">
        <v>820</v>
      </c>
      <c r="H175" s="88" t="s">
        <v>133</v>
      </c>
      <c r="I175" s="90">
        <v>460.85146800000007</v>
      </c>
      <c r="J175" s="102">
        <v>18850</v>
      </c>
      <c r="K175" s="90"/>
      <c r="L175" s="90">
        <v>86.870501668000017</v>
      </c>
      <c r="M175" s="91">
        <v>2.0470605574418867E-4</v>
      </c>
      <c r="N175" s="91">
        <f t="shared" si="4"/>
        <v>5.9098415826209117E-4</v>
      </c>
      <c r="O175" s="91">
        <f>L175/'סכום נכסי הקרן'!$C$42</f>
        <v>1.1251643703838921E-4</v>
      </c>
    </row>
    <row r="176" spans="2:15">
      <c r="B176" s="86" t="s">
        <v>1576</v>
      </c>
      <c r="C176" s="87" t="s">
        <v>1577</v>
      </c>
      <c r="D176" s="88" t="s">
        <v>120</v>
      </c>
      <c r="E176" s="88" t="s">
        <v>28</v>
      </c>
      <c r="F176" s="87" t="s">
        <v>1578</v>
      </c>
      <c r="G176" s="88" t="s">
        <v>1579</v>
      </c>
      <c r="H176" s="88" t="s">
        <v>133</v>
      </c>
      <c r="I176" s="90">
        <v>2178.5052230000006</v>
      </c>
      <c r="J176" s="102">
        <v>2052</v>
      </c>
      <c r="K176" s="90"/>
      <c r="L176" s="90">
        <v>44.702927184000011</v>
      </c>
      <c r="M176" s="91">
        <v>3.7904307330066501E-5</v>
      </c>
      <c r="N176" s="91">
        <f t="shared" si="4"/>
        <v>3.041161416870177E-4</v>
      </c>
      <c r="O176" s="91">
        <f>L176/'סכום נכסי הקרן'!$C$42</f>
        <v>5.7900138658725369E-5</v>
      </c>
    </row>
    <row r="177" spans="2:15">
      <c r="B177" s="86" t="s">
        <v>1580</v>
      </c>
      <c r="C177" s="87" t="s">
        <v>1581</v>
      </c>
      <c r="D177" s="88" t="s">
        <v>120</v>
      </c>
      <c r="E177" s="88" t="s">
        <v>28</v>
      </c>
      <c r="F177" s="87" t="s">
        <v>689</v>
      </c>
      <c r="G177" s="88" t="s">
        <v>567</v>
      </c>
      <c r="H177" s="88" t="s">
        <v>133</v>
      </c>
      <c r="I177" s="90">
        <v>3518.4665550000004</v>
      </c>
      <c r="J177" s="102">
        <v>7</v>
      </c>
      <c r="K177" s="90"/>
      <c r="L177" s="90">
        <v>0.24629265700000005</v>
      </c>
      <c r="M177" s="91">
        <v>1.4314422378376194E-4</v>
      </c>
      <c r="N177" s="91">
        <f t="shared" si="4"/>
        <v>1.6755406701754576E-6</v>
      </c>
      <c r="O177" s="91">
        <f>L177/'סכום נכסי הקרן'!$C$42</f>
        <v>3.1900324853961554E-7</v>
      </c>
    </row>
    <row r="178" spans="2:15">
      <c r="B178" s="86" t="s">
        <v>1582</v>
      </c>
      <c r="C178" s="87" t="s">
        <v>1583</v>
      </c>
      <c r="D178" s="88" t="s">
        <v>120</v>
      </c>
      <c r="E178" s="88" t="s">
        <v>28</v>
      </c>
      <c r="F178" s="87" t="s">
        <v>871</v>
      </c>
      <c r="G178" s="88" t="s">
        <v>632</v>
      </c>
      <c r="H178" s="88" t="s">
        <v>133</v>
      </c>
      <c r="I178" s="90">
        <v>6564.9760000000006</v>
      </c>
      <c r="J178" s="102">
        <v>429</v>
      </c>
      <c r="K178" s="90"/>
      <c r="L178" s="90">
        <v>28.163747040000001</v>
      </c>
      <c r="M178" s="91">
        <v>3.5532967943754891E-5</v>
      </c>
      <c r="N178" s="91">
        <f t="shared" si="4"/>
        <v>1.9159931183028998E-4</v>
      </c>
      <c r="O178" s="91">
        <f>L178/'סכום נכסי הקרן'!$C$42</f>
        <v>3.647825682764054E-5</v>
      </c>
    </row>
    <row r="179" spans="2:15">
      <c r="B179" s="86" t="s">
        <v>1584</v>
      </c>
      <c r="C179" s="87" t="s">
        <v>1585</v>
      </c>
      <c r="D179" s="88" t="s">
        <v>120</v>
      </c>
      <c r="E179" s="88" t="s">
        <v>28</v>
      </c>
      <c r="F179" s="87" t="s">
        <v>1586</v>
      </c>
      <c r="G179" s="88" t="s">
        <v>1213</v>
      </c>
      <c r="H179" s="88" t="s">
        <v>133</v>
      </c>
      <c r="I179" s="90">
        <v>2801.3999940000003</v>
      </c>
      <c r="J179" s="102">
        <v>8299</v>
      </c>
      <c r="K179" s="90"/>
      <c r="L179" s="90">
        <v>232.48818548100002</v>
      </c>
      <c r="M179" s="91">
        <v>2.2273046481130563E-4</v>
      </c>
      <c r="N179" s="91">
        <f t="shared" si="4"/>
        <v>1.5816281932786603E-3</v>
      </c>
      <c r="O179" s="91">
        <f>L179/'סכום נכסי הקרן'!$C$42</f>
        <v>3.0112341682813411E-4</v>
      </c>
    </row>
    <row r="180" spans="2:15">
      <c r="B180" s="86" t="s">
        <v>1587</v>
      </c>
      <c r="C180" s="87" t="s">
        <v>1588</v>
      </c>
      <c r="D180" s="88" t="s">
        <v>120</v>
      </c>
      <c r="E180" s="88" t="s">
        <v>28</v>
      </c>
      <c r="F180" s="87" t="s">
        <v>1589</v>
      </c>
      <c r="G180" s="88" t="s">
        <v>476</v>
      </c>
      <c r="H180" s="88" t="s">
        <v>133</v>
      </c>
      <c r="I180" s="90">
        <v>27178.153758000004</v>
      </c>
      <c r="J180" s="102">
        <v>279.10000000000002</v>
      </c>
      <c r="K180" s="90"/>
      <c r="L180" s="90">
        <v>75.85422713200002</v>
      </c>
      <c r="M180" s="91">
        <v>3.1825636870390112E-4</v>
      </c>
      <c r="N180" s="91">
        <f t="shared" si="4"/>
        <v>5.1603991817097765E-4</v>
      </c>
      <c r="O180" s="91">
        <f>L180/'סכום נכסי הקרן'!$C$42</f>
        <v>9.8247934653487645E-5</v>
      </c>
    </row>
    <row r="181" spans="2:15">
      <c r="B181" s="86" t="s">
        <v>1590</v>
      </c>
      <c r="C181" s="87" t="s">
        <v>1591</v>
      </c>
      <c r="D181" s="88" t="s">
        <v>120</v>
      </c>
      <c r="E181" s="88" t="s">
        <v>28</v>
      </c>
      <c r="F181" s="87" t="s">
        <v>884</v>
      </c>
      <c r="G181" s="88" t="s">
        <v>325</v>
      </c>
      <c r="H181" s="88" t="s">
        <v>133</v>
      </c>
      <c r="I181" s="90">
        <v>36435.616800000003</v>
      </c>
      <c r="J181" s="102">
        <v>470.9</v>
      </c>
      <c r="K181" s="90"/>
      <c r="L181" s="90">
        <v>171.57531951100003</v>
      </c>
      <c r="M181" s="91">
        <v>5.1245434683605767E-4</v>
      </c>
      <c r="N181" s="91">
        <f t="shared" si="4"/>
        <v>1.1672350663667135E-3</v>
      </c>
      <c r="O181" s="91">
        <f>L181/'סכום נכסי הקרן'!$C$42</f>
        <v>2.2222783642807296E-4</v>
      </c>
    </row>
    <row r="182" spans="2:15">
      <c r="B182" s="86" t="s">
        <v>1592</v>
      </c>
      <c r="C182" s="87" t="s">
        <v>1593</v>
      </c>
      <c r="D182" s="88" t="s">
        <v>120</v>
      </c>
      <c r="E182" s="88" t="s">
        <v>28</v>
      </c>
      <c r="F182" s="87" t="s">
        <v>1594</v>
      </c>
      <c r="G182" s="88" t="s">
        <v>158</v>
      </c>
      <c r="H182" s="88" t="s">
        <v>133</v>
      </c>
      <c r="I182" s="90">
        <v>6174.3599280000017</v>
      </c>
      <c r="J182" s="102">
        <v>47.4</v>
      </c>
      <c r="K182" s="90"/>
      <c r="L182" s="90">
        <v>2.9266466060000003</v>
      </c>
      <c r="M182" s="91">
        <v>1.5725709710541052E-4</v>
      </c>
      <c r="N182" s="91">
        <f t="shared" si="4"/>
        <v>1.9910116181758388E-5</v>
      </c>
      <c r="O182" s="91">
        <f>L182/'סכום נכסי הקרן'!$C$42</f>
        <v>3.790652088508835E-6</v>
      </c>
    </row>
    <row r="183" spans="2:15">
      <c r="B183" s="86" t="s">
        <v>1595</v>
      </c>
      <c r="C183" s="87" t="s">
        <v>1596</v>
      </c>
      <c r="D183" s="88" t="s">
        <v>120</v>
      </c>
      <c r="E183" s="88" t="s">
        <v>28</v>
      </c>
      <c r="F183" s="87" t="s">
        <v>1597</v>
      </c>
      <c r="G183" s="88" t="s">
        <v>632</v>
      </c>
      <c r="H183" s="88" t="s">
        <v>133</v>
      </c>
      <c r="I183" s="90">
        <v>7530.6806870000009</v>
      </c>
      <c r="J183" s="102">
        <v>3146</v>
      </c>
      <c r="K183" s="90"/>
      <c r="L183" s="90">
        <v>236.91521441700004</v>
      </c>
      <c r="M183" s="91">
        <v>2.1100254096385545E-4</v>
      </c>
      <c r="N183" s="91">
        <f t="shared" si="4"/>
        <v>1.6117454818761502E-3</v>
      </c>
      <c r="O183" s="91">
        <f>L183/'סכום נכסי הקרן'!$C$42</f>
        <v>3.0685739456488365E-4</v>
      </c>
    </row>
    <row r="184" spans="2:15">
      <c r="B184" s="86" t="s">
        <v>1598</v>
      </c>
      <c r="C184" s="87" t="s">
        <v>1599</v>
      </c>
      <c r="D184" s="88" t="s">
        <v>120</v>
      </c>
      <c r="E184" s="88" t="s">
        <v>28</v>
      </c>
      <c r="F184" s="87" t="s">
        <v>1600</v>
      </c>
      <c r="G184" s="88" t="s">
        <v>476</v>
      </c>
      <c r="H184" s="88" t="s">
        <v>133</v>
      </c>
      <c r="I184" s="90">
        <v>1641.2440000000001</v>
      </c>
      <c r="J184" s="102">
        <v>5515</v>
      </c>
      <c r="K184" s="90">
        <v>0.98474640000000013</v>
      </c>
      <c r="L184" s="90">
        <v>91.499352999999999</v>
      </c>
      <c r="M184" s="91">
        <v>1.9529784145267618E-4</v>
      </c>
      <c r="N184" s="91">
        <f t="shared" si="4"/>
        <v>6.2247445422719495E-4</v>
      </c>
      <c r="O184" s="91">
        <f>L184/'סכום נכסי הקרן'!$C$42</f>
        <v>1.1851181923898369E-4</v>
      </c>
    </row>
    <row r="185" spans="2:15">
      <c r="B185" s="86" t="s">
        <v>1601</v>
      </c>
      <c r="C185" s="87" t="s">
        <v>1602</v>
      </c>
      <c r="D185" s="88" t="s">
        <v>120</v>
      </c>
      <c r="E185" s="88" t="s">
        <v>28</v>
      </c>
      <c r="F185" s="87" t="s">
        <v>1603</v>
      </c>
      <c r="G185" s="88" t="s">
        <v>476</v>
      </c>
      <c r="H185" s="88" t="s">
        <v>133</v>
      </c>
      <c r="I185" s="90">
        <v>6435.619713000001</v>
      </c>
      <c r="J185" s="102">
        <v>1053</v>
      </c>
      <c r="K185" s="90"/>
      <c r="L185" s="90">
        <v>67.767075577000014</v>
      </c>
      <c r="M185" s="91">
        <v>3.8596643123082352E-4</v>
      </c>
      <c r="N185" s="91">
        <f t="shared" si="4"/>
        <v>4.6102264115863379E-4</v>
      </c>
      <c r="O185" s="91">
        <f>L185/'סכום נכסי הקרן'!$C$42</f>
        <v>8.7773291808259795E-5</v>
      </c>
    </row>
    <row r="186" spans="2:15">
      <c r="B186" s="86" t="s">
        <v>1604</v>
      </c>
      <c r="C186" s="87" t="s">
        <v>1605</v>
      </c>
      <c r="D186" s="88" t="s">
        <v>120</v>
      </c>
      <c r="E186" s="88" t="s">
        <v>28</v>
      </c>
      <c r="F186" s="87" t="s">
        <v>1606</v>
      </c>
      <c r="G186" s="88" t="s">
        <v>127</v>
      </c>
      <c r="H186" s="88" t="s">
        <v>133</v>
      </c>
      <c r="I186" s="90">
        <v>5220.7971640000005</v>
      </c>
      <c r="J186" s="102">
        <v>1233</v>
      </c>
      <c r="K186" s="90"/>
      <c r="L186" s="90">
        <v>64.372429032000014</v>
      </c>
      <c r="M186" s="91">
        <v>2.6102680685965703E-4</v>
      </c>
      <c r="N186" s="91">
        <f t="shared" si="4"/>
        <v>4.3792869911302054E-4</v>
      </c>
      <c r="O186" s="91">
        <f>L186/'סכום נכסי הקרן'!$C$42</f>
        <v>8.3376476699400178E-5</v>
      </c>
    </row>
    <row r="187" spans="2:15">
      <c r="B187" s="92"/>
      <c r="C187" s="87"/>
      <c r="D187" s="87"/>
      <c r="E187" s="87"/>
      <c r="F187" s="87"/>
      <c r="G187" s="87"/>
      <c r="H187" s="87"/>
      <c r="I187" s="90"/>
      <c r="J187" s="102"/>
      <c r="K187" s="87"/>
      <c r="L187" s="87"/>
      <c r="M187" s="87"/>
      <c r="N187" s="91"/>
      <c r="O187" s="87"/>
    </row>
    <row r="188" spans="2:15">
      <c r="B188" s="79" t="s">
        <v>199</v>
      </c>
      <c r="C188" s="80"/>
      <c r="D188" s="81"/>
      <c r="E188" s="81"/>
      <c r="F188" s="80"/>
      <c r="G188" s="81"/>
      <c r="H188" s="81"/>
      <c r="I188" s="83"/>
      <c r="J188" s="100"/>
      <c r="K188" s="83">
        <v>4.9072725170000009</v>
      </c>
      <c r="L188" s="83">
        <f>L189+L220</f>
        <v>41846.285748123002</v>
      </c>
      <c r="M188" s="84"/>
      <c r="N188" s="84">
        <f t="shared" ref="N188:N218" si="5">IFERROR(L188/$L$11,0)</f>
        <v>0.28468227401015739</v>
      </c>
      <c r="O188" s="84">
        <f>L188/'סכום נכסי הקרן'!$C$42</f>
        <v>5.420015868750911E-2</v>
      </c>
    </row>
    <row r="189" spans="2:15">
      <c r="B189" s="85" t="s">
        <v>66</v>
      </c>
      <c r="C189" s="80"/>
      <c r="D189" s="81"/>
      <c r="E189" s="81"/>
      <c r="F189" s="80"/>
      <c r="G189" s="81"/>
      <c r="H189" s="81"/>
      <c r="I189" s="83"/>
      <c r="J189" s="100"/>
      <c r="K189" s="83"/>
      <c r="L189" s="83">
        <f>SUM(L190:L218)</f>
        <v>13144.885976034002</v>
      </c>
      <c r="M189" s="84"/>
      <c r="N189" s="84">
        <f t="shared" si="5"/>
        <v>8.9425285048851375E-2</v>
      </c>
      <c r="O189" s="84">
        <f>L189/'סכום נכסי הקרן'!$C$42</f>
        <v>1.7025523128112102E-2</v>
      </c>
    </row>
    <row r="190" spans="2:15">
      <c r="B190" s="86" t="s">
        <v>1607</v>
      </c>
      <c r="C190" s="87" t="s">
        <v>1608</v>
      </c>
      <c r="D190" s="88" t="s">
        <v>1609</v>
      </c>
      <c r="E190" s="88" t="s">
        <v>28</v>
      </c>
      <c r="F190" s="87" t="s">
        <v>1610</v>
      </c>
      <c r="G190" s="88" t="s">
        <v>1611</v>
      </c>
      <c r="H190" s="88" t="s">
        <v>132</v>
      </c>
      <c r="I190" s="90">
        <v>4595.4831999999997</v>
      </c>
      <c r="J190" s="102">
        <v>233</v>
      </c>
      <c r="K190" s="90"/>
      <c r="L190" s="90">
        <v>40.945387673000006</v>
      </c>
      <c r="M190" s="91">
        <v>5.9293558312921458E-5</v>
      </c>
      <c r="N190" s="91">
        <f t="shared" si="5"/>
        <v>2.7855342151841876E-4</v>
      </c>
      <c r="O190" s="91">
        <f>L190/'סכום נכסי הקרן'!$C$42</f>
        <v>5.3033297214382356E-5</v>
      </c>
    </row>
    <row r="191" spans="2:15">
      <c r="B191" s="86" t="s">
        <v>1612</v>
      </c>
      <c r="C191" s="87" t="s">
        <v>1613</v>
      </c>
      <c r="D191" s="88" t="s">
        <v>1609</v>
      </c>
      <c r="E191" s="88" t="s">
        <v>28</v>
      </c>
      <c r="F191" s="87" t="s">
        <v>1614</v>
      </c>
      <c r="G191" s="88" t="s">
        <v>156</v>
      </c>
      <c r="H191" s="88" t="s">
        <v>132</v>
      </c>
      <c r="I191" s="90">
        <v>3173.2637370000007</v>
      </c>
      <c r="J191" s="102">
        <v>68.599999999999994</v>
      </c>
      <c r="K191" s="90"/>
      <c r="L191" s="90">
        <v>8.3243085230000009</v>
      </c>
      <c r="M191" s="91">
        <v>1.7709401638282081E-4</v>
      </c>
      <c r="N191" s="91">
        <f t="shared" si="5"/>
        <v>5.6630667155353692E-5</v>
      </c>
      <c r="O191" s="91">
        <f>L191/'סכום נכסי הקרן'!$C$42</f>
        <v>1.0781813363940479E-5</v>
      </c>
    </row>
    <row r="192" spans="2:15">
      <c r="B192" s="86" t="s">
        <v>1615</v>
      </c>
      <c r="C192" s="87" t="s">
        <v>1616</v>
      </c>
      <c r="D192" s="88" t="s">
        <v>1609</v>
      </c>
      <c r="E192" s="88" t="s">
        <v>28</v>
      </c>
      <c r="F192" s="87" t="s">
        <v>1372</v>
      </c>
      <c r="G192" s="88" t="s">
        <v>1186</v>
      </c>
      <c r="H192" s="88" t="s">
        <v>132</v>
      </c>
      <c r="I192" s="90">
        <v>3702.5578370000003</v>
      </c>
      <c r="J192" s="102">
        <v>6226</v>
      </c>
      <c r="K192" s="90"/>
      <c r="L192" s="90">
        <v>881.51326352200022</v>
      </c>
      <c r="M192" s="91">
        <v>8.2795841569182664E-5</v>
      </c>
      <c r="N192" s="91">
        <f t="shared" si="5"/>
        <v>5.9969766956154387E-3</v>
      </c>
      <c r="O192" s="91">
        <f>L192/'סכום נכסי הקרן'!$C$42</f>
        <v>1.1417538716725776E-3</v>
      </c>
    </row>
    <row r="193" spans="2:15">
      <c r="B193" s="86" t="s">
        <v>1617</v>
      </c>
      <c r="C193" s="87" t="s">
        <v>1618</v>
      </c>
      <c r="D193" s="88" t="s">
        <v>1609</v>
      </c>
      <c r="E193" s="88" t="s">
        <v>28</v>
      </c>
      <c r="F193" s="87" t="s">
        <v>1619</v>
      </c>
      <c r="G193" s="88" t="s">
        <v>1005</v>
      </c>
      <c r="H193" s="88" t="s">
        <v>132</v>
      </c>
      <c r="I193" s="90">
        <v>295.42392000000001</v>
      </c>
      <c r="J193" s="102">
        <v>13328</v>
      </c>
      <c r="K193" s="90"/>
      <c r="L193" s="90">
        <v>150.56655862000002</v>
      </c>
      <c r="M193" s="91">
        <v>2.5251256800053479E-6</v>
      </c>
      <c r="N193" s="91">
        <f t="shared" si="5"/>
        <v>1.0243114659166113E-3</v>
      </c>
      <c r="O193" s="91">
        <f>L193/'סכום נכסי הקרן'!$C$42</f>
        <v>1.950168628909243E-4</v>
      </c>
    </row>
    <row r="194" spans="2:15">
      <c r="B194" s="86" t="s">
        <v>1620</v>
      </c>
      <c r="C194" s="87" t="s">
        <v>1621</v>
      </c>
      <c r="D194" s="88" t="s">
        <v>1609</v>
      </c>
      <c r="E194" s="88" t="s">
        <v>28</v>
      </c>
      <c r="F194" s="87" t="s">
        <v>1622</v>
      </c>
      <c r="G194" s="88" t="s">
        <v>1005</v>
      </c>
      <c r="H194" s="88" t="s">
        <v>132</v>
      </c>
      <c r="I194" s="90">
        <v>308.55387200000007</v>
      </c>
      <c r="J194" s="102">
        <v>16377</v>
      </c>
      <c r="K194" s="90"/>
      <c r="L194" s="90">
        <v>193.23386176900004</v>
      </c>
      <c r="M194" s="91">
        <v>7.3878459093061188E-6</v>
      </c>
      <c r="N194" s="91">
        <f t="shared" si="5"/>
        <v>1.3145791603889434E-3</v>
      </c>
      <c r="O194" s="91">
        <f>L194/'סכום נכסי הקרן'!$C$42</f>
        <v>2.5028041998087676E-4</v>
      </c>
    </row>
    <row r="195" spans="2:15">
      <c r="B195" s="86" t="s">
        <v>1623</v>
      </c>
      <c r="C195" s="87" t="s">
        <v>1624</v>
      </c>
      <c r="D195" s="88" t="s">
        <v>1609</v>
      </c>
      <c r="E195" s="88" t="s">
        <v>28</v>
      </c>
      <c r="F195" s="87" t="s">
        <v>887</v>
      </c>
      <c r="G195" s="88" t="s">
        <v>697</v>
      </c>
      <c r="H195" s="88" t="s">
        <v>132</v>
      </c>
      <c r="I195" s="90">
        <v>22.977416000000002</v>
      </c>
      <c r="J195" s="102">
        <v>19798</v>
      </c>
      <c r="K195" s="90"/>
      <c r="L195" s="90">
        <v>17.395639166000006</v>
      </c>
      <c r="M195" s="91">
        <v>5.1747777292246871E-7</v>
      </c>
      <c r="N195" s="91">
        <f t="shared" si="5"/>
        <v>1.1834336135457779E-4</v>
      </c>
      <c r="O195" s="91">
        <f>L195/'סכום נכסי הקרן'!$C$42</f>
        <v>2.2531184940592722E-5</v>
      </c>
    </row>
    <row r="196" spans="2:15">
      <c r="B196" s="86" t="s">
        <v>1627</v>
      </c>
      <c r="C196" s="87" t="s">
        <v>1628</v>
      </c>
      <c r="D196" s="88" t="s">
        <v>1609</v>
      </c>
      <c r="E196" s="88" t="s">
        <v>28</v>
      </c>
      <c r="F196" s="87" t="s">
        <v>835</v>
      </c>
      <c r="G196" s="88" t="s">
        <v>686</v>
      </c>
      <c r="H196" s="88" t="s">
        <v>132</v>
      </c>
      <c r="I196" s="90">
        <v>5352.8221140000005</v>
      </c>
      <c r="J196" s="102">
        <v>1569</v>
      </c>
      <c r="K196" s="90"/>
      <c r="L196" s="90">
        <v>321.16161876100006</v>
      </c>
      <c r="M196" s="91">
        <v>4.5417828670892209E-5</v>
      </c>
      <c r="N196" s="91">
        <f t="shared" si="5"/>
        <v>2.1848777811245943E-3</v>
      </c>
      <c r="O196" s="91">
        <f>L196/'סכום נכסי הקרן'!$C$42</f>
        <v>4.1597504748588801E-4</v>
      </c>
    </row>
    <row r="197" spans="2:15">
      <c r="B197" s="86" t="s">
        <v>1629</v>
      </c>
      <c r="C197" s="87" t="s">
        <v>1630</v>
      </c>
      <c r="D197" s="88" t="s">
        <v>1631</v>
      </c>
      <c r="E197" s="88" t="s">
        <v>28</v>
      </c>
      <c r="F197" s="87" t="s">
        <v>1632</v>
      </c>
      <c r="G197" s="88" t="s">
        <v>1002</v>
      </c>
      <c r="H197" s="88" t="s">
        <v>132</v>
      </c>
      <c r="I197" s="90">
        <v>1158.5705520000001</v>
      </c>
      <c r="J197" s="102">
        <v>2447</v>
      </c>
      <c r="K197" s="90"/>
      <c r="L197" s="90">
        <v>108.41124665800002</v>
      </c>
      <c r="M197" s="91">
        <v>3.0305663693378622E-5</v>
      </c>
      <c r="N197" s="91">
        <f t="shared" si="5"/>
        <v>7.3752687186245329E-4</v>
      </c>
      <c r="O197" s="91">
        <f>L197/'סכום נכסי הקרן'!$C$42</f>
        <v>1.4041644717865679E-4</v>
      </c>
    </row>
    <row r="198" spans="2:15">
      <c r="B198" s="86" t="s">
        <v>1633</v>
      </c>
      <c r="C198" s="87" t="s">
        <v>1634</v>
      </c>
      <c r="D198" s="88" t="s">
        <v>1609</v>
      </c>
      <c r="E198" s="88" t="s">
        <v>28</v>
      </c>
      <c r="F198" s="87" t="s">
        <v>1635</v>
      </c>
      <c r="G198" s="88" t="s">
        <v>1636</v>
      </c>
      <c r="H198" s="88" t="s">
        <v>132</v>
      </c>
      <c r="I198" s="90">
        <v>1582.1592160000002</v>
      </c>
      <c r="J198" s="102">
        <v>3974</v>
      </c>
      <c r="K198" s="90"/>
      <c r="L198" s="90">
        <v>240.43402770000003</v>
      </c>
      <c r="M198" s="91">
        <v>9.6324203945501415E-6</v>
      </c>
      <c r="N198" s="91">
        <f t="shared" si="5"/>
        <v>1.6356841361512557E-3</v>
      </c>
      <c r="O198" s="91">
        <f>L198/'סכום נכסי הקרן'!$C$42</f>
        <v>3.1141503295310953E-4</v>
      </c>
    </row>
    <row r="199" spans="2:15">
      <c r="B199" s="86" t="s">
        <v>1637</v>
      </c>
      <c r="C199" s="87" t="s">
        <v>1638</v>
      </c>
      <c r="D199" s="88" t="s">
        <v>1609</v>
      </c>
      <c r="E199" s="88" t="s">
        <v>28</v>
      </c>
      <c r="F199" s="87" t="s">
        <v>1639</v>
      </c>
      <c r="G199" s="88" t="s">
        <v>1050</v>
      </c>
      <c r="H199" s="88" t="s">
        <v>132</v>
      </c>
      <c r="I199" s="90">
        <v>2426.3035250000003</v>
      </c>
      <c r="J199" s="102">
        <v>3046</v>
      </c>
      <c r="K199" s="90"/>
      <c r="L199" s="90">
        <v>282.61350533900008</v>
      </c>
      <c r="M199" s="91">
        <v>2.9204044109681775E-5</v>
      </c>
      <c r="N199" s="91">
        <f t="shared" si="5"/>
        <v>1.9226331304564364E-3</v>
      </c>
      <c r="O199" s="91">
        <f>L199/'סכום נכסי הקרן'!$C$42</f>
        <v>3.6604674854073702E-4</v>
      </c>
    </row>
    <row r="200" spans="2:15">
      <c r="B200" s="86" t="s">
        <v>1640</v>
      </c>
      <c r="C200" s="87" t="s">
        <v>1641</v>
      </c>
      <c r="D200" s="88" t="s">
        <v>1609</v>
      </c>
      <c r="E200" s="88" t="s">
        <v>28</v>
      </c>
      <c r="F200" s="87" t="s">
        <v>1642</v>
      </c>
      <c r="G200" s="88" t="s">
        <v>1611</v>
      </c>
      <c r="H200" s="88" t="s">
        <v>132</v>
      </c>
      <c r="I200" s="90">
        <v>13770.037160000002</v>
      </c>
      <c r="J200" s="102">
        <v>195</v>
      </c>
      <c r="K200" s="90"/>
      <c r="L200" s="90">
        <v>102.68041309500001</v>
      </c>
      <c r="M200" s="91">
        <v>8.4225936707174677E-5</v>
      </c>
      <c r="N200" s="91">
        <f t="shared" si="5"/>
        <v>6.9853973832069666E-4</v>
      </c>
      <c r="O200" s="91">
        <f>L200/'סכום נכסי הקרן'!$C$42</f>
        <v>1.3299375522468247E-4</v>
      </c>
    </row>
    <row r="201" spans="2:15">
      <c r="B201" s="86" t="s">
        <v>1643</v>
      </c>
      <c r="C201" s="87" t="s">
        <v>1644</v>
      </c>
      <c r="D201" s="88" t="s">
        <v>1609</v>
      </c>
      <c r="E201" s="88" t="s">
        <v>28</v>
      </c>
      <c r="F201" s="87" t="s">
        <v>1645</v>
      </c>
      <c r="G201" s="88" t="s">
        <v>1005</v>
      </c>
      <c r="H201" s="88" t="s">
        <v>132</v>
      </c>
      <c r="I201" s="90">
        <v>1260.6296690000001</v>
      </c>
      <c r="J201" s="102">
        <v>2536</v>
      </c>
      <c r="K201" s="90"/>
      <c r="L201" s="90">
        <v>122.25162957100002</v>
      </c>
      <c r="M201" s="91">
        <v>1.2146127998792624E-5</v>
      </c>
      <c r="N201" s="91">
        <f t="shared" si="5"/>
        <v>8.3168365568217137E-4</v>
      </c>
      <c r="O201" s="91">
        <f>L201/'סכום נכסי הקרן'!$C$42</f>
        <v>1.583427920565684E-4</v>
      </c>
    </row>
    <row r="202" spans="2:15">
      <c r="B202" s="86" t="s">
        <v>1646</v>
      </c>
      <c r="C202" s="87" t="s">
        <v>1647</v>
      </c>
      <c r="D202" s="88" t="s">
        <v>1609</v>
      </c>
      <c r="E202" s="88" t="s">
        <v>28</v>
      </c>
      <c r="F202" s="87" t="s">
        <v>1648</v>
      </c>
      <c r="G202" s="88" t="s">
        <v>959</v>
      </c>
      <c r="H202" s="88" t="s">
        <v>132</v>
      </c>
      <c r="I202" s="90">
        <v>1538.443041</v>
      </c>
      <c r="J202" s="102">
        <v>1891</v>
      </c>
      <c r="K202" s="90"/>
      <c r="L202" s="90">
        <v>111.24764700100003</v>
      </c>
      <c r="M202" s="91">
        <v>3.0697781335229529E-5</v>
      </c>
      <c r="N202" s="91">
        <f t="shared" si="5"/>
        <v>7.5682303842090708E-4</v>
      </c>
      <c r="O202" s="91">
        <f>L202/'סכום נכסי הקרן'!$C$42</f>
        <v>1.4409021047552962E-4</v>
      </c>
    </row>
    <row r="203" spans="2:15">
      <c r="B203" s="86" t="s">
        <v>1649</v>
      </c>
      <c r="C203" s="87" t="s">
        <v>1650</v>
      </c>
      <c r="D203" s="88" t="s">
        <v>1609</v>
      </c>
      <c r="E203" s="88" t="s">
        <v>28</v>
      </c>
      <c r="F203" s="87" t="s">
        <v>1651</v>
      </c>
      <c r="G203" s="88" t="s">
        <v>967</v>
      </c>
      <c r="H203" s="88" t="s">
        <v>132</v>
      </c>
      <c r="I203" s="90">
        <v>877.08079399999997</v>
      </c>
      <c r="J203" s="102">
        <v>4155</v>
      </c>
      <c r="K203" s="90"/>
      <c r="L203" s="90">
        <v>139.35691146900004</v>
      </c>
      <c r="M203" s="91">
        <v>9.3145850309822133E-6</v>
      </c>
      <c r="N203" s="91">
        <f t="shared" si="5"/>
        <v>9.4805170272027313E-4</v>
      </c>
      <c r="O203" s="91">
        <f>L203/'סכום נכסי הקרן'!$C$42</f>
        <v>1.8049790037004071E-4</v>
      </c>
    </row>
    <row r="204" spans="2:15">
      <c r="B204" s="86" t="s">
        <v>1652</v>
      </c>
      <c r="C204" s="87" t="s">
        <v>1653</v>
      </c>
      <c r="D204" s="88" t="s">
        <v>1609</v>
      </c>
      <c r="E204" s="88" t="s">
        <v>28</v>
      </c>
      <c r="F204" s="87" t="s">
        <v>1654</v>
      </c>
      <c r="G204" s="88" t="s">
        <v>1005</v>
      </c>
      <c r="H204" s="88" t="s">
        <v>132</v>
      </c>
      <c r="I204" s="90">
        <v>324.87980800000008</v>
      </c>
      <c r="J204" s="102">
        <v>15922</v>
      </c>
      <c r="K204" s="90"/>
      <c r="L204" s="90">
        <v>197.80542923200002</v>
      </c>
      <c r="M204" s="91">
        <v>6.8054947070531114E-6</v>
      </c>
      <c r="N204" s="91">
        <f t="shared" si="5"/>
        <v>1.3456797514662781E-3</v>
      </c>
      <c r="O204" s="91">
        <f>L204/'סכום נכסי הקרן'!$C$42</f>
        <v>2.5620160695160726E-4</v>
      </c>
    </row>
    <row r="205" spans="2:15">
      <c r="B205" s="86" t="s">
        <v>1655</v>
      </c>
      <c r="C205" s="87" t="s">
        <v>1656</v>
      </c>
      <c r="D205" s="88" t="s">
        <v>1609</v>
      </c>
      <c r="E205" s="88" t="s">
        <v>28</v>
      </c>
      <c r="F205" s="87" t="s">
        <v>1205</v>
      </c>
      <c r="G205" s="88" t="s">
        <v>158</v>
      </c>
      <c r="H205" s="88" t="s">
        <v>132</v>
      </c>
      <c r="I205" s="90">
        <v>3797.0836440000003</v>
      </c>
      <c r="J205" s="102">
        <v>17000</v>
      </c>
      <c r="K205" s="90"/>
      <c r="L205" s="90">
        <v>2468.4081351360005</v>
      </c>
      <c r="M205" s="91">
        <v>5.9956690401066374E-5</v>
      </c>
      <c r="N205" s="91">
        <f t="shared" si="5"/>
        <v>1.6792698050321186E-2</v>
      </c>
      <c r="O205" s="91">
        <f>L205/'סכום נכסי הקרן'!$C$42</f>
        <v>3.1971323198238845E-3</v>
      </c>
    </row>
    <row r="206" spans="2:15">
      <c r="B206" s="86" t="s">
        <v>1657</v>
      </c>
      <c r="C206" s="87" t="s">
        <v>1658</v>
      </c>
      <c r="D206" s="88" t="s">
        <v>1609</v>
      </c>
      <c r="E206" s="88" t="s">
        <v>28</v>
      </c>
      <c r="F206" s="87" t="s">
        <v>1199</v>
      </c>
      <c r="G206" s="88" t="s">
        <v>1186</v>
      </c>
      <c r="H206" s="88" t="s">
        <v>132</v>
      </c>
      <c r="I206" s="90">
        <v>3402.9060720000007</v>
      </c>
      <c r="J206" s="102">
        <v>11244</v>
      </c>
      <c r="K206" s="90"/>
      <c r="L206" s="90">
        <v>1463.1494295140003</v>
      </c>
      <c r="M206" s="91">
        <v>1.1813560251601412E-4</v>
      </c>
      <c r="N206" s="91">
        <f t="shared" si="5"/>
        <v>9.9538752212767999E-3</v>
      </c>
      <c r="O206" s="91">
        <f>L206/'סכום נכסי הקרן'!$C$42</f>
        <v>1.8951008397861055E-3</v>
      </c>
    </row>
    <row r="207" spans="2:15">
      <c r="B207" s="86" t="s">
        <v>1661</v>
      </c>
      <c r="C207" s="87" t="s">
        <v>1662</v>
      </c>
      <c r="D207" s="88" t="s">
        <v>1609</v>
      </c>
      <c r="E207" s="88" t="s">
        <v>28</v>
      </c>
      <c r="F207" s="87" t="s">
        <v>1364</v>
      </c>
      <c r="G207" s="88" t="s">
        <v>158</v>
      </c>
      <c r="H207" s="88" t="s">
        <v>132</v>
      </c>
      <c r="I207" s="90">
        <v>6693.1210490000012</v>
      </c>
      <c r="J207" s="102">
        <v>3063</v>
      </c>
      <c r="K207" s="90"/>
      <c r="L207" s="90">
        <v>783.95937854100009</v>
      </c>
      <c r="M207" s="91">
        <v>1.4228728529103041E-4</v>
      </c>
      <c r="N207" s="91">
        <f t="shared" si="5"/>
        <v>5.3333129720993765E-3</v>
      </c>
      <c r="O207" s="91">
        <f>L207/'סכום נכסי הקרן'!$C$42</f>
        <v>1.0154000997182678E-3</v>
      </c>
    </row>
    <row r="208" spans="2:15">
      <c r="B208" s="86" t="s">
        <v>1663</v>
      </c>
      <c r="C208" s="87" t="s">
        <v>1664</v>
      </c>
      <c r="D208" s="88" t="s">
        <v>1631</v>
      </c>
      <c r="E208" s="88" t="s">
        <v>28</v>
      </c>
      <c r="F208" s="87" t="s">
        <v>1665</v>
      </c>
      <c r="G208" s="88" t="s">
        <v>1005</v>
      </c>
      <c r="H208" s="88" t="s">
        <v>132</v>
      </c>
      <c r="I208" s="90">
        <v>2424.2782300000003</v>
      </c>
      <c r="J208" s="102">
        <v>448</v>
      </c>
      <c r="K208" s="90"/>
      <c r="L208" s="90">
        <v>41.531570967000007</v>
      </c>
      <c r="M208" s="91">
        <v>2.1051890427760231E-5</v>
      </c>
      <c r="N208" s="91">
        <f t="shared" si="5"/>
        <v>2.825412543723817E-4</v>
      </c>
      <c r="O208" s="91">
        <f>L208/'סכום נכסי הקרן'!$C$42</f>
        <v>5.3792533714988433E-5</v>
      </c>
    </row>
    <row r="209" spans="2:15">
      <c r="B209" s="86" t="s">
        <v>1666</v>
      </c>
      <c r="C209" s="87" t="s">
        <v>1667</v>
      </c>
      <c r="D209" s="88" t="s">
        <v>1631</v>
      </c>
      <c r="E209" s="88" t="s">
        <v>28</v>
      </c>
      <c r="F209" s="87" t="s">
        <v>1668</v>
      </c>
      <c r="G209" s="88" t="s">
        <v>1005</v>
      </c>
      <c r="H209" s="88" t="s">
        <v>132</v>
      </c>
      <c r="I209" s="90">
        <v>5209.1443320000008</v>
      </c>
      <c r="J209" s="102">
        <v>648</v>
      </c>
      <c r="K209" s="90"/>
      <c r="L209" s="90">
        <v>129.08009613500002</v>
      </c>
      <c r="M209" s="91">
        <v>6.681173906035543E-5</v>
      </c>
      <c r="N209" s="91">
        <f t="shared" si="5"/>
        <v>8.7813803878184795E-4</v>
      </c>
      <c r="O209" s="91">
        <f>L209/'סכום נכסי הקרן'!$C$42</f>
        <v>1.6718716055294684E-4</v>
      </c>
    </row>
    <row r="210" spans="2:15">
      <c r="B210" s="86" t="s">
        <v>1669</v>
      </c>
      <c r="C210" s="87" t="s">
        <v>1670</v>
      </c>
      <c r="D210" s="88" t="s">
        <v>1609</v>
      </c>
      <c r="E210" s="88" t="s">
        <v>28</v>
      </c>
      <c r="F210" s="87" t="s">
        <v>1671</v>
      </c>
      <c r="G210" s="88" t="s">
        <v>1047</v>
      </c>
      <c r="H210" s="88" t="s">
        <v>132</v>
      </c>
      <c r="I210" s="90">
        <v>4039.5479020000002</v>
      </c>
      <c r="J210" s="102">
        <v>163</v>
      </c>
      <c r="K210" s="90"/>
      <c r="L210" s="90">
        <v>25.178986807000005</v>
      </c>
      <c r="M210" s="91">
        <v>1.4527636426356745E-4</v>
      </c>
      <c r="N210" s="91">
        <f t="shared" si="5"/>
        <v>1.7129384587758856E-4</v>
      </c>
      <c r="O210" s="91">
        <f>L210/'סכום נכסי הקרן'!$C$42</f>
        <v>3.2612334789863921E-5</v>
      </c>
    </row>
    <row r="211" spans="2:15">
      <c r="B211" s="86" t="s">
        <v>1672</v>
      </c>
      <c r="C211" s="87" t="s">
        <v>1673</v>
      </c>
      <c r="D211" s="88" t="s">
        <v>1609</v>
      </c>
      <c r="E211" s="88" t="s">
        <v>28</v>
      </c>
      <c r="F211" s="87" t="s">
        <v>1674</v>
      </c>
      <c r="G211" s="88" t="s">
        <v>1675</v>
      </c>
      <c r="H211" s="88" t="s">
        <v>132</v>
      </c>
      <c r="I211" s="90">
        <v>1502.913391</v>
      </c>
      <c r="J211" s="102">
        <v>12951</v>
      </c>
      <c r="K211" s="90"/>
      <c r="L211" s="90">
        <v>744.31220577900012</v>
      </c>
      <c r="M211" s="91">
        <v>2.657304502352071E-5</v>
      </c>
      <c r="N211" s="91">
        <f t="shared" si="5"/>
        <v>5.0635913684211817E-3</v>
      </c>
      <c r="O211" s="91">
        <f>L211/'סכום נכסי הקרן'!$C$42</f>
        <v>9.640482768074884E-4</v>
      </c>
    </row>
    <row r="212" spans="2:15">
      <c r="B212" s="86" t="s">
        <v>1676</v>
      </c>
      <c r="C212" s="87" t="s">
        <v>1677</v>
      </c>
      <c r="D212" s="88" t="s">
        <v>123</v>
      </c>
      <c r="E212" s="88" t="s">
        <v>28</v>
      </c>
      <c r="F212" s="87" t="s">
        <v>1678</v>
      </c>
      <c r="G212" s="88" t="s">
        <v>1005</v>
      </c>
      <c r="H212" s="88" t="s">
        <v>136</v>
      </c>
      <c r="I212" s="90">
        <v>43657.090400000008</v>
      </c>
      <c r="J212" s="102">
        <v>3.7</v>
      </c>
      <c r="K212" s="90"/>
      <c r="L212" s="90">
        <v>4.0017748030000009</v>
      </c>
      <c r="M212" s="91">
        <v>7.8905386804676089E-5</v>
      </c>
      <c r="N212" s="91">
        <f t="shared" si="5"/>
        <v>2.7224264486739773E-5</v>
      </c>
      <c r="O212" s="91">
        <f>L212/'סכום נכסי הקרן'!$C$42</f>
        <v>5.1831799519746948E-6</v>
      </c>
    </row>
    <row r="213" spans="2:15">
      <c r="B213" s="86" t="s">
        <v>1679</v>
      </c>
      <c r="C213" s="87" t="s">
        <v>1680</v>
      </c>
      <c r="D213" s="88" t="s">
        <v>1609</v>
      </c>
      <c r="E213" s="88" t="s">
        <v>28</v>
      </c>
      <c r="F213" s="87" t="s">
        <v>1681</v>
      </c>
      <c r="G213" s="88" t="s">
        <v>1611</v>
      </c>
      <c r="H213" s="88" t="s">
        <v>132</v>
      </c>
      <c r="I213" s="90">
        <v>3048.0527070000007</v>
      </c>
      <c r="J213" s="102">
        <v>1361</v>
      </c>
      <c r="K213" s="90"/>
      <c r="L213" s="90">
        <v>158.63480583500004</v>
      </c>
      <c r="M213" s="91">
        <v>4.4219999849410885E-5</v>
      </c>
      <c r="N213" s="91">
        <f t="shared" si="5"/>
        <v>1.0792001358040061E-3</v>
      </c>
      <c r="O213" s="91">
        <f>L213/'סכום נכסי הקרן'!$C$42</f>
        <v>2.054670204512681E-4</v>
      </c>
    </row>
    <row r="214" spans="2:15">
      <c r="B214" s="86" t="s">
        <v>1682</v>
      </c>
      <c r="C214" s="87" t="s">
        <v>1683</v>
      </c>
      <c r="D214" s="88" t="s">
        <v>1631</v>
      </c>
      <c r="E214" s="88" t="s">
        <v>28</v>
      </c>
      <c r="F214" s="87" t="s">
        <v>918</v>
      </c>
      <c r="G214" s="88" t="s">
        <v>919</v>
      </c>
      <c r="H214" s="88" t="s">
        <v>132</v>
      </c>
      <c r="I214" s="90">
        <v>88702.016726000016</v>
      </c>
      <c r="J214" s="102">
        <v>1020</v>
      </c>
      <c r="K214" s="90"/>
      <c r="L214" s="90">
        <v>3459.8044220100005</v>
      </c>
      <c r="M214" s="91">
        <v>7.9169543266633679E-5</v>
      </c>
      <c r="N214" s="91">
        <f t="shared" si="5"/>
        <v>2.3537214184711348E-2</v>
      </c>
      <c r="O214" s="91">
        <f>L214/'סכום נכסי הקרן'!$C$42</f>
        <v>4.4812089137229814E-3</v>
      </c>
    </row>
    <row r="215" spans="2:15">
      <c r="B215" s="86" t="s">
        <v>1684</v>
      </c>
      <c r="C215" s="87" t="s">
        <v>1685</v>
      </c>
      <c r="D215" s="88" t="s">
        <v>1609</v>
      </c>
      <c r="E215" s="88" t="s">
        <v>28</v>
      </c>
      <c r="F215" s="87" t="s">
        <v>1185</v>
      </c>
      <c r="G215" s="88" t="s">
        <v>1186</v>
      </c>
      <c r="H215" s="88" t="s">
        <v>132</v>
      </c>
      <c r="I215" s="90">
        <v>4246.9026690000001</v>
      </c>
      <c r="J215" s="102">
        <v>2456</v>
      </c>
      <c r="K215" s="90"/>
      <c r="L215" s="90">
        <v>398.85822664300002</v>
      </c>
      <c r="M215" s="91">
        <v>3.8443290655625833E-5</v>
      </c>
      <c r="N215" s="91">
        <f t="shared" si="5"/>
        <v>2.7134515032431789E-3</v>
      </c>
      <c r="O215" s="91">
        <f>L215/'סכום נכסי הקרן'!$C$42</f>
        <v>5.1660927108300762E-4</v>
      </c>
    </row>
    <row r="216" spans="2:15">
      <c r="B216" s="86" t="s">
        <v>1686</v>
      </c>
      <c r="C216" s="87" t="s">
        <v>1687</v>
      </c>
      <c r="D216" s="88" t="s">
        <v>1609</v>
      </c>
      <c r="E216" s="88" t="s">
        <v>28</v>
      </c>
      <c r="F216" s="87" t="s">
        <v>1688</v>
      </c>
      <c r="G216" s="88" t="s">
        <v>1047</v>
      </c>
      <c r="H216" s="88" t="s">
        <v>132</v>
      </c>
      <c r="I216" s="90">
        <v>2128.0435349999998</v>
      </c>
      <c r="J216" s="102">
        <v>1401</v>
      </c>
      <c r="K216" s="90"/>
      <c r="L216" s="90">
        <v>114.00831509300001</v>
      </c>
      <c r="M216" s="91">
        <v>6.9076647996985349E-5</v>
      </c>
      <c r="N216" s="91">
        <f t="shared" si="5"/>
        <v>7.7560399487062233E-4</v>
      </c>
      <c r="O216" s="91">
        <f>L216/'סכום נכסי הקרן'!$C$42</f>
        <v>1.4766588382371089E-4</v>
      </c>
    </row>
    <row r="217" spans="2:15">
      <c r="B217" s="86" t="s">
        <v>1691</v>
      </c>
      <c r="C217" s="87" t="s">
        <v>1692</v>
      </c>
      <c r="D217" s="88" t="s">
        <v>1609</v>
      </c>
      <c r="E217" s="88" t="s">
        <v>28</v>
      </c>
      <c r="F217" s="87" t="s">
        <v>1693</v>
      </c>
      <c r="G217" s="88" t="s">
        <v>1005</v>
      </c>
      <c r="H217" s="88" t="s">
        <v>132</v>
      </c>
      <c r="I217" s="90">
        <v>827.29858100000013</v>
      </c>
      <c r="J217" s="102">
        <v>9180</v>
      </c>
      <c r="K217" s="90"/>
      <c r="L217" s="90">
        <v>290.4175410900001</v>
      </c>
      <c r="M217" s="91">
        <v>1.447310766722985E-5</v>
      </c>
      <c r="N217" s="91">
        <f t="shared" si="5"/>
        <v>1.9757243571766215E-3</v>
      </c>
      <c r="O217" s="91">
        <f>L217/'סכום נכסי הקרן'!$C$42</f>
        <v>3.7615469405000282E-4</v>
      </c>
    </row>
    <row r="218" spans="2:15">
      <c r="B218" s="86" t="s">
        <v>1694</v>
      </c>
      <c r="C218" s="87" t="s">
        <v>1695</v>
      </c>
      <c r="D218" s="88" t="s">
        <v>1631</v>
      </c>
      <c r="E218" s="88" t="s">
        <v>28</v>
      </c>
      <c r="F218" s="87" t="s">
        <v>1696</v>
      </c>
      <c r="G218" s="88" t="s">
        <v>1697</v>
      </c>
      <c r="H218" s="88" t="s">
        <v>132</v>
      </c>
      <c r="I218" s="90">
        <v>3643.5616800000003</v>
      </c>
      <c r="J218" s="102">
        <v>1045</v>
      </c>
      <c r="K218" s="90"/>
      <c r="L218" s="90">
        <v>145.59963958200004</v>
      </c>
      <c r="M218" s="91">
        <v>3.0307885219614075E-5</v>
      </c>
      <c r="N218" s="91">
        <f t="shared" si="5"/>
        <v>9.9052127925409236E-4</v>
      </c>
      <c r="O218" s="91">
        <f>L218/'סכום נכסי הקרן'!$C$42</f>
        <v>1.8858360853549601E-4</v>
      </c>
    </row>
    <row r="219" spans="2:15">
      <c r="B219" s="92"/>
      <c r="C219" s="87"/>
      <c r="D219" s="87"/>
      <c r="E219" s="87"/>
      <c r="F219" s="87"/>
      <c r="G219" s="87"/>
      <c r="H219" s="87"/>
      <c r="I219" s="90"/>
      <c r="J219" s="102"/>
      <c r="K219" s="87"/>
      <c r="L219" s="87"/>
      <c r="M219" s="87"/>
      <c r="N219" s="91"/>
      <c r="O219" s="87"/>
    </row>
    <row r="220" spans="2:15">
      <c r="B220" s="85" t="s">
        <v>65</v>
      </c>
      <c r="C220" s="80"/>
      <c r="D220" s="81"/>
      <c r="E220" s="81"/>
      <c r="F220" s="80"/>
      <c r="G220" s="81"/>
      <c r="H220" s="81"/>
      <c r="I220" s="83"/>
      <c r="J220" s="100"/>
      <c r="K220" s="83">
        <v>4.9072725170000009</v>
      </c>
      <c r="L220" s="83">
        <f>SUM(L221:L268)</f>
        <v>28701.399772089</v>
      </c>
      <c r="M220" s="84"/>
      <c r="N220" s="84">
        <f t="shared" ref="N220" si="6">IFERROR(L220/$L$11,0)</f>
        <v>0.19525698896130597</v>
      </c>
      <c r="O220" s="84">
        <f>L220/'סכום נכסי הקרן'!$C$42</f>
        <v>3.7174635559397005E-2</v>
      </c>
    </row>
    <row r="221" spans="2:15">
      <c r="B221" s="86" t="s">
        <v>1698</v>
      </c>
      <c r="C221" s="87" t="s">
        <v>1699</v>
      </c>
      <c r="D221" s="88" t="s">
        <v>1609</v>
      </c>
      <c r="E221" s="88" t="s">
        <v>28</v>
      </c>
      <c r="F221" s="87"/>
      <c r="G221" s="88" t="s">
        <v>1005</v>
      </c>
      <c r="H221" s="88" t="s">
        <v>132</v>
      </c>
      <c r="I221" s="90">
        <v>251.44468800000007</v>
      </c>
      <c r="J221" s="102">
        <v>50990</v>
      </c>
      <c r="K221" s="90"/>
      <c r="L221" s="90">
        <v>490.28133587600007</v>
      </c>
      <c r="M221" s="91">
        <v>5.5226155941137731E-7</v>
      </c>
      <c r="N221" s="91">
        <f t="shared" ref="N221:N268" si="7">IFERROR(L221/$L$11,0)</f>
        <v>3.3354072674939375E-3</v>
      </c>
      <c r="O221" s="91">
        <f>L221/'סכום נכסי הקרן'!$C$42</f>
        <v>6.35022337847394E-4</v>
      </c>
    </row>
    <row r="222" spans="2:15">
      <c r="B222" s="86" t="s">
        <v>1700</v>
      </c>
      <c r="C222" s="87" t="s">
        <v>1701</v>
      </c>
      <c r="D222" s="88" t="s">
        <v>1631</v>
      </c>
      <c r="E222" s="88" t="s">
        <v>28</v>
      </c>
      <c r="F222" s="87"/>
      <c r="G222" s="88" t="s">
        <v>959</v>
      </c>
      <c r="H222" s="88" t="s">
        <v>132</v>
      </c>
      <c r="I222" s="90">
        <v>1211.506224</v>
      </c>
      <c r="J222" s="102">
        <v>11828</v>
      </c>
      <c r="K222" s="90"/>
      <c r="L222" s="90">
        <v>547.96756041200013</v>
      </c>
      <c r="M222" s="91">
        <v>1.6179358519174423E-5</v>
      </c>
      <c r="N222" s="91">
        <f t="shared" si="7"/>
        <v>3.7278493991281807E-3</v>
      </c>
      <c r="O222" s="91">
        <f>L222/'סכום נכסי הקרן'!$C$42</f>
        <v>7.0973870676849303E-4</v>
      </c>
    </row>
    <row r="223" spans="2:15">
      <c r="B223" s="86" t="s">
        <v>1702</v>
      </c>
      <c r="C223" s="87" t="s">
        <v>1703</v>
      </c>
      <c r="D223" s="88" t="s">
        <v>28</v>
      </c>
      <c r="E223" s="88" t="s">
        <v>28</v>
      </c>
      <c r="F223" s="87"/>
      <c r="G223" s="88" t="s">
        <v>959</v>
      </c>
      <c r="H223" s="88" t="s">
        <v>134</v>
      </c>
      <c r="I223" s="90">
        <v>1072.0572860000002</v>
      </c>
      <c r="J223" s="102">
        <v>12698</v>
      </c>
      <c r="K223" s="90"/>
      <c r="L223" s="90">
        <v>551.74783086400009</v>
      </c>
      <c r="M223" s="91">
        <v>1.3563553125549937E-6</v>
      </c>
      <c r="N223" s="91">
        <f t="shared" si="7"/>
        <v>3.7535667589704939E-3</v>
      </c>
      <c r="O223" s="91">
        <f>L223/'סכום נכסי הקרן'!$C$42</f>
        <v>7.1463498978900674E-4</v>
      </c>
    </row>
    <row r="224" spans="2:15">
      <c r="B224" s="86" t="s">
        <v>1704</v>
      </c>
      <c r="C224" s="87" t="s">
        <v>1705</v>
      </c>
      <c r="D224" s="88" t="s">
        <v>1609</v>
      </c>
      <c r="E224" s="88" t="s">
        <v>28</v>
      </c>
      <c r="F224" s="87"/>
      <c r="G224" s="88" t="s">
        <v>1039</v>
      </c>
      <c r="H224" s="88" t="s">
        <v>132</v>
      </c>
      <c r="I224" s="90">
        <v>2704.4522010000005</v>
      </c>
      <c r="J224" s="102">
        <v>13185</v>
      </c>
      <c r="K224" s="90"/>
      <c r="L224" s="90">
        <v>1363.569655022</v>
      </c>
      <c r="M224" s="91">
        <v>4.6620448215824866E-7</v>
      </c>
      <c r="N224" s="91">
        <f t="shared" si="7"/>
        <v>9.2764292749762285E-3</v>
      </c>
      <c r="O224" s="91">
        <f>L224/'סכום נכסי הקרן'!$C$42</f>
        <v>1.7661230946160965E-3</v>
      </c>
    </row>
    <row r="225" spans="2:15">
      <c r="B225" s="86" t="s">
        <v>1706</v>
      </c>
      <c r="C225" s="87" t="s">
        <v>1707</v>
      </c>
      <c r="D225" s="88" t="s">
        <v>1609</v>
      </c>
      <c r="E225" s="88" t="s">
        <v>28</v>
      </c>
      <c r="F225" s="87"/>
      <c r="G225" s="88" t="s">
        <v>1636</v>
      </c>
      <c r="H225" s="88" t="s">
        <v>132</v>
      </c>
      <c r="I225" s="90">
        <v>4503.1457760000012</v>
      </c>
      <c r="J225" s="102">
        <v>12712</v>
      </c>
      <c r="K225" s="90"/>
      <c r="L225" s="90">
        <v>2189.0101433569998</v>
      </c>
      <c r="M225" s="91">
        <v>4.3644645669730529E-7</v>
      </c>
      <c r="N225" s="91">
        <f t="shared" si="7"/>
        <v>1.4891940211685894E-2</v>
      </c>
      <c r="O225" s="91">
        <f>L225/'סכום נכסי הקרן'!$C$42</f>
        <v>2.835250369713833E-3</v>
      </c>
    </row>
    <row r="226" spans="2:15">
      <c r="B226" s="86" t="s">
        <v>1708</v>
      </c>
      <c r="C226" s="87" t="s">
        <v>1709</v>
      </c>
      <c r="D226" s="88" t="s">
        <v>1609</v>
      </c>
      <c r="E226" s="88" t="s">
        <v>28</v>
      </c>
      <c r="F226" s="87"/>
      <c r="G226" s="88" t="s">
        <v>1675</v>
      </c>
      <c r="H226" s="88" t="s">
        <v>132</v>
      </c>
      <c r="I226" s="90">
        <v>2000.1282000000003</v>
      </c>
      <c r="J226" s="102">
        <v>13845</v>
      </c>
      <c r="K226" s="90"/>
      <c r="L226" s="90">
        <v>1058.933473285</v>
      </c>
      <c r="M226" s="91">
        <v>2.3909710231308133E-6</v>
      </c>
      <c r="N226" s="91">
        <f t="shared" si="7"/>
        <v>7.2039748286087703E-3</v>
      </c>
      <c r="O226" s="91">
        <f>L226/'סכום נכסי הקרן'!$C$42</f>
        <v>1.3715521285933144E-3</v>
      </c>
    </row>
    <row r="227" spans="2:15">
      <c r="B227" s="86" t="s">
        <v>1710</v>
      </c>
      <c r="C227" s="87" t="s">
        <v>1711</v>
      </c>
      <c r="D227" s="88" t="s">
        <v>28</v>
      </c>
      <c r="E227" s="88" t="s">
        <v>28</v>
      </c>
      <c r="F227" s="87"/>
      <c r="G227" s="88" t="s">
        <v>954</v>
      </c>
      <c r="H227" s="88" t="s">
        <v>134</v>
      </c>
      <c r="I227" s="90">
        <v>107665.60640000002</v>
      </c>
      <c r="J227" s="102">
        <v>189.3</v>
      </c>
      <c r="K227" s="90"/>
      <c r="L227" s="90">
        <v>826.06633538500012</v>
      </c>
      <c r="M227" s="91">
        <v>7.004802377368848E-5</v>
      </c>
      <c r="N227" s="91">
        <f t="shared" si="7"/>
        <v>5.6197686039838662E-3</v>
      </c>
      <c r="O227" s="91">
        <f>L227/'סכום נכסי הקרן'!$C$42</f>
        <v>1.0699378849002004E-3</v>
      </c>
    </row>
    <row r="228" spans="2:15">
      <c r="B228" s="86" t="s">
        <v>1712</v>
      </c>
      <c r="C228" s="87" t="s">
        <v>1713</v>
      </c>
      <c r="D228" s="88" t="s">
        <v>28</v>
      </c>
      <c r="E228" s="88" t="s">
        <v>28</v>
      </c>
      <c r="F228" s="87"/>
      <c r="G228" s="88" t="s">
        <v>1675</v>
      </c>
      <c r="H228" s="88" t="s">
        <v>134</v>
      </c>
      <c r="I228" s="90">
        <v>426.69401600000003</v>
      </c>
      <c r="J228" s="102">
        <v>55910</v>
      </c>
      <c r="K228" s="90"/>
      <c r="L228" s="90">
        <v>966.92627893500014</v>
      </c>
      <c r="M228" s="91">
        <v>1.0584310451451408E-6</v>
      </c>
      <c r="N228" s="91">
        <f t="shared" si="7"/>
        <v>6.5780455055020632E-3</v>
      </c>
      <c r="O228" s="91">
        <f>L228/'סכום נכסי הקרן'!$C$42</f>
        <v>1.2523825429297611E-3</v>
      </c>
    </row>
    <row r="229" spans="2:15">
      <c r="B229" s="86" t="s">
        <v>1714</v>
      </c>
      <c r="C229" s="87" t="s">
        <v>1715</v>
      </c>
      <c r="D229" s="88" t="s">
        <v>1631</v>
      </c>
      <c r="E229" s="88" t="s">
        <v>28</v>
      </c>
      <c r="F229" s="87"/>
      <c r="G229" s="88" t="s">
        <v>947</v>
      </c>
      <c r="H229" s="88" t="s">
        <v>132</v>
      </c>
      <c r="I229" s="90">
        <v>5600.3589600000005</v>
      </c>
      <c r="J229" s="102">
        <v>2738</v>
      </c>
      <c r="K229" s="90"/>
      <c r="L229" s="90">
        <v>586.36385551400019</v>
      </c>
      <c r="M229" s="91">
        <v>7.0476931240497849E-7</v>
      </c>
      <c r="N229" s="91">
        <f t="shared" si="7"/>
        <v>3.9890612225381645E-3</v>
      </c>
      <c r="O229" s="91">
        <f>L229/'סכום נכסי הקרן'!$C$42</f>
        <v>7.5947036754400591E-4</v>
      </c>
    </row>
    <row r="230" spans="2:15">
      <c r="B230" s="86" t="s">
        <v>1716</v>
      </c>
      <c r="C230" s="87" t="s">
        <v>1717</v>
      </c>
      <c r="D230" s="88" t="s">
        <v>1631</v>
      </c>
      <c r="E230" s="88" t="s">
        <v>28</v>
      </c>
      <c r="F230" s="87"/>
      <c r="G230" s="88" t="s">
        <v>972</v>
      </c>
      <c r="H230" s="88" t="s">
        <v>132</v>
      </c>
      <c r="I230" s="90">
        <v>0.26668400000000003</v>
      </c>
      <c r="J230" s="102">
        <v>53147700</v>
      </c>
      <c r="K230" s="90"/>
      <c r="L230" s="90">
        <v>541.99955274499996</v>
      </c>
      <c r="M230" s="91">
        <v>4.6354029062087189E-7</v>
      </c>
      <c r="N230" s="91">
        <f t="shared" si="7"/>
        <v>3.6872487588663892E-3</v>
      </c>
      <c r="O230" s="91">
        <f>L230/'סכום נכסי הקרן'!$C$42</f>
        <v>7.0200882210091084E-4</v>
      </c>
    </row>
    <row r="231" spans="2:15">
      <c r="B231" s="86" t="s">
        <v>1718</v>
      </c>
      <c r="C231" s="87" t="s">
        <v>1719</v>
      </c>
      <c r="D231" s="88" t="s">
        <v>1631</v>
      </c>
      <c r="E231" s="88" t="s">
        <v>28</v>
      </c>
      <c r="F231" s="87"/>
      <c r="G231" s="88" t="s">
        <v>972</v>
      </c>
      <c r="H231" s="88" t="s">
        <v>132</v>
      </c>
      <c r="I231" s="90">
        <v>137.15164800000002</v>
      </c>
      <c r="J231" s="102">
        <v>64649</v>
      </c>
      <c r="K231" s="90"/>
      <c r="L231" s="90">
        <v>339.06325393300006</v>
      </c>
      <c r="M231" s="91">
        <v>9.1861506554944697E-7</v>
      </c>
      <c r="N231" s="91">
        <f t="shared" si="7"/>
        <v>2.3066634573956062E-3</v>
      </c>
      <c r="O231" s="91">
        <f>L231/'סכום נכסי הקרן'!$C$42</f>
        <v>4.3916160872404559E-4</v>
      </c>
    </row>
    <row r="232" spans="2:15">
      <c r="B232" s="86" t="s">
        <v>1720</v>
      </c>
      <c r="C232" s="87" t="s">
        <v>1721</v>
      </c>
      <c r="D232" s="88" t="s">
        <v>1631</v>
      </c>
      <c r="E232" s="88" t="s">
        <v>28</v>
      </c>
      <c r="F232" s="87"/>
      <c r="G232" s="88" t="s">
        <v>959</v>
      </c>
      <c r="H232" s="88" t="s">
        <v>132</v>
      </c>
      <c r="I232" s="90">
        <v>1131.5010960000002</v>
      </c>
      <c r="J232" s="102">
        <v>19168</v>
      </c>
      <c r="K232" s="90"/>
      <c r="L232" s="90">
        <v>829.37256143100012</v>
      </c>
      <c r="M232" s="91">
        <v>1.8758196772826047E-6</v>
      </c>
      <c r="N232" s="91">
        <f t="shared" si="7"/>
        <v>5.6422610171655814E-3</v>
      </c>
      <c r="O232" s="91">
        <f>L232/'סכום נכסי הקרן'!$C$42</f>
        <v>1.0742201759840159E-3</v>
      </c>
    </row>
    <row r="233" spans="2:15">
      <c r="B233" s="86" t="s">
        <v>1722</v>
      </c>
      <c r="C233" s="87" t="s">
        <v>1723</v>
      </c>
      <c r="D233" s="88" t="s">
        <v>1609</v>
      </c>
      <c r="E233" s="88" t="s">
        <v>28</v>
      </c>
      <c r="F233" s="87"/>
      <c r="G233" s="88" t="s">
        <v>1675</v>
      </c>
      <c r="H233" s="88" t="s">
        <v>132</v>
      </c>
      <c r="I233" s="90">
        <v>297.16190400000005</v>
      </c>
      <c r="J233" s="102">
        <v>83058</v>
      </c>
      <c r="K233" s="90"/>
      <c r="L233" s="90">
        <v>943.82719167400012</v>
      </c>
      <c r="M233" s="91">
        <v>7.1998144361237222E-7</v>
      </c>
      <c r="N233" s="91">
        <f t="shared" si="7"/>
        <v>6.4209013152482005E-3</v>
      </c>
      <c r="O233" s="91">
        <f>L233/'סכום נכסי הקרן'!$C$42</f>
        <v>1.2224641362492117E-3</v>
      </c>
    </row>
    <row r="234" spans="2:15">
      <c r="B234" s="86" t="s">
        <v>1724</v>
      </c>
      <c r="C234" s="87" t="s">
        <v>1725</v>
      </c>
      <c r="D234" s="88" t="s">
        <v>1609</v>
      </c>
      <c r="E234" s="88" t="s">
        <v>28</v>
      </c>
      <c r="F234" s="87"/>
      <c r="G234" s="88" t="s">
        <v>972</v>
      </c>
      <c r="H234" s="88" t="s">
        <v>132</v>
      </c>
      <c r="I234" s="90">
        <v>3282.4880000000003</v>
      </c>
      <c r="J234" s="102">
        <v>1066.6199999999999</v>
      </c>
      <c r="K234" s="90"/>
      <c r="L234" s="90">
        <v>133.88463948500001</v>
      </c>
      <c r="M234" s="91">
        <v>2.8579334170908963E-4</v>
      </c>
      <c r="N234" s="91">
        <f t="shared" si="7"/>
        <v>9.1082357590911212E-4</v>
      </c>
      <c r="O234" s="91">
        <f>L234/'סכום נכסי הקרן'!$C$42</f>
        <v>1.7341010262141219E-4</v>
      </c>
    </row>
    <row r="235" spans="2:15">
      <c r="B235" s="86" t="s">
        <v>1726</v>
      </c>
      <c r="C235" s="87" t="s">
        <v>1727</v>
      </c>
      <c r="D235" s="88" t="s">
        <v>125</v>
      </c>
      <c r="E235" s="88" t="s">
        <v>28</v>
      </c>
      <c r="F235" s="87"/>
      <c r="G235" s="88" t="s">
        <v>1008</v>
      </c>
      <c r="H235" s="88" t="s">
        <v>1728</v>
      </c>
      <c r="I235" s="90">
        <v>468.60146400000014</v>
      </c>
      <c r="J235" s="102">
        <v>11200</v>
      </c>
      <c r="K235" s="90"/>
      <c r="L235" s="90">
        <v>220.43012866600003</v>
      </c>
      <c r="M235" s="91">
        <v>8.9770395402298873E-7</v>
      </c>
      <c r="N235" s="91">
        <f t="shared" si="7"/>
        <v>1.4995966587501306E-3</v>
      </c>
      <c r="O235" s="91">
        <f>L235/'סכום נכסי הקרן'!$C$42</f>
        <v>2.8550557688960832E-4</v>
      </c>
    </row>
    <row r="236" spans="2:15">
      <c r="B236" s="86" t="s">
        <v>1729</v>
      </c>
      <c r="C236" s="87" t="s">
        <v>1730</v>
      </c>
      <c r="D236" s="88" t="s">
        <v>1609</v>
      </c>
      <c r="E236" s="88" t="s">
        <v>28</v>
      </c>
      <c r="F236" s="87"/>
      <c r="G236" s="88" t="s">
        <v>1731</v>
      </c>
      <c r="H236" s="88" t="s">
        <v>132</v>
      </c>
      <c r="I236" s="90">
        <v>259.06422400000008</v>
      </c>
      <c r="J236" s="102">
        <v>56496</v>
      </c>
      <c r="K236" s="90"/>
      <c r="L236" s="90">
        <v>559.68417334200012</v>
      </c>
      <c r="M236" s="91">
        <v>5.8506847217548627E-7</v>
      </c>
      <c r="N236" s="91">
        <f t="shared" si="7"/>
        <v>3.8075580746528372E-3</v>
      </c>
      <c r="O236" s="91">
        <f>L236/'סכום נכסי הקרן'!$C$42</f>
        <v>7.2491430165661538E-4</v>
      </c>
    </row>
    <row r="237" spans="2:15">
      <c r="B237" s="86" t="s">
        <v>1732</v>
      </c>
      <c r="C237" s="87" t="s">
        <v>1733</v>
      </c>
      <c r="D237" s="88" t="s">
        <v>1609</v>
      </c>
      <c r="E237" s="88" t="s">
        <v>28</v>
      </c>
      <c r="F237" s="87"/>
      <c r="G237" s="88" t="s">
        <v>1005</v>
      </c>
      <c r="H237" s="88" t="s">
        <v>132</v>
      </c>
      <c r="I237" s="90">
        <v>225.50692600000002</v>
      </c>
      <c r="J237" s="102">
        <v>16738</v>
      </c>
      <c r="K237" s="90"/>
      <c r="L237" s="90">
        <v>144.33821535400006</v>
      </c>
      <c r="M237" s="91">
        <v>9.9756947340415933E-7</v>
      </c>
      <c r="N237" s="91">
        <f t="shared" si="7"/>
        <v>9.8193975018171474E-4</v>
      </c>
      <c r="O237" s="91">
        <f>L237/'סכום נכסי הקרן'!$C$42</f>
        <v>1.8694978627128384E-4</v>
      </c>
    </row>
    <row r="238" spans="2:15">
      <c r="B238" s="86" t="s">
        <v>1734</v>
      </c>
      <c r="C238" s="87" t="s">
        <v>1735</v>
      </c>
      <c r="D238" s="88" t="s">
        <v>1631</v>
      </c>
      <c r="E238" s="88" t="s">
        <v>28</v>
      </c>
      <c r="F238" s="87"/>
      <c r="G238" s="88" t="s">
        <v>1008</v>
      </c>
      <c r="H238" s="88" t="s">
        <v>132</v>
      </c>
      <c r="I238" s="90">
        <v>590.51404000000014</v>
      </c>
      <c r="J238" s="102">
        <v>10747</v>
      </c>
      <c r="K238" s="90"/>
      <c r="L238" s="90">
        <v>242.68076779300003</v>
      </c>
      <c r="M238" s="91">
        <v>1.7455513973236812E-6</v>
      </c>
      <c r="N238" s="91">
        <f t="shared" si="7"/>
        <v>1.6509688159585603E-3</v>
      </c>
      <c r="O238" s="91">
        <f>L238/'סכום נכסי הקרן'!$C$42</f>
        <v>3.1432505632539054E-4</v>
      </c>
    </row>
    <row r="239" spans="2:15">
      <c r="B239" s="86" t="s">
        <v>1736</v>
      </c>
      <c r="C239" s="87" t="s">
        <v>1737</v>
      </c>
      <c r="D239" s="88" t="s">
        <v>1609</v>
      </c>
      <c r="E239" s="88" t="s">
        <v>28</v>
      </c>
      <c r="F239" s="87"/>
      <c r="G239" s="88" t="s">
        <v>1005</v>
      </c>
      <c r="H239" s="88" t="s">
        <v>132</v>
      </c>
      <c r="I239" s="90">
        <v>708.61684800000012</v>
      </c>
      <c r="J239" s="102">
        <v>9109</v>
      </c>
      <c r="K239" s="90"/>
      <c r="L239" s="90">
        <v>246.83120280900005</v>
      </c>
      <c r="M239" s="91">
        <v>2.3694271477291472E-6</v>
      </c>
      <c r="N239" s="91">
        <f t="shared" si="7"/>
        <v>1.6792044229512134E-3</v>
      </c>
      <c r="O239" s="91">
        <f>L239/'סכום נכסי הקרן'!$C$42</f>
        <v>3.197007840027146E-4</v>
      </c>
    </row>
    <row r="240" spans="2:15">
      <c r="B240" s="86" t="s">
        <v>1738</v>
      </c>
      <c r="C240" s="87" t="s">
        <v>1739</v>
      </c>
      <c r="D240" s="88" t="s">
        <v>1631</v>
      </c>
      <c r="E240" s="88" t="s">
        <v>28</v>
      </c>
      <c r="F240" s="87"/>
      <c r="G240" s="88" t="s">
        <v>1005</v>
      </c>
      <c r="H240" s="88" t="s">
        <v>132</v>
      </c>
      <c r="I240" s="90">
        <v>1276.2722800000001</v>
      </c>
      <c r="J240" s="102">
        <v>4673</v>
      </c>
      <c r="K240" s="90"/>
      <c r="L240" s="90">
        <v>228.06413873600002</v>
      </c>
      <c r="M240" s="91">
        <v>4.3515703311448859E-6</v>
      </c>
      <c r="N240" s="91">
        <f t="shared" si="7"/>
        <v>1.5515311926685088E-3</v>
      </c>
      <c r="O240" s="91">
        <f>L240/'סכום נכסי הקרן'!$C$42</f>
        <v>2.9539330168569972E-4</v>
      </c>
    </row>
    <row r="241" spans="2:15">
      <c r="B241" s="86" t="s">
        <v>1740</v>
      </c>
      <c r="C241" s="87" t="s">
        <v>1741</v>
      </c>
      <c r="D241" s="88" t="s">
        <v>28</v>
      </c>
      <c r="E241" s="88" t="s">
        <v>28</v>
      </c>
      <c r="F241" s="87"/>
      <c r="G241" s="88" t="s">
        <v>959</v>
      </c>
      <c r="H241" s="88" t="s">
        <v>134</v>
      </c>
      <c r="I241" s="90">
        <v>1161.9792399999999</v>
      </c>
      <c r="J241" s="102">
        <v>9004</v>
      </c>
      <c r="K241" s="90"/>
      <c r="L241" s="90">
        <v>424.05400991000016</v>
      </c>
      <c r="M241" s="91">
        <v>1.1856931020408163E-5</v>
      </c>
      <c r="N241" s="91">
        <f t="shared" si="7"/>
        <v>2.8848596162377332E-3</v>
      </c>
      <c r="O241" s="91">
        <f>L241/'סכום נכסי הקרן'!$C$42</f>
        <v>5.4924336098879445E-4</v>
      </c>
    </row>
    <row r="242" spans="2:15">
      <c r="B242" s="86" t="s">
        <v>1625</v>
      </c>
      <c r="C242" s="87" t="s">
        <v>1626</v>
      </c>
      <c r="D242" s="88" t="s">
        <v>121</v>
      </c>
      <c r="E242" s="88" t="s">
        <v>28</v>
      </c>
      <c r="F242" s="87"/>
      <c r="G242" s="88" t="s">
        <v>127</v>
      </c>
      <c r="H242" s="88" t="s">
        <v>135</v>
      </c>
      <c r="I242" s="90">
        <v>13025.874153000002</v>
      </c>
      <c r="J242" s="102">
        <v>1143</v>
      </c>
      <c r="K242" s="90"/>
      <c r="L242" s="90">
        <v>696.47261049600013</v>
      </c>
      <c r="M242" s="91">
        <v>7.2746290782924646E-5</v>
      </c>
      <c r="N242" s="91">
        <f t="shared" si="7"/>
        <v>4.7381363243375876E-3</v>
      </c>
      <c r="O242" s="91">
        <f>L242/'סכום נכסי הקרן'!$C$42</f>
        <v>9.0208546195955129E-4</v>
      </c>
    </row>
    <row r="243" spans="2:15">
      <c r="B243" s="86" t="s">
        <v>1742</v>
      </c>
      <c r="C243" s="87" t="s">
        <v>1743</v>
      </c>
      <c r="D243" s="88" t="s">
        <v>1609</v>
      </c>
      <c r="E243" s="88" t="s">
        <v>28</v>
      </c>
      <c r="F243" s="87"/>
      <c r="G243" s="88" t="s">
        <v>1005</v>
      </c>
      <c r="H243" s="88" t="s">
        <v>132</v>
      </c>
      <c r="I243" s="90">
        <v>706.55554199999995</v>
      </c>
      <c r="J243" s="102">
        <v>5868</v>
      </c>
      <c r="K243" s="90"/>
      <c r="L243" s="90">
        <v>158.54563727800002</v>
      </c>
      <c r="M243" s="91">
        <v>8.9968459232167754E-7</v>
      </c>
      <c r="N243" s="91">
        <f t="shared" si="7"/>
        <v>1.0785935178659228E-3</v>
      </c>
      <c r="O243" s="91">
        <f>L243/'סכום נכסי הקרן'!$C$42</f>
        <v>2.0535152752631828E-4</v>
      </c>
    </row>
    <row r="244" spans="2:15">
      <c r="B244" s="86" t="s">
        <v>1744</v>
      </c>
      <c r="C244" s="87" t="s">
        <v>1745</v>
      </c>
      <c r="D244" s="88" t="s">
        <v>1631</v>
      </c>
      <c r="E244" s="88" t="s">
        <v>28</v>
      </c>
      <c r="F244" s="87"/>
      <c r="G244" s="88" t="s">
        <v>972</v>
      </c>
      <c r="H244" s="88" t="s">
        <v>132</v>
      </c>
      <c r="I244" s="90">
        <v>556.22612800000013</v>
      </c>
      <c r="J244" s="102">
        <v>32357</v>
      </c>
      <c r="K244" s="90"/>
      <c r="L244" s="90">
        <v>688.23620941799993</v>
      </c>
      <c r="M244" s="91">
        <v>1.6872153994774244E-6</v>
      </c>
      <c r="N244" s="91">
        <f t="shared" si="7"/>
        <v>4.6821036957153455E-3</v>
      </c>
      <c r="O244" s="91">
        <f>L244/'סכום נכסי הקרן'!$C$42</f>
        <v>8.9141750810270025E-4</v>
      </c>
    </row>
    <row r="245" spans="2:15">
      <c r="B245" s="86" t="s">
        <v>1746</v>
      </c>
      <c r="C245" s="87" t="s">
        <v>1747</v>
      </c>
      <c r="D245" s="88" t="s">
        <v>1631</v>
      </c>
      <c r="E245" s="88" t="s">
        <v>28</v>
      </c>
      <c r="F245" s="87"/>
      <c r="G245" s="88" t="s">
        <v>947</v>
      </c>
      <c r="H245" s="88" t="s">
        <v>132</v>
      </c>
      <c r="I245" s="90">
        <v>1139.1206320000001</v>
      </c>
      <c r="J245" s="102">
        <v>14502</v>
      </c>
      <c r="K245" s="90"/>
      <c r="L245" s="90">
        <v>631.70672797700001</v>
      </c>
      <c r="M245" s="91">
        <v>3.9197770367696988E-7</v>
      </c>
      <c r="N245" s="91">
        <f t="shared" si="7"/>
        <v>4.2975309424224039E-3</v>
      </c>
      <c r="O245" s="91">
        <f>L245/'סכום נכסי הקרן'!$C$42</f>
        <v>8.1819937631755788E-4</v>
      </c>
    </row>
    <row r="246" spans="2:15">
      <c r="B246" s="86" t="s">
        <v>1748</v>
      </c>
      <c r="C246" s="87" t="s">
        <v>1749</v>
      </c>
      <c r="D246" s="88" t="s">
        <v>1631</v>
      </c>
      <c r="E246" s="88" t="s">
        <v>28</v>
      </c>
      <c r="F246" s="87"/>
      <c r="G246" s="88" t="s">
        <v>1008</v>
      </c>
      <c r="H246" s="88" t="s">
        <v>132</v>
      </c>
      <c r="I246" s="90">
        <v>571.4652000000001</v>
      </c>
      <c r="J246" s="102">
        <v>11223</v>
      </c>
      <c r="K246" s="90"/>
      <c r="L246" s="90">
        <v>245.25430265000006</v>
      </c>
      <c r="M246" s="91">
        <v>2.2844685717493818E-6</v>
      </c>
      <c r="N246" s="91">
        <f t="shared" si="7"/>
        <v>1.6684766961022127E-3</v>
      </c>
      <c r="O246" s="91">
        <f>L246/'סכום נכסי הקרן'!$C$42</f>
        <v>3.1765835090921142E-4</v>
      </c>
    </row>
    <row r="247" spans="2:15">
      <c r="B247" s="86" t="s">
        <v>1750</v>
      </c>
      <c r="C247" s="87" t="s">
        <v>1751</v>
      </c>
      <c r="D247" s="88" t="s">
        <v>28</v>
      </c>
      <c r="E247" s="88" t="s">
        <v>28</v>
      </c>
      <c r="F247" s="87"/>
      <c r="G247" s="88" t="s">
        <v>1008</v>
      </c>
      <c r="H247" s="88" t="s">
        <v>134</v>
      </c>
      <c r="I247" s="90">
        <v>156.20048800000004</v>
      </c>
      <c r="J247" s="102">
        <v>71640</v>
      </c>
      <c r="K247" s="90"/>
      <c r="L247" s="90">
        <v>453.55011618500009</v>
      </c>
      <c r="M247" s="91">
        <v>3.1112635355475694E-7</v>
      </c>
      <c r="N247" s="91">
        <f t="shared" si="7"/>
        <v>3.0855230313698375E-3</v>
      </c>
      <c r="O247" s="91">
        <f>L247/'סכום נכסי הקרן'!$C$42</f>
        <v>5.8744731654153642E-4</v>
      </c>
    </row>
    <row r="248" spans="2:15">
      <c r="B248" s="86" t="s">
        <v>1752</v>
      </c>
      <c r="C248" s="87" t="s">
        <v>1753</v>
      </c>
      <c r="D248" s="88" t="s">
        <v>1631</v>
      </c>
      <c r="E248" s="88" t="s">
        <v>28</v>
      </c>
      <c r="F248" s="87"/>
      <c r="G248" s="88" t="s">
        <v>1005</v>
      </c>
      <c r="H248" s="88" t="s">
        <v>132</v>
      </c>
      <c r="I248" s="90">
        <v>361.92796000000004</v>
      </c>
      <c r="J248" s="102">
        <v>39591</v>
      </c>
      <c r="K248" s="90"/>
      <c r="L248" s="90">
        <v>547.94439641299994</v>
      </c>
      <c r="M248" s="91">
        <v>3.8715170712492563E-7</v>
      </c>
      <c r="N248" s="91">
        <f t="shared" si="7"/>
        <v>3.7276918133402749E-3</v>
      </c>
      <c r="O248" s="91">
        <f>L248/'סכום נכסי הקרן'!$C$42</f>
        <v>7.0970870428681027E-4</v>
      </c>
    </row>
    <row r="249" spans="2:15">
      <c r="B249" s="86" t="s">
        <v>1754</v>
      </c>
      <c r="C249" s="87" t="s">
        <v>1755</v>
      </c>
      <c r="D249" s="88" t="s">
        <v>1609</v>
      </c>
      <c r="E249" s="88" t="s">
        <v>28</v>
      </c>
      <c r="F249" s="87"/>
      <c r="G249" s="88" t="s">
        <v>1039</v>
      </c>
      <c r="H249" s="88" t="s">
        <v>132</v>
      </c>
      <c r="I249" s="90">
        <v>1078.164344</v>
      </c>
      <c r="J249" s="102">
        <v>30021</v>
      </c>
      <c r="K249" s="90"/>
      <c r="L249" s="90">
        <v>1237.7359445320003</v>
      </c>
      <c r="M249" s="91">
        <v>4.8509529955625831E-7</v>
      </c>
      <c r="N249" s="91">
        <f t="shared" si="7"/>
        <v>8.4203765522794308E-3</v>
      </c>
      <c r="O249" s="91">
        <f>L249/'סכום נכסי הקרן'!$C$42</f>
        <v>1.6031407186449631E-3</v>
      </c>
    </row>
    <row r="250" spans="2:15">
      <c r="B250" s="86" t="s">
        <v>1756</v>
      </c>
      <c r="C250" s="87" t="s">
        <v>1757</v>
      </c>
      <c r="D250" s="88" t="s">
        <v>1609</v>
      </c>
      <c r="E250" s="88" t="s">
        <v>28</v>
      </c>
      <c r="F250" s="87"/>
      <c r="G250" s="88" t="s">
        <v>1005</v>
      </c>
      <c r="H250" s="88" t="s">
        <v>132</v>
      </c>
      <c r="I250" s="90">
        <v>845.76849600000014</v>
      </c>
      <c r="J250" s="102">
        <v>31575</v>
      </c>
      <c r="K250" s="90"/>
      <c r="L250" s="90">
        <v>1021.2045635880003</v>
      </c>
      <c r="M250" s="91">
        <v>1.138351807198964E-7</v>
      </c>
      <c r="N250" s="91">
        <f t="shared" si="7"/>
        <v>6.9473032598794584E-3</v>
      </c>
      <c r="O250" s="91">
        <f>L250/'סכום נכסי הקרן'!$C$42</f>
        <v>1.3226848789407977E-3</v>
      </c>
    </row>
    <row r="251" spans="2:15">
      <c r="B251" s="86" t="s">
        <v>1758</v>
      </c>
      <c r="C251" s="87" t="s">
        <v>1759</v>
      </c>
      <c r="D251" s="88" t="s">
        <v>1631</v>
      </c>
      <c r="E251" s="88" t="s">
        <v>28</v>
      </c>
      <c r="F251" s="87"/>
      <c r="G251" s="88" t="s">
        <v>972</v>
      </c>
      <c r="H251" s="88" t="s">
        <v>132</v>
      </c>
      <c r="I251" s="90">
        <v>1737.9018690000003</v>
      </c>
      <c r="J251" s="102">
        <v>8167</v>
      </c>
      <c r="K251" s="90"/>
      <c r="L251" s="90">
        <v>542.75731998100014</v>
      </c>
      <c r="M251" s="91">
        <v>1.048845456496775E-6</v>
      </c>
      <c r="N251" s="91">
        <f t="shared" si="7"/>
        <v>3.6924038854459231E-3</v>
      </c>
      <c r="O251" s="91">
        <f>L251/'סכום נכסי הקרן'!$C$42</f>
        <v>7.0299029760596799E-4</v>
      </c>
    </row>
    <row r="252" spans="2:15">
      <c r="B252" s="86" t="s">
        <v>1760</v>
      </c>
      <c r="C252" s="87" t="s">
        <v>1761</v>
      </c>
      <c r="D252" s="88" t="s">
        <v>1609</v>
      </c>
      <c r="E252" s="88" t="s">
        <v>28</v>
      </c>
      <c r="F252" s="87"/>
      <c r="G252" s="88" t="s">
        <v>1611</v>
      </c>
      <c r="H252" s="88" t="s">
        <v>132</v>
      </c>
      <c r="I252" s="90">
        <v>419.07448000000005</v>
      </c>
      <c r="J252" s="102">
        <v>7588</v>
      </c>
      <c r="K252" s="90"/>
      <c r="L252" s="90">
        <v>121.60079677800002</v>
      </c>
      <c r="M252" s="91">
        <v>2.0071467107885869E-6</v>
      </c>
      <c r="N252" s="91">
        <f t="shared" si="7"/>
        <v>8.2725600920891332E-4</v>
      </c>
      <c r="O252" s="91">
        <f>L252/'סכום נכסי הקרן'!$C$42</f>
        <v>1.5749982021261646E-4</v>
      </c>
    </row>
    <row r="253" spans="2:15">
      <c r="B253" s="86" t="s">
        <v>1762</v>
      </c>
      <c r="C253" s="87" t="s">
        <v>1763</v>
      </c>
      <c r="D253" s="88" t="s">
        <v>1609</v>
      </c>
      <c r="E253" s="88" t="s">
        <v>28</v>
      </c>
      <c r="F253" s="87"/>
      <c r="G253" s="88" t="s">
        <v>1039</v>
      </c>
      <c r="H253" s="88" t="s">
        <v>132</v>
      </c>
      <c r="I253" s="90">
        <v>220.96654400000003</v>
      </c>
      <c r="J253" s="102">
        <v>37760</v>
      </c>
      <c r="K253" s="90"/>
      <c r="L253" s="90">
        <v>319.06296186300006</v>
      </c>
      <c r="M253" s="91">
        <v>4.986306308268523E-7</v>
      </c>
      <c r="N253" s="91">
        <f t="shared" si="7"/>
        <v>2.1706005183422805E-3</v>
      </c>
      <c r="O253" s="91">
        <f>L253/'סכום נכסי הקרן'!$C$42</f>
        <v>4.1325682447353055E-4</v>
      </c>
    </row>
    <row r="254" spans="2:15">
      <c r="B254" s="86" t="s">
        <v>1764</v>
      </c>
      <c r="C254" s="87" t="s">
        <v>1765</v>
      </c>
      <c r="D254" s="88" t="s">
        <v>1609</v>
      </c>
      <c r="E254" s="88" t="s">
        <v>28</v>
      </c>
      <c r="F254" s="87"/>
      <c r="G254" s="88" t="s">
        <v>1675</v>
      </c>
      <c r="H254" s="88" t="s">
        <v>132</v>
      </c>
      <c r="I254" s="90">
        <v>1017.2080560000002</v>
      </c>
      <c r="J254" s="102">
        <v>43499</v>
      </c>
      <c r="K254" s="90"/>
      <c r="L254" s="90">
        <v>1692.0256706370001</v>
      </c>
      <c r="M254" s="91">
        <v>4.1182512388663972E-7</v>
      </c>
      <c r="N254" s="91">
        <f t="shared" si="7"/>
        <v>1.1510931185143684E-2</v>
      </c>
      <c r="O254" s="91">
        <f>L254/'סכום נכסי הקרן'!$C$42</f>
        <v>2.1915459929673195E-3</v>
      </c>
    </row>
    <row r="255" spans="2:15">
      <c r="B255" s="86" t="s">
        <v>1659</v>
      </c>
      <c r="C255" s="87" t="s">
        <v>1660</v>
      </c>
      <c r="D255" s="88" t="s">
        <v>1631</v>
      </c>
      <c r="E255" s="88" t="s">
        <v>28</v>
      </c>
      <c r="F255" s="87"/>
      <c r="G255" s="88" t="s">
        <v>686</v>
      </c>
      <c r="H255" s="88" t="s">
        <v>132</v>
      </c>
      <c r="I255" s="90">
        <v>3474.5988930000003</v>
      </c>
      <c r="J255" s="102">
        <v>6992</v>
      </c>
      <c r="K255" s="90"/>
      <c r="L255" s="90">
        <v>929.01768231400013</v>
      </c>
      <c r="M255" s="91">
        <v>5.7659801437542651E-5</v>
      </c>
      <c r="N255" s="91">
        <f t="shared" si="7"/>
        <v>6.3201515180748968E-3</v>
      </c>
      <c r="O255" s="91">
        <f>L255/'סכום נכסי הקרן'!$C$42</f>
        <v>1.2032825591260341E-3</v>
      </c>
    </row>
    <row r="256" spans="2:15">
      <c r="B256" s="86" t="s">
        <v>1766</v>
      </c>
      <c r="C256" s="87" t="s">
        <v>1767</v>
      </c>
      <c r="D256" s="88" t="s">
        <v>1609</v>
      </c>
      <c r="E256" s="88" t="s">
        <v>28</v>
      </c>
      <c r="F256" s="87"/>
      <c r="G256" s="88" t="s">
        <v>1005</v>
      </c>
      <c r="H256" s="88" t="s">
        <v>132</v>
      </c>
      <c r="I256" s="90">
        <v>969.97520400000008</v>
      </c>
      <c r="J256" s="102">
        <v>23444</v>
      </c>
      <c r="K256" s="90"/>
      <c r="L256" s="90">
        <v>869.58137362200011</v>
      </c>
      <c r="M256" s="91">
        <v>3.1432020891719808E-6</v>
      </c>
      <c r="N256" s="91">
        <f t="shared" si="7"/>
        <v>5.9158034806157484E-3</v>
      </c>
      <c r="O256" s="91">
        <f>L256/'סכום נכסי הקרן'!$C$42</f>
        <v>1.1262994456832675E-3</v>
      </c>
    </row>
    <row r="257" spans="2:15">
      <c r="B257" s="86" t="s">
        <v>1768</v>
      </c>
      <c r="C257" s="87" t="s">
        <v>1769</v>
      </c>
      <c r="D257" s="88" t="s">
        <v>1609</v>
      </c>
      <c r="E257" s="88" t="s">
        <v>28</v>
      </c>
      <c r="F257" s="87"/>
      <c r="G257" s="88" t="s">
        <v>972</v>
      </c>
      <c r="H257" s="88" t="s">
        <v>132</v>
      </c>
      <c r="I257" s="90">
        <v>8665.768320000001</v>
      </c>
      <c r="J257" s="102">
        <v>612</v>
      </c>
      <c r="K257" s="90"/>
      <c r="L257" s="90">
        <v>202.80393610100001</v>
      </c>
      <c r="M257" s="91">
        <v>2.4127111637403956E-5</v>
      </c>
      <c r="N257" s="91">
        <f t="shared" si="7"/>
        <v>1.3796848316468087E-3</v>
      </c>
      <c r="O257" s="91">
        <f>L257/'סכום נכסי הקרן'!$C$42</f>
        <v>2.6267577450690948E-4</v>
      </c>
    </row>
    <row r="258" spans="2:15">
      <c r="B258" s="86" t="s">
        <v>1770</v>
      </c>
      <c r="C258" s="87" t="s">
        <v>1771</v>
      </c>
      <c r="D258" s="88" t="s">
        <v>1631</v>
      </c>
      <c r="E258" s="88" t="s">
        <v>28</v>
      </c>
      <c r="F258" s="87"/>
      <c r="G258" s="88" t="s">
        <v>1047</v>
      </c>
      <c r="H258" s="88" t="s">
        <v>132</v>
      </c>
      <c r="I258" s="90">
        <v>6808.0554160000011</v>
      </c>
      <c r="J258" s="102">
        <v>3317</v>
      </c>
      <c r="K258" s="90"/>
      <c r="L258" s="90">
        <v>863.54790972100022</v>
      </c>
      <c r="M258" s="91">
        <v>1.2058278724089412E-6</v>
      </c>
      <c r="N258" s="91">
        <f t="shared" si="7"/>
        <v>5.8747575384780551E-3</v>
      </c>
      <c r="O258" s="91">
        <f>L258/'סכום נכסי הקרן'!$C$42</f>
        <v>1.1184847807727929E-3</v>
      </c>
    </row>
    <row r="259" spans="2:15">
      <c r="B259" s="86" t="s">
        <v>1772</v>
      </c>
      <c r="C259" s="87" t="s">
        <v>1773</v>
      </c>
      <c r="D259" s="88" t="s">
        <v>1631</v>
      </c>
      <c r="E259" s="88" t="s">
        <v>28</v>
      </c>
      <c r="F259" s="87"/>
      <c r="G259" s="88" t="s">
        <v>1611</v>
      </c>
      <c r="H259" s="88" t="s">
        <v>132</v>
      </c>
      <c r="I259" s="90">
        <v>1771.5421200000003</v>
      </c>
      <c r="J259" s="102">
        <v>3562</v>
      </c>
      <c r="K259" s="90"/>
      <c r="L259" s="90">
        <v>241.30331112200005</v>
      </c>
      <c r="M259" s="91">
        <v>5.6788199103610226E-6</v>
      </c>
      <c r="N259" s="91">
        <f t="shared" si="7"/>
        <v>1.6415979126528032E-3</v>
      </c>
      <c r="O259" s="91">
        <f>L259/'סכום נכסי הקרן'!$C$42</f>
        <v>3.1254094648580427E-4</v>
      </c>
    </row>
    <row r="260" spans="2:15">
      <c r="B260" s="86" t="s">
        <v>1774</v>
      </c>
      <c r="C260" s="87" t="s">
        <v>1775</v>
      </c>
      <c r="D260" s="88" t="s">
        <v>28</v>
      </c>
      <c r="E260" s="88" t="s">
        <v>28</v>
      </c>
      <c r="F260" s="87"/>
      <c r="G260" s="88" t="s">
        <v>1611</v>
      </c>
      <c r="H260" s="88" t="s">
        <v>132</v>
      </c>
      <c r="I260" s="90">
        <v>139.43750900000003</v>
      </c>
      <c r="J260" s="102">
        <v>126000</v>
      </c>
      <c r="K260" s="90"/>
      <c r="L260" s="90">
        <v>671.8433824010001</v>
      </c>
      <c r="M260" s="91">
        <v>5.8393043562365618E-7</v>
      </c>
      <c r="N260" s="91">
        <f t="shared" si="7"/>
        <v>4.570582513148647E-3</v>
      </c>
      <c r="O260" s="91">
        <f>L260/'סכום נכסי הקרן'!$C$42</f>
        <v>8.70185185812349E-4</v>
      </c>
    </row>
    <row r="261" spans="2:15">
      <c r="B261" s="86" t="s">
        <v>1776</v>
      </c>
      <c r="C261" s="87" t="s">
        <v>1777</v>
      </c>
      <c r="D261" s="88" t="s">
        <v>1631</v>
      </c>
      <c r="E261" s="88" t="s">
        <v>28</v>
      </c>
      <c r="F261" s="87"/>
      <c r="G261" s="88" t="s">
        <v>1005</v>
      </c>
      <c r="H261" s="88" t="s">
        <v>132</v>
      </c>
      <c r="I261" s="90">
        <v>2297.7415999999998</v>
      </c>
      <c r="J261" s="102">
        <v>1686</v>
      </c>
      <c r="K261" s="90"/>
      <c r="L261" s="90">
        <v>148.14146699000003</v>
      </c>
      <c r="M261" s="91">
        <v>9.4877517765975635E-6</v>
      </c>
      <c r="N261" s="91">
        <f t="shared" si="7"/>
        <v>1.0078134521127847E-3</v>
      </c>
      <c r="O261" s="91">
        <f>L261/'סכום נכסי הקרן'!$C$42</f>
        <v>1.918758349877813E-4</v>
      </c>
    </row>
    <row r="262" spans="2:15">
      <c r="B262" s="86" t="s">
        <v>1778</v>
      </c>
      <c r="C262" s="87" t="s">
        <v>1779</v>
      </c>
      <c r="D262" s="88" t="s">
        <v>1609</v>
      </c>
      <c r="E262" s="88" t="s">
        <v>28</v>
      </c>
      <c r="F262" s="87"/>
      <c r="G262" s="88" t="s">
        <v>1039</v>
      </c>
      <c r="H262" s="88" t="s">
        <v>132</v>
      </c>
      <c r="I262" s="90">
        <v>10974.128769000003</v>
      </c>
      <c r="J262" s="102">
        <v>379</v>
      </c>
      <c r="K262" s="90"/>
      <c r="L262" s="90">
        <v>159.04760929400001</v>
      </c>
      <c r="M262" s="91">
        <v>3.6453004593184135E-5</v>
      </c>
      <c r="N262" s="91">
        <f t="shared" si="7"/>
        <v>1.0820084573868276E-3</v>
      </c>
      <c r="O262" s="91">
        <f>L262/'סכום נכסי הקרן'!$C$42</f>
        <v>2.0600169187035708E-4</v>
      </c>
    </row>
    <row r="263" spans="2:15">
      <c r="B263" s="86" t="s">
        <v>1780</v>
      </c>
      <c r="C263" s="87" t="s">
        <v>1781</v>
      </c>
      <c r="D263" s="88" t="s">
        <v>1631</v>
      </c>
      <c r="E263" s="88" t="s">
        <v>28</v>
      </c>
      <c r="F263" s="87"/>
      <c r="G263" s="88" t="s">
        <v>1675</v>
      </c>
      <c r="H263" s="88" t="s">
        <v>132</v>
      </c>
      <c r="I263" s="90">
        <v>2723.9841200000005</v>
      </c>
      <c r="J263" s="102">
        <v>8690</v>
      </c>
      <c r="K263" s="90">
        <v>4.9072725170000009</v>
      </c>
      <c r="L263" s="90">
        <v>910.1024499040002</v>
      </c>
      <c r="M263" s="91">
        <v>5.2521530599126297E-7</v>
      </c>
      <c r="N263" s="91">
        <f t="shared" si="7"/>
        <v>6.191470291542123E-3</v>
      </c>
      <c r="O263" s="91">
        <f>L263/'סכום נכסי הקרן'!$C$42</f>
        <v>1.1787831661714491E-3</v>
      </c>
    </row>
    <row r="264" spans="2:15">
      <c r="B264" s="86" t="s">
        <v>1782</v>
      </c>
      <c r="C264" s="87" t="s">
        <v>1783</v>
      </c>
      <c r="D264" s="88" t="s">
        <v>1609</v>
      </c>
      <c r="E264" s="88" t="s">
        <v>28</v>
      </c>
      <c r="F264" s="87"/>
      <c r="G264" s="88" t="s">
        <v>1050</v>
      </c>
      <c r="H264" s="88" t="s">
        <v>132</v>
      </c>
      <c r="I264" s="90">
        <v>6564.9760000000006</v>
      </c>
      <c r="J264" s="102">
        <v>195</v>
      </c>
      <c r="K264" s="90"/>
      <c r="L264" s="90">
        <v>48.953713037000007</v>
      </c>
      <c r="M264" s="91">
        <v>3.942545474125316E-5</v>
      </c>
      <c r="N264" s="91">
        <f t="shared" si="7"/>
        <v>3.3303444020091924E-4</v>
      </c>
      <c r="O264" s="91">
        <f>L264/'סכום נכסי הקרן'!$C$42</f>
        <v>6.3405842777030611E-5</v>
      </c>
    </row>
    <row r="265" spans="2:15">
      <c r="B265" s="86" t="s">
        <v>1784</v>
      </c>
      <c r="C265" s="87" t="s">
        <v>1785</v>
      </c>
      <c r="D265" s="88" t="s">
        <v>1609</v>
      </c>
      <c r="E265" s="88" t="s">
        <v>28</v>
      </c>
      <c r="F265" s="87"/>
      <c r="G265" s="88" t="s">
        <v>967</v>
      </c>
      <c r="H265" s="88" t="s">
        <v>132</v>
      </c>
      <c r="I265" s="90">
        <v>333.35470000000004</v>
      </c>
      <c r="J265" s="102">
        <v>25022</v>
      </c>
      <c r="K265" s="90"/>
      <c r="L265" s="90">
        <v>318.96753784200007</v>
      </c>
      <c r="M265" s="91">
        <v>1.0502686865584887E-7</v>
      </c>
      <c r="N265" s="91">
        <f t="shared" si="7"/>
        <v>2.1699513441848181E-3</v>
      </c>
      <c r="O265" s="91">
        <f>L265/'סכום נכסי הקרן'!$C$42</f>
        <v>4.1313322934463594E-4</v>
      </c>
    </row>
    <row r="266" spans="2:15">
      <c r="B266" s="86" t="s">
        <v>1689</v>
      </c>
      <c r="C266" s="87" t="s">
        <v>1690</v>
      </c>
      <c r="D266" s="88" t="s">
        <v>1609</v>
      </c>
      <c r="E266" s="88" t="s">
        <v>28</v>
      </c>
      <c r="F266" s="87"/>
      <c r="G266" s="88" t="s">
        <v>1005</v>
      </c>
      <c r="H266" s="88" t="s">
        <v>132</v>
      </c>
      <c r="I266" s="90">
        <v>712.2998960000001</v>
      </c>
      <c r="J266" s="102">
        <v>2299</v>
      </c>
      <c r="K266" s="90"/>
      <c r="L266" s="90">
        <v>62.620962105000011</v>
      </c>
      <c r="M266" s="91">
        <v>1.1082735252444925E-5</v>
      </c>
      <c r="N266" s="91">
        <f t="shared" si="7"/>
        <v>4.2601338623117632E-4</v>
      </c>
      <c r="O266" s="91">
        <f>L266/'סכום נכסי הקרן'!$C$42</f>
        <v>8.1107941184666181E-5</v>
      </c>
    </row>
    <row r="267" spans="2:15">
      <c r="B267" s="86" t="s">
        <v>1786</v>
      </c>
      <c r="C267" s="87" t="s">
        <v>1787</v>
      </c>
      <c r="D267" s="88" t="s">
        <v>28</v>
      </c>
      <c r="E267" s="88" t="s">
        <v>28</v>
      </c>
      <c r="F267" s="87"/>
      <c r="G267" s="88" t="s">
        <v>959</v>
      </c>
      <c r="H267" s="88" t="s">
        <v>134</v>
      </c>
      <c r="I267" s="90">
        <v>2266.8119600000005</v>
      </c>
      <c r="J267" s="102">
        <v>10502</v>
      </c>
      <c r="K267" s="90"/>
      <c r="L267" s="90">
        <v>964.88338559400006</v>
      </c>
      <c r="M267" s="91">
        <v>3.7952396948769297E-6</v>
      </c>
      <c r="N267" s="91">
        <f t="shared" si="7"/>
        <v>6.5641476048526083E-3</v>
      </c>
      <c r="O267" s="91">
        <f>L267/'סכום נכסי הקרן'!$C$42</f>
        <v>1.249736546008306E-3</v>
      </c>
    </row>
    <row r="268" spans="2:15">
      <c r="B268" s="86" t="s">
        <v>1788</v>
      </c>
      <c r="C268" s="87" t="s">
        <v>1789</v>
      </c>
      <c r="D268" s="88" t="s">
        <v>1631</v>
      </c>
      <c r="E268" s="88" t="s">
        <v>28</v>
      </c>
      <c r="F268" s="87"/>
      <c r="G268" s="88" t="s">
        <v>1005</v>
      </c>
      <c r="H268" s="88" t="s">
        <v>132</v>
      </c>
      <c r="I268" s="90">
        <v>590.51404000000014</v>
      </c>
      <c r="J268" s="102">
        <v>23001</v>
      </c>
      <c r="K268" s="90"/>
      <c r="L268" s="90">
        <v>519.391489718</v>
      </c>
      <c r="M268" s="91">
        <v>3.6751219569871187E-7</v>
      </c>
      <c r="N268" s="91">
        <f t="shared" si="7"/>
        <v>3.5334450298513237E-3</v>
      </c>
      <c r="O268" s="91">
        <f>L268/'סכום נכסי הקרן'!$C$42</f>
        <v>6.7272639997493827E-4</v>
      </c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111" t="s">
        <v>223</v>
      </c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111" t="s">
        <v>112</v>
      </c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111" t="s">
        <v>206</v>
      </c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111" t="s">
        <v>214</v>
      </c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111" t="s">
        <v>220</v>
      </c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114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114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115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3"/>
      <c r="D301" s="93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3"/>
      <c r="D302" s="93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3"/>
      <c r="D303" s="93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3"/>
      <c r="D304" s="93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3"/>
      <c r="C305" s="93"/>
      <c r="D305" s="93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3"/>
      <c r="C306" s="93"/>
      <c r="D306" s="93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3"/>
      <c r="C307" s="93"/>
      <c r="D307" s="93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3"/>
      <c r="C308" s="93"/>
      <c r="D308" s="93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3"/>
      <c r="C309" s="93"/>
      <c r="D309" s="93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3"/>
      <c r="C310" s="93"/>
      <c r="D310" s="93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3"/>
      <c r="C311" s="93"/>
      <c r="D311" s="93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3"/>
      <c r="C312" s="93"/>
      <c r="D312" s="93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3"/>
      <c r="C313" s="93"/>
      <c r="D313" s="93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3"/>
      <c r="C314" s="93"/>
      <c r="D314" s="93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3"/>
      <c r="C315" s="93"/>
      <c r="D315" s="93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3"/>
      <c r="C316" s="93"/>
      <c r="D316" s="93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3"/>
      <c r="C317" s="93"/>
      <c r="D317" s="93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3"/>
      <c r="C318" s="93"/>
      <c r="D318" s="93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3"/>
      <c r="C319" s="93"/>
      <c r="D319" s="93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3"/>
      <c r="C320" s="93"/>
      <c r="D320" s="93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3"/>
      <c r="D321" s="93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3"/>
      <c r="D322" s="93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3"/>
      <c r="D323" s="93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3"/>
      <c r="D324" s="93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93"/>
      <c r="C325" s="93"/>
      <c r="D325" s="93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93"/>
      <c r="C326" s="93"/>
      <c r="D326" s="93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93"/>
      <c r="C327" s="93"/>
      <c r="D327" s="93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93"/>
      <c r="C358" s="93"/>
      <c r="D358" s="93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114"/>
      <c r="C359" s="93"/>
      <c r="D359" s="93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114"/>
      <c r="C360" s="93"/>
      <c r="D360" s="93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115"/>
      <c r="C361" s="93"/>
      <c r="D361" s="93"/>
      <c r="E361" s="93"/>
      <c r="F361" s="93"/>
      <c r="G361" s="93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93"/>
      <c r="C362" s="93"/>
      <c r="D362" s="93"/>
      <c r="E362" s="93"/>
      <c r="F362" s="93"/>
      <c r="G362" s="93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3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  <c r="O500" s="94"/>
    </row>
  </sheetData>
  <sheetProtection sheet="1" objects="1" scenarios="1"/>
  <sortState xmlns:xlrd2="http://schemas.microsoft.com/office/spreadsheetml/2017/richdata2" ref="B190:O218">
    <sortCondition ref="B190:B218"/>
  </sortState>
  <mergeCells count="2">
    <mergeCell ref="B6:O6"/>
    <mergeCell ref="B7:O7"/>
  </mergeCells>
  <phoneticPr fontId="4" type="noConversion"/>
  <dataValidations count="3">
    <dataValidation allowBlank="1" showInputMessage="1" showErrorMessage="1" sqref="A1 B34 K9 B36:I36 B273 B275" xr:uid="{00000000-0002-0000-0500-000000000000}"/>
    <dataValidation type="list" allowBlank="1" showInputMessage="1" showErrorMessage="1" sqref="E12:E35 E37:E355" xr:uid="{00000000-0002-0000-0500-000001000000}">
      <formula1>#REF!</formula1>
    </dataValidation>
    <dataValidation type="list" allowBlank="1" showInputMessage="1" showErrorMessage="1" sqref="H37:H355 G12:H35 G37:G361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4.85546875" style="2" customWidth="1"/>
    <col min="4" max="4" width="6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9.7109375" style="1" bestFit="1" customWidth="1"/>
    <col min="11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146</v>
      </c>
      <c r="C1" s="46" t="s" vm="1">
        <v>232</v>
      </c>
    </row>
    <row r="2" spans="2:14">
      <c r="B2" s="46" t="s">
        <v>145</v>
      </c>
      <c r="C2" s="46" t="s">
        <v>233</v>
      </c>
    </row>
    <row r="3" spans="2:14">
      <c r="B3" s="46" t="s">
        <v>147</v>
      </c>
      <c r="C3" s="46" t="s">
        <v>234</v>
      </c>
    </row>
    <row r="4" spans="2:14">
      <c r="B4" s="46" t="s">
        <v>148</v>
      </c>
      <c r="C4" s="46">
        <v>9453</v>
      </c>
    </row>
    <row r="6" spans="2:14" ht="26.25" customHeight="1">
      <c r="B6" s="151" t="s">
        <v>174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3"/>
    </row>
    <row r="7" spans="2:14" ht="26.25" customHeight="1">
      <c r="B7" s="151" t="s">
        <v>230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3"/>
    </row>
    <row r="8" spans="2:14" s="3" customFormat="1" ht="74.25" customHeight="1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67</v>
      </c>
      <c r="G8" s="29" t="s">
        <v>103</v>
      </c>
      <c r="H8" s="29" t="s">
        <v>208</v>
      </c>
      <c r="I8" s="29" t="s">
        <v>207</v>
      </c>
      <c r="J8" s="29" t="s">
        <v>222</v>
      </c>
      <c r="K8" s="29" t="s">
        <v>63</v>
      </c>
      <c r="L8" s="29" t="s">
        <v>60</v>
      </c>
      <c r="M8" s="29" t="s">
        <v>149</v>
      </c>
      <c r="N8" s="13" t="s">
        <v>151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215</v>
      </c>
      <c r="I9" s="31"/>
      <c r="J9" s="15" t="s">
        <v>211</v>
      </c>
      <c r="K9" s="15" t="s">
        <v>211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4" t="s">
        <v>225</v>
      </c>
      <c r="C11" s="74"/>
      <c r="D11" s="75"/>
      <c r="E11" s="74"/>
      <c r="F11" s="75"/>
      <c r="G11" s="75"/>
      <c r="H11" s="77"/>
      <c r="I11" s="98"/>
      <c r="J11" s="77"/>
      <c r="K11" s="77">
        <v>122231.32446479499</v>
      </c>
      <c r="L11" s="78"/>
      <c r="M11" s="78">
        <f>IFERROR(K11/$K$11,0)</f>
        <v>1</v>
      </c>
      <c r="N11" s="78">
        <f>K11/'סכום נכסי הקרן'!$C$42</f>
        <v>0.15831649247086313</v>
      </c>
    </row>
    <row r="12" spans="2:14">
      <c r="B12" s="79" t="s">
        <v>200</v>
      </c>
      <c r="C12" s="80"/>
      <c r="D12" s="81"/>
      <c r="E12" s="80"/>
      <c r="F12" s="81"/>
      <c r="G12" s="81"/>
      <c r="H12" s="83"/>
      <c r="I12" s="100"/>
      <c r="J12" s="83"/>
      <c r="K12" s="83">
        <v>23662.428291209006</v>
      </c>
      <c r="L12" s="84"/>
      <c r="M12" s="84">
        <f t="shared" ref="M12:M75" si="0">IFERROR(K12/$K$11,0)</f>
        <v>0.19358726901486081</v>
      </c>
      <c r="N12" s="84">
        <f>K12/'סכום נכסי הקרן'!$C$42</f>
        <v>3.0648057417446167E-2</v>
      </c>
    </row>
    <row r="13" spans="2:14">
      <c r="B13" s="85" t="s">
        <v>226</v>
      </c>
      <c r="C13" s="80"/>
      <c r="D13" s="81"/>
      <c r="E13" s="80"/>
      <c r="F13" s="81"/>
      <c r="G13" s="81"/>
      <c r="H13" s="83"/>
      <c r="I13" s="100"/>
      <c r="J13" s="83"/>
      <c r="K13" s="83">
        <v>22872.180029970004</v>
      </c>
      <c r="L13" s="84"/>
      <c r="M13" s="84">
        <f t="shared" si="0"/>
        <v>0.18712208290402382</v>
      </c>
      <c r="N13" s="84">
        <f>K13/'סכום נכסי הקרן'!$C$42</f>
        <v>2.9624511829207115E-2</v>
      </c>
    </row>
    <row r="14" spans="2:14">
      <c r="B14" s="86" t="s">
        <v>1790</v>
      </c>
      <c r="C14" s="87" t="s">
        <v>1791</v>
      </c>
      <c r="D14" s="88" t="s">
        <v>120</v>
      </c>
      <c r="E14" s="87" t="s">
        <v>1792</v>
      </c>
      <c r="F14" s="88" t="s">
        <v>1793</v>
      </c>
      <c r="G14" s="88" t="s">
        <v>133</v>
      </c>
      <c r="H14" s="90">
        <v>93839.766944000017</v>
      </c>
      <c r="I14" s="102">
        <v>1854</v>
      </c>
      <c r="J14" s="90"/>
      <c r="K14" s="90">
        <v>1739.7892791420004</v>
      </c>
      <c r="L14" s="91">
        <v>1.0072872750726976E-3</v>
      </c>
      <c r="M14" s="91">
        <f t="shared" si="0"/>
        <v>1.4233579540759159E-2</v>
      </c>
      <c r="N14" s="91">
        <f>K14/'סכום נכסי הקרן'!$C$42</f>
        <v>2.2534103881980288E-3</v>
      </c>
    </row>
    <row r="15" spans="2:14">
      <c r="B15" s="86" t="s">
        <v>1794</v>
      </c>
      <c r="C15" s="87" t="s">
        <v>1795</v>
      </c>
      <c r="D15" s="88" t="s">
        <v>120</v>
      </c>
      <c r="E15" s="87" t="s">
        <v>1792</v>
      </c>
      <c r="F15" s="88" t="s">
        <v>1793</v>
      </c>
      <c r="G15" s="88" t="s">
        <v>133</v>
      </c>
      <c r="H15" s="90">
        <v>136664.00000000003</v>
      </c>
      <c r="I15" s="102">
        <v>1874</v>
      </c>
      <c r="J15" s="90"/>
      <c r="K15" s="90">
        <v>2561.0833600000005</v>
      </c>
      <c r="L15" s="91">
        <v>3.4456406345370217E-3</v>
      </c>
      <c r="M15" s="91">
        <f t="shared" si="0"/>
        <v>2.0952757987480062E-2</v>
      </c>
      <c r="N15" s="91">
        <f>K15/'סכום נכסי הקרן'!$C$42</f>
        <v>3.3171671521687049E-3</v>
      </c>
    </row>
    <row r="16" spans="2:14">
      <c r="B16" s="86" t="s">
        <v>1796</v>
      </c>
      <c r="C16" s="87" t="s">
        <v>1797</v>
      </c>
      <c r="D16" s="88" t="s">
        <v>120</v>
      </c>
      <c r="E16" s="87" t="s">
        <v>1792</v>
      </c>
      <c r="F16" s="88" t="s">
        <v>1793</v>
      </c>
      <c r="G16" s="88" t="s">
        <v>133</v>
      </c>
      <c r="H16" s="90">
        <v>58063.194955000014</v>
      </c>
      <c r="I16" s="102">
        <v>3597</v>
      </c>
      <c r="J16" s="90"/>
      <c r="K16" s="90">
        <v>2088.5331225200002</v>
      </c>
      <c r="L16" s="91">
        <v>8.8020584579147961E-4</v>
      </c>
      <c r="M16" s="91">
        <f t="shared" si="0"/>
        <v>1.7086725777249828E-2</v>
      </c>
      <c r="N16" s="91">
        <f>K16/'סכום נכסי הקרן'!$C$42</f>
        <v>2.7051104928656755E-3</v>
      </c>
    </row>
    <row r="17" spans="2:14">
      <c r="B17" s="86" t="s">
        <v>1798</v>
      </c>
      <c r="C17" s="87" t="s">
        <v>1799</v>
      </c>
      <c r="D17" s="88" t="s">
        <v>120</v>
      </c>
      <c r="E17" s="87" t="s">
        <v>1800</v>
      </c>
      <c r="F17" s="88" t="s">
        <v>1793</v>
      </c>
      <c r="G17" s="88" t="s">
        <v>133</v>
      </c>
      <c r="H17" s="90">
        <v>29524.804429000007</v>
      </c>
      <c r="I17" s="102">
        <v>3560</v>
      </c>
      <c r="J17" s="90"/>
      <c r="K17" s="90">
        <v>1051.0830376830004</v>
      </c>
      <c r="L17" s="91">
        <v>2.9303801894982486E-4</v>
      </c>
      <c r="M17" s="91">
        <f t="shared" si="0"/>
        <v>8.5991299062273749E-3</v>
      </c>
      <c r="N17" s="91">
        <f>K17/'סכום נכסי הקרן'!$C$42</f>
        <v>1.3613840850552202E-3</v>
      </c>
    </row>
    <row r="18" spans="2:14">
      <c r="B18" s="86" t="s">
        <v>1801</v>
      </c>
      <c r="C18" s="87" t="s">
        <v>1802</v>
      </c>
      <c r="D18" s="88" t="s">
        <v>120</v>
      </c>
      <c r="E18" s="87" t="s">
        <v>1803</v>
      </c>
      <c r="F18" s="88" t="s">
        <v>1793</v>
      </c>
      <c r="G18" s="88" t="s">
        <v>133</v>
      </c>
      <c r="H18" s="90">
        <v>22653.000000000004</v>
      </c>
      <c r="I18" s="102">
        <v>17920</v>
      </c>
      <c r="J18" s="90"/>
      <c r="K18" s="90">
        <v>4059.4178600000009</v>
      </c>
      <c r="L18" s="91">
        <v>2.029759774575075E-3</v>
      </c>
      <c r="M18" s="91">
        <f t="shared" si="0"/>
        <v>3.3210945539326069E-2</v>
      </c>
      <c r="N18" s="91">
        <f>K18/'סכום נכסי הקרן'!$C$42</f>
        <v>5.2578404094269617E-3</v>
      </c>
    </row>
    <row r="19" spans="2:14">
      <c r="B19" s="86" t="s">
        <v>1804</v>
      </c>
      <c r="C19" s="87" t="s">
        <v>1805</v>
      </c>
      <c r="D19" s="88" t="s">
        <v>120</v>
      </c>
      <c r="E19" s="87" t="s">
        <v>1803</v>
      </c>
      <c r="F19" s="88" t="s">
        <v>1793</v>
      </c>
      <c r="G19" s="88" t="s">
        <v>133</v>
      </c>
      <c r="H19" s="90">
        <v>2912.5516020000005</v>
      </c>
      <c r="I19" s="102">
        <v>18200</v>
      </c>
      <c r="J19" s="90"/>
      <c r="K19" s="90">
        <v>530.08439163700007</v>
      </c>
      <c r="L19" s="91">
        <v>2.6026229345592897E-4</v>
      </c>
      <c r="M19" s="91">
        <f t="shared" si="0"/>
        <v>4.3367311444757741E-3</v>
      </c>
      <c r="N19" s="91">
        <f>K19/'סכום נכסי הקרן'!$C$42</f>
        <v>6.8657606358255659E-4</v>
      </c>
    </row>
    <row r="20" spans="2:14">
      <c r="B20" s="86" t="s">
        <v>1806</v>
      </c>
      <c r="C20" s="87" t="s">
        <v>1807</v>
      </c>
      <c r="D20" s="88" t="s">
        <v>120</v>
      </c>
      <c r="E20" s="87" t="s">
        <v>1803</v>
      </c>
      <c r="F20" s="88" t="s">
        <v>1793</v>
      </c>
      <c r="G20" s="88" t="s">
        <v>133</v>
      </c>
      <c r="H20" s="90">
        <v>4171.4842250000011</v>
      </c>
      <c r="I20" s="102">
        <v>34690</v>
      </c>
      <c r="J20" s="90"/>
      <c r="K20" s="90">
        <v>1447.0878776659999</v>
      </c>
      <c r="L20" s="91">
        <v>5.1448433033780599E-4</v>
      </c>
      <c r="M20" s="91">
        <f t="shared" si="0"/>
        <v>1.1838928228931934E-2</v>
      </c>
      <c r="N20" s="91">
        <f>K20/'סכום נכסי הקרן'!$C$42</f>
        <v>1.8742975918187917E-3</v>
      </c>
    </row>
    <row r="21" spans="2:14">
      <c r="B21" s="86" t="s">
        <v>1808</v>
      </c>
      <c r="C21" s="87" t="s">
        <v>1809</v>
      </c>
      <c r="D21" s="88" t="s">
        <v>120</v>
      </c>
      <c r="E21" s="87" t="s">
        <v>1803</v>
      </c>
      <c r="F21" s="88" t="s">
        <v>1793</v>
      </c>
      <c r="G21" s="88" t="s">
        <v>133</v>
      </c>
      <c r="H21" s="90">
        <v>9993.5347160000019</v>
      </c>
      <c r="I21" s="102">
        <v>18410</v>
      </c>
      <c r="J21" s="90"/>
      <c r="K21" s="90">
        <v>1839.8097412160005</v>
      </c>
      <c r="L21" s="91">
        <v>3.3387213004099737E-4</v>
      </c>
      <c r="M21" s="91">
        <f t="shared" si="0"/>
        <v>1.5051867835612806E-2</v>
      </c>
      <c r="N21" s="91">
        <f>K21/'סכום נכסי הקרן'!$C$42</f>
        <v>2.3829589208692217E-3</v>
      </c>
    </row>
    <row r="22" spans="2:14">
      <c r="B22" s="86" t="s">
        <v>1810</v>
      </c>
      <c r="C22" s="87" t="s">
        <v>1811</v>
      </c>
      <c r="D22" s="88" t="s">
        <v>120</v>
      </c>
      <c r="E22" s="87" t="s">
        <v>1812</v>
      </c>
      <c r="F22" s="88" t="s">
        <v>1793</v>
      </c>
      <c r="G22" s="88" t="s">
        <v>133</v>
      </c>
      <c r="H22" s="90">
        <v>62511.000000000007</v>
      </c>
      <c r="I22" s="102">
        <v>1849</v>
      </c>
      <c r="J22" s="90"/>
      <c r="K22" s="90">
        <v>1155.8283899999999</v>
      </c>
      <c r="L22" s="91">
        <v>1.0027614077043473E-3</v>
      </c>
      <c r="M22" s="91">
        <f t="shared" si="0"/>
        <v>9.4560735152051881E-3</v>
      </c>
      <c r="N22" s="91">
        <f>K22/'סכום נכסי הקרן'!$C$42</f>
        <v>1.4970523914739106E-3</v>
      </c>
    </row>
    <row r="23" spans="2:14">
      <c r="B23" s="86" t="s">
        <v>1813</v>
      </c>
      <c r="C23" s="87" t="s">
        <v>1814</v>
      </c>
      <c r="D23" s="88" t="s">
        <v>120</v>
      </c>
      <c r="E23" s="87" t="s">
        <v>1812</v>
      </c>
      <c r="F23" s="88" t="s">
        <v>1793</v>
      </c>
      <c r="G23" s="88" t="s">
        <v>133</v>
      </c>
      <c r="H23" s="90">
        <v>6778.3377200000014</v>
      </c>
      <c r="I23" s="102">
        <v>2858</v>
      </c>
      <c r="J23" s="90"/>
      <c r="K23" s="90">
        <v>193.72489203799998</v>
      </c>
      <c r="L23" s="91">
        <v>2.0439064348786807E-3</v>
      </c>
      <c r="M23" s="91">
        <f t="shared" si="0"/>
        <v>1.5849038115740661E-3</v>
      </c>
      <c r="N23" s="91">
        <f>K23/'סכום נכסי הקרן'!$C$42</f>
        <v>2.5091641235210792E-4</v>
      </c>
    </row>
    <row r="24" spans="2:14">
      <c r="B24" s="86" t="s">
        <v>1815</v>
      </c>
      <c r="C24" s="87" t="s">
        <v>1816</v>
      </c>
      <c r="D24" s="88" t="s">
        <v>120</v>
      </c>
      <c r="E24" s="87" t="s">
        <v>1812</v>
      </c>
      <c r="F24" s="88" t="s">
        <v>1793</v>
      </c>
      <c r="G24" s="88" t="s">
        <v>133</v>
      </c>
      <c r="H24" s="90">
        <v>101261.47231200003</v>
      </c>
      <c r="I24" s="102">
        <v>1852</v>
      </c>
      <c r="J24" s="90"/>
      <c r="K24" s="90">
        <v>1875.3624672180001</v>
      </c>
      <c r="L24" s="91">
        <v>5.5586367548801348E-4</v>
      </c>
      <c r="M24" s="91">
        <f t="shared" si="0"/>
        <v>1.534273211412465E-2</v>
      </c>
      <c r="N24" s="91">
        <f>K24/'סכום נכסי הקרן'!$C$42</f>
        <v>2.4290075332282853E-3</v>
      </c>
    </row>
    <row r="25" spans="2:14">
      <c r="B25" s="86" t="s">
        <v>1817</v>
      </c>
      <c r="C25" s="87" t="s">
        <v>1818</v>
      </c>
      <c r="D25" s="88" t="s">
        <v>120</v>
      </c>
      <c r="E25" s="87" t="s">
        <v>1812</v>
      </c>
      <c r="F25" s="88" t="s">
        <v>1793</v>
      </c>
      <c r="G25" s="88" t="s">
        <v>133</v>
      </c>
      <c r="H25" s="90">
        <v>27137.977287000002</v>
      </c>
      <c r="I25" s="102">
        <v>1827</v>
      </c>
      <c r="J25" s="90"/>
      <c r="K25" s="90">
        <v>495.81084503700009</v>
      </c>
      <c r="L25" s="91">
        <v>3.3055461962891691E-4</v>
      </c>
      <c r="M25" s="91">
        <f t="shared" si="0"/>
        <v>4.056332099876765E-3</v>
      </c>
      <c r="N25" s="91">
        <f>K25/'סכום נכסי הקרן'!$C$42</f>
        <v>6.4218427034946034E-4</v>
      </c>
    </row>
    <row r="26" spans="2:14">
      <c r="B26" s="86" t="s">
        <v>1819</v>
      </c>
      <c r="C26" s="87" t="s">
        <v>1820</v>
      </c>
      <c r="D26" s="88" t="s">
        <v>120</v>
      </c>
      <c r="E26" s="87" t="s">
        <v>1812</v>
      </c>
      <c r="F26" s="88" t="s">
        <v>1793</v>
      </c>
      <c r="G26" s="88" t="s">
        <v>133</v>
      </c>
      <c r="H26" s="90">
        <v>108351.64639200002</v>
      </c>
      <c r="I26" s="102">
        <v>3539</v>
      </c>
      <c r="J26" s="90"/>
      <c r="K26" s="90">
        <v>3834.564765813001</v>
      </c>
      <c r="L26" s="91">
        <v>7.3628830407458017E-4</v>
      </c>
      <c r="M26" s="91">
        <f t="shared" si="0"/>
        <v>3.1371375403180142E-2</v>
      </c>
      <c r="N26" s="91">
        <f>K26/'סכום נכסי הקרן'!$C$42</f>
        <v>4.9666061178181902E-3</v>
      </c>
    </row>
    <row r="27" spans="2:14">
      <c r="B27" s="92"/>
      <c r="C27" s="87"/>
      <c r="D27" s="87"/>
      <c r="E27" s="87"/>
      <c r="F27" s="87"/>
      <c r="G27" s="87"/>
      <c r="H27" s="90"/>
      <c r="I27" s="102"/>
      <c r="J27" s="87"/>
      <c r="K27" s="87"/>
      <c r="L27" s="87"/>
      <c r="M27" s="91"/>
      <c r="N27" s="87"/>
    </row>
    <row r="28" spans="2:14">
      <c r="B28" s="85" t="s">
        <v>227</v>
      </c>
      <c r="C28" s="80"/>
      <c r="D28" s="81"/>
      <c r="E28" s="80"/>
      <c r="F28" s="81"/>
      <c r="G28" s="81"/>
      <c r="H28" s="83"/>
      <c r="I28" s="100"/>
      <c r="J28" s="83"/>
      <c r="K28" s="83">
        <v>790.24826123900004</v>
      </c>
      <c r="L28" s="84"/>
      <c r="M28" s="84">
        <f t="shared" si="0"/>
        <v>6.4651861108369728E-3</v>
      </c>
      <c r="N28" s="84">
        <f>K28/'סכום נכסי הקרן'!$C$42</f>
        <v>1.0235455882390506E-3</v>
      </c>
    </row>
    <row r="29" spans="2:14">
      <c r="B29" s="86" t="s">
        <v>1821</v>
      </c>
      <c r="C29" s="87" t="s">
        <v>1822</v>
      </c>
      <c r="D29" s="88" t="s">
        <v>120</v>
      </c>
      <c r="E29" s="87" t="s">
        <v>1792</v>
      </c>
      <c r="F29" s="88" t="s">
        <v>1823</v>
      </c>
      <c r="G29" s="88" t="s">
        <v>133</v>
      </c>
      <c r="H29" s="90">
        <v>59112.664000000004</v>
      </c>
      <c r="I29" s="102">
        <v>368.92</v>
      </c>
      <c r="J29" s="90"/>
      <c r="K29" s="90">
        <v>218.07844002900001</v>
      </c>
      <c r="L29" s="91">
        <v>6.990226032625727E-4</v>
      </c>
      <c r="M29" s="91">
        <f t="shared" si="0"/>
        <v>1.7841452752302529E-3</v>
      </c>
      <c r="N29" s="91">
        <f>K29/'סכום נכסי הקרן'!$C$42</f>
        <v>2.8245962203291637E-4</v>
      </c>
    </row>
    <row r="30" spans="2:14">
      <c r="B30" s="86" t="s">
        <v>1824</v>
      </c>
      <c r="C30" s="87" t="s">
        <v>1825</v>
      </c>
      <c r="D30" s="88" t="s">
        <v>120</v>
      </c>
      <c r="E30" s="87" t="s">
        <v>1792</v>
      </c>
      <c r="F30" s="88" t="s">
        <v>1823</v>
      </c>
      <c r="G30" s="88" t="s">
        <v>133</v>
      </c>
      <c r="H30" s="90">
        <v>218.05183900000003</v>
      </c>
      <c r="I30" s="102">
        <v>344.75</v>
      </c>
      <c r="J30" s="90"/>
      <c r="K30" s="90">
        <v>0.75173375300000012</v>
      </c>
      <c r="L30" s="91">
        <v>1.511785972624765E-6</v>
      </c>
      <c r="M30" s="91">
        <f t="shared" si="0"/>
        <v>6.1500908731175055E-6</v>
      </c>
      <c r="N30" s="91">
        <f>K30/'סכום נכסי הקרן'!$C$42</f>
        <v>9.7366081540903172E-7</v>
      </c>
    </row>
    <row r="31" spans="2:14">
      <c r="B31" s="86" t="s">
        <v>1826</v>
      </c>
      <c r="C31" s="87" t="s">
        <v>1827</v>
      </c>
      <c r="D31" s="88" t="s">
        <v>120</v>
      </c>
      <c r="E31" s="87" t="s">
        <v>1803</v>
      </c>
      <c r="F31" s="88" t="s">
        <v>1823</v>
      </c>
      <c r="G31" s="88" t="s">
        <v>133</v>
      </c>
      <c r="H31" s="90">
        <v>9243.6837200000027</v>
      </c>
      <c r="I31" s="102">
        <v>3694.17</v>
      </c>
      <c r="J31" s="90"/>
      <c r="K31" s="90">
        <v>341.47739091800003</v>
      </c>
      <c r="L31" s="91">
        <v>8.7534029923761185E-4</v>
      </c>
      <c r="M31" s="91">
        <f t="shared" si="0"/>
        <v>2.7936978709279404E-3</v>
      </c>
      <c r="N31" s="91">
        <f>K31/'סכום נכסי הקרן'!$C$42</f>
        <v>4.4228844794862962E-4</v>
      </c>
    </row>
    <row r="32" spans="2:14">
      <c r="B32" s="86" t="s">
        <v>1828</v>
      </c>
      <c r="C32" s="87" t="s">
        <v>1829</v>
      </c>
      <c r="D32" s="88" t="s">
        <v>120</v>
      </c>
      <c r="E32" s="87" t="s">
        <v>1812</v>
      </c>
      <c r="F32" s="88" t="s">
        <v>1823</v>
      </c>
      <c r="G32" s="88" t="s">
        <v>133</v>
      </c>
      <c r="H32" s="90">
        <v>6206.8297200000006</v>
      </c>
      <c r="I32" s="102">
        <v>3704.64</v>
      </c>
      <c r="J32" s="90"/>
      <c r="K32" s="90">
        <v>229.94069653900002</v>
      </c>
      <c r="L32" s="91">
        <v>4.9086898689754306E-4</v>
      </c>
      <c r="M32" s="91">
        <f t="shared" si="0"/>
        <v>1.881192873805662E-3</v>
      </c>
      <c r="N32" s="91">
        <f>K32/'סכום נכסי הקרן'!$C$42</f>
        <v>2.9782385744209547E-4</v>
      </c>
    </row>
    <row r="33" spans="2:14">
      <c r="B33" s="92"/>
      <c r="C33" s="87"/>
      <c r="D33" s="87"/>
      <c r="E33" s="87"/>
      <c r="F33" s="87"/>
      <c r="G33" s="87"/>
      <c r="H33" s="90"/>
      <c r="I33" s="102"/>
      <c r="J33" s="87"/>
      <c r="K33" s="87"/>
      <c r="L33" s="87"/>
      <c r="M33" s="91"/>
      <c r="N33" s="87"/>
    </row>
    <row r="34" spans="2:14">
      <c r="B34" s="79" t="s">
        <v>199</v>
      </c>
      <c r="C34" s="80"/>
      <c r="D34" s="81"/>
      <c r="E34" s="80"/>
      <c r="F34" s="81"/>
      <c r="G34" s="81"/>
      <c r="H34" s="83"/>
      <c r="I34" s="100"/>
      <c r="J34" s="83"/>
      <c r="K34" s="83">
        <v>98568.896173586021</v>
      </c>
      <c r="L34" s="84"/>
      <c r="M34" s="84">
        <f t="shared" si="0"/>
        <v>0.80641273098513944</v>
      </c>
      <c r="N34" s="84">
        <f>K34/'סכום נכסי הקרן'!$C$42</f>
        <v>0.12766843505341702</v>
      </c>
    </row>
    <row r="35" spans="2:14">
      <c r="B35" s="85" t="s">
        <v>228</v>
      </c>
      <c r="C35" s="80"/>
      <c r="D35" s="81"/>
      <c r="E35" s="80"/>
      <c r="F35" s="81"/>
      <c r="G35" s="81"/>
      <c r="H35" s="83"/>
      <c r="I35" s="100"/>
      <c r="J35" s="83"/>
      <c r="K35" s="83">
        <v>97858.108543506023</v>
      </c>
      <c r="L35" s="84"/>
      <c r="M35" s="84">
        <f t="shared" si="0"/>
        <v>0.80059762889741959</v>
      </c>
      <c r="N35" s="84">
        <f>K35/'סכום נכסי הקרן'!$C$42</f>
        <v>0.1267478084875292</v>
      </c>
    </row>
    <row r="36" spans="2:14">
      <c r="B36" s="86" t="s">
        <v>1830</v>
      </c>
      <c r="C36" s="87" t="s">
        <v>1831</v>
      </c>
      <c r="D36" s="88" t="s">
        <v>28</v>
      </c>
      <c r="E36" s="87"/>
      <c r="F36" s="88" t="s">
        <v>1793</v>
      </c>
      <c r="G36" s="88" t="s">
        <v>132</v>
      </c>
      <c r="H36" s="90">
        <v>30281.220902000015</v>
      </c>
      <c r="I36" s="102">
        <v>6110.2</v>
      </c>
      <c r="J36" s="90"/>
      <c r="K36" s="90">
        <v>7075.3298420899991</v>
      </c>
      <c r="L36" s="91">
        <v>6.8746184183262346E-4</v>
      </c>
      <c r="M36" s="91">
        <f t="shared" si="0"/>
        <v>5.7884751499422987E-2</v>
      </c>
      <c r="N36" s="91">
        <f>K36/'סכום נכסי הקרן'!$C$42</f>
        <v>9.1641108249361832E-3</v>
      </c>
    </row>
    <row r="37" spans="2:14">
      <c r="B37" s="86" t="s">
        <v>1832</v>
      </c>
      <c r="C37" s="87" t="s">
        <v>1833</v>
      </c>
      <c r="D37" s="88" t="s">
        <v>28</v>
      </c>
      <c r="E37" s="87"/>
      <c r="F37" s="88" t="s">
        <v>1793</v>
      </c>
      <c r="G37" s="88" t="s">
        <v>132</v>
      </c>
      <c r="H37" s="90">
        <v>3276.4004800000002</v>
      </c>
      <c r="I37" s="102">
        <v>4497.5</v>
      </c>
      <c r="J37" s="90"/>
      <c r="K37" s="90">
        <v>563.4897707130001</v>
      </c>
      <c r="L37" s="91">
        <v>1.8540678800159537E-4</v>
      </c>
      <c r="M37" s="91">
        <f t="shared" si="0"/>
        <v>4.6100275291976909E-3</v>
      </c>
      <c r="N37" s="91">
        <f>K37/'סכום נכסי הקרן'!$C$42</f>
        <v>7.2984338861669805E-4</v>
      </c>
    </row>
    <row r="38" spans="2:14">
      <c r="B38" s="86" t="s">
        <v>1834</v>
      </c>
      <c r="C38" s="87" t="s">
        <v>1835</v>
      </c>
      <c r="D38" s="88" t="s">
        <v>1631</v>
      </c>
      <c r="E38" s="87"/>
      <c r="F38" s="88" t="s">
        <v>1793</v>
      </c>
      <c r="G38" s="88" t="s">
        <v>132</v>
      </c>
      <c r="H38" s="90">
        <v>8141.7523290000008</v>
      </c>
      <c r="I38" s="102">
        <v>6557</v>
      </c>
      <c r="J38" s="90"/>
      <c r="K38" s="90">
        <v>2041.4603736420004</v>
      </c>
      <c r="L38" s="91">
        <v>4.0790342329659324E-5</v>
      </c>
      <c r="M38" s="91">
        <f t="shared" si="0"/>
        <v>1.6701613785016139E-2</v>
      </c>
      <c r="N38" s="91">
        <f>K38/'סכום נכסי הקרן'!$C$42</f>
        <v>2.6441409130467716E-3</v>
      </c>
    </row>
    <row r="39" spans="2:14">
      <c r="B39" s="86" t="s">
        <v>1836</v>
      </c>
      <c r="C39" s="87" t="s">
        <v>1837</v>
      </c>
      <c r="D39" s="88" t="s">
        <v>1631</v>
      </c>
      <c r="E39" s="87"/>
      <c r="F39" s="88" t="s">
        <v>1793</v>
      </c>
      <c r="G39" s="88" t="s">
        <v>132</v>
      </c>
      <c r="H39" s="90">
        <v>2369.3480560000003</v>
      </c>
      <c r="I39" s="102">
        <v>16098</v>
      </c>
      <c r="J39" s="90"/>
      <c r="K39" s="90">
        <v>1458.5410937679999</v>
      </c>
      <c r="L39" s="91">
        <v>2.1746464768210867E-5</v>
      </c>
      <c r="M39" s="91">
        <f t="shared" si="0"/>
        <v>1.1932629382479515E-2</v>
      </c>
      <c r="N39" s="91">
        <f>K39/'סכום נכסי הקרן'!$C$42</f>
        <v>1.8891320297889185E-3</v>
      </c>
    </row>
    <row r="40" spans="2:14">
      <c r="B40" s="86" t="s">
        <v>1838</v>
      </c>
      <c r="C40" s="87" t="s">
        <v>1839</v>
      </c>
      <c r="D40" s="88" t="s">
        <v>1631</v>
      </c>
      <c r="E40" s="87"/>
      <c r="F40" s="88" t="s">
        <v>1793</v>
      </c>
      <c r="G40" s="88" t="s">
        <v>132</v>
      </c>
      <c r="H40" s="90">
        <v>4676.7264260000011</v>
      </c>
      <c r="I40" s="102">
        <v>6881</v>
      </c>
      <c r="J40" s="90"/>
      <c r="K40" s="90">
        <v>1230.5844054240001</v>
      </c>
      <c r="L40" s="91">
        <v>1.9924550027645711E-5</v>
      </c>
      <c r="M40" s="91">
        <f t="shared" si="0"/>
        <v>1.0067668094183439E-2</v>
      </c>
      <c r="N40" s="91">
        <f>K40/'סכום נכסי הקרן'!$C$42</f>
        <v>1.5938779000319414E-3</v>
      </c>
    </row>
    <row r="41" spans="2:14">
      <c r="B41" s="86" t="s">
        <v>1840</v>
      </c>
      <c r="C41" s="87" t="s">
        <v>1841</v>
      </c>
      <c r="D41" s="88" t="s">
        <v>1631</v>
      </c>
      <c r="E41" s="87"/>
      <c r="F41" s="88" t="s">
        <v>1793</v>
      </c>
      <c r="G41" s="88" t="s">
        <v>132</v>
      </c>
      <c r="H41" s="90">
        <v>1203.8866880000003</v>
      </c>
      <c r="I41" s="102">
        <v>9039</v>
      </c>
      <c r="J41" s="90"/>
      <c r="K41" s="90">
        <v>416.12507099300007</v>
      </c>
      <c r="L41" s="91">
        <v>2.7756963711040339E-6</v>
      </c>
      <c r="M41" s="91">
        <f t="shared" si="0"/>
        <v>3.404406135784385E-3</v>
      </c>
      <c r="N41" s="91">
        <f>K41/'סכום נכסי הקרן'!$C$42</f>
        <v>5.3897363836366888E-4</v>
      </c>
    </row>
    <row r="42" spans="2:14">
      <c r="B42" s="86" t="s">
        <v>1842</v>
      </c>
      <c r="C42" s="87" t="s">
        <v>1843</v>
      </c>
      <c r="D42" s="88" t="s">
        <v>1631</v>
      </c>
      <c r="E42" s="87"/>
      <c r="F42" s="88" t="s">
        <v>1793</v>
      </c>
      <c r="G42" s="88" t="s">
        <v>132</v>
      </c>
      <c r="H42" s="90">
        <v>11305.692267000002</v>
      </c>
      <c r="I42" s="102">
        <v>3317</v>
      </c>
      <c r="J42" s="90"/>
      <c r="K42" s="90">
        <v>1434.0375230370003</v>
      </c>
      <c r="L42" s="91">
        <v>1.2385111359055975E-5</v>
      </c>
      <c r="M42" s="91">
        <f t="shared" si="0"/>
        <v>1.1732160551447114E-2</v>
      </c>
      <c r="N42" s="91">
        <f>K42/'סכום נכסי הקרן'!$C$42</f>
        <v>1.8573945076101345E-3</v>
      </c>
    </row>
    <row r="43" spans="2:14">
      <c r="B43" s="86" t="s">
        <v>1844</v>
      </c>
      <c r="C43" s="87" t="s">
        <v>1845</v>
      </c>
      <c r="D43" s="88" t="s">
        <v>28</v>
      </c>
      <c r="E43" s="87"/>
      <c r="F43" s="88" t="s">
        <v>1793</v>
      </c>
      <c r="G43" s="88" t="s">
        <v>140</v>
      </c>
      <c r="H43" s="90">
        <v>14719.019619000002</v>
      </c>
      <c r="I43" s="102">
        <v>4911</v>
      </c>
      <c r="J43" s="90"/>
      <c r="K43" s="90">
        <v>2054.7041195780002</v>
      </c>
      <c r="L43" s="91">
        <v>2.1831641291675594E-4</v>
      </c>
      <c r="M43" s="91">
        <f t="shared" si="0"/>
        <v>1.680996363718365E-2</v>
      </c>
      <c r="N43" s="91">
        <f>K43/'סכום נכסי הקרן'!$C$42</f>
        <v>2.6612944816016685E-3</v>
      </c>
    </row>
    <row r="44" spans="2:14">
      <c r="B44" s="86" t="s">
        <v>1846</v>
      </c>
      <c r="C44" s="87" t="s">
        <v>1847</v>
      </c>
      <c r="D44" s="88" t="s">
        <v>121</v>
      </c>
      <c r="E44" s="87"/>
      <c r="F44" s="88" t="s">
        <v>1793</v>
      </c>
      <c r="G44" s="88" t="s">
        <v>132</v>
      </c>
      <c r="H44" s="90">
        <v>35621.437663999997</v>
      </c>
      <c r="I44" s="102">
        <v>959.38</v>
      </c>
      <c r="J44" s="90"/>
      <c r="K44" s="90">
        <v>1306.832683677</v>
      </c>
      <c r="L44" s="91">
        <v>1.6134606314169639E-4</v>
      </c>
      <c r="M44" s="91">
        <f t="shared" si="0"/>
        <v>1.0691471187104689E-2</v>
      </c>
      <c r="N44" s="91">
        <f>K44/'סכום נכסי הקרן'!$C$42</f>
        <v>1.6926362176957095E-3</v>
      </c>
    </row>
    <row r="45" spans="2:14">
      <c r="B45" s="86" t="s">
        <v>1848</v>
      </c>
      <c r="C45" s="87" t="s">
        <v>1849</v>
      </c>
      <c r="D45" s="88" t="s">
        <v>1631</v>
      </c>
      <c r="E45" s="87"/>
      <c r="F45" s="88" t="s">
        <v>1793</v>
      </c>
      <c r="G45" s="88" t="s">
        <v>132</v>
      </c>
      <c r="H45" s="90">
        <v>16694.403375999998</v>
      </c>
      <c r="I45" s="102">
        <v>10138</v>
      </c>
      <c r="J45" s="90"/>
      <c r="K45" s="90">
        <v>6472.0382209260006</v>
      </c>
      <c r="L45" s="91">
        <v>1.1717344237625985E-4</v>
      </c>
      <c r="M45" s="91">
        <f t="shared" si="0"/>
        <v>5.2949096716939148E-2</v>
      </c>
      <c r="N45" s="91">
        <f>K45/'סכום נכסי הקרן'!$C$42</f>
        <v>8.3827152717263018E-3</v>
      </c>
    </row>
    <row r="46" spans="2:14">
      <c r="B46" s="86" t="s">
        <v>1850</v>
      </c>
      <c r="C46" s="87" t="s">
        <v>1851</v>
      </c>
      <c r="D46" s="88" t="s">
        <v>28</v>
      </c>
      <c r="E46" s="87"/>
      <c r="F46" s="88" t="s">
        <v>1793</v>
      </c>
      <c r="G46" s="88" t="s">
        <v>132</v>
      </c>
      <c r="H46" s="90">
        <v>5047.9425980000015</v>
      </c>
      <c r="I46" s="102">
        <v>4475</v>
      </c>
      <c r="J46" s="90"/>
      <c r="K46" s="90">
        <v>863.82412948099989</v>
      </c>
      <c r="L46" s="91">
        <v>5.9060165162085629E-4</v>
      </c>
      <c r="M46" s="91">
        <f t="shared" si="0"/>
        <v>7.0671256591823819E-3</v>
      </c>
      <c r="N46" s="91">
        <f>K46/'סכום נכסי הקרן'!$C$42</f>
        <v>1.1188425462125913E-3</v>
      </c>
    </row>
    <row r="47" spans="2:14">
      <c r="B47" s="86" t="s">
        <v>1852</v>
      </c>
      <c r="C47" s="87" t="s">
        <v>1853</v>
      </c>
      <c r="D47" s="88" t="s">
        <v>1631</v>
      </c>
      <c r="E47" s="87"/>
      <c r="F47" s="88" t="s">
        <v>1793</v>
      </c>
      <c r="G47" s="88" t="s">
        <v>132</v>
      </c>
      <c r="H47" s="90">
        <v>14263.771392000002</v>
      </c>
      <c r="I47" s="102">
        <v>5859</v>
      </c>
      <c r="J47" s="90"/>
      <c r="K47" s="90">
        <v>3195.7717350380003</v>
      </c>
      <c r="L47" s="91">
        <v>3.9236054815275519E-4</v>
      </c>
      <c r="M47" s="91">
        <f t="shared" si="0"/>
        <v>2.6145276172299392E-2</v>
      </c>
      <c r="N47" s="91">
        <f>K47/'סכום נכסי הקרן'!$C$42</f>
        <v>4.1392284182804745E-3</v>
      </c>
    </row>
    <row r="48" spans="2:14">
      <c r="B48" s="86" t="s">
        <v>1854</v>
      </c>
      <c r="C48" s="87" t="s">
        <v>1855</v>
      </c>
      <c r="D48" s="88" t="s">
        <v>121</v>
      </c>
      <c r="E48" s="87"/>
      <c r="F48" s="88" t="s">
        <v>1793</v>
      </c>
      <c r="G48" s="88" t="s">
        <v>132</v>
      </c>
      <c r="H48" s="90">
        <v>195196.701783</v>
      </c>
      <c r="I48" s="102">
        <v>768.2</v>
      </c>
      <c r="J48" s="90"/>
      <c r="K48" s="90">
        <v>5734.0920652660006</v>
      </c>
      <c r="L48" s="91">
        <v>2.1946531033171642E-4</v>
      </c>
      <c r="M48" s="91">
        <f t="shared" si="0"/>
        <v>4.691180505793776E-2</v>
      </c>
      <c r="N48" s="91">
        <f>K48/'סכום נכסי הקרן'!$C$42</f>
        <v>7.4269124322496024E-3</v>
      </c>
    </row>
    <row r="49" spans="2:14">
      <c r="B49" s="86" t="s">
        <v>1856</v>
      </c>
      <c r="C49" s="87" t="s">
        <v>1857</v>
      </c>
      <c r="D49" s="88" t="s">
        <v>1858</v>
      </c>
      <c r="E49" s="87"/>
      <c r="F49" s="88" t="s">
        <v>1793</v>
      </c>
      <c r="G49" s="88" t="s">
        <v>137</v>
      </c>
      <c r="H49" s="90">
        <v>119680.98915500002</v>
      </c>
      <c r="I49" s="102">
        <v>1892</v>
      </c>
      <c r="J49" s="90"/>
      <c r="K49" s="90">
        <v>1105.7570258350001</v>
      </c>
      <c r="L49" s="91">
        <v>3.7145087651331582E-4</v>
      </c>
      <c r="M49" s="91">
        <f t="shared" si="0"/>
        <v>9.0464292248872737E-3</v>
      </c>
      <c r="N49" s="91">
        <f>K49/'סכום נכסי הקרן'!$C$42</f>
        <v>1.4321989442700623E-3</v>
      </c>
    </row>
    <row r="50" spans="2:14">
      <c r="B50" s="86" t="s">
        <v>1859</v>
      </c>
      <c r="C50" s="87" t="s">
        <v>1860</v>
      </c>
      <c r="D50" s="88" t="s">
        <v>28</v>
      </c>
      <c r="E50" s="87"/>
      <c r="F50" s="88" t="s">
        <v>1793</v>
      </c>
      <c r="G50" s="88" t="s">
        <v>134</v>
      </c>
      <c r="H50" s="90">
        <v>71811.989520000017</v>
      </c>
      <c r="I50" s="102">
        <v>2808.5</v>
      </c>
      <c r="J50" s="90"/>
      <c r="K50" s="90">
        <v>8174.4530922090016</v>
      </c>
      <c r="L50" s="91">
        <v>2.9659928140540769E-4</v>
      </c>
      <c r="M50" s="91">
        <f t="shared" si="0"/>
        <v>6.6876908419358602E-2</v>
      </c>
      <c r="N50" s="91">
        <f>K50/'סכום נכסי הקרן'!$C$42</f>
        <v>1.058771756824799E-2</v>
      </c>
    </row>
    <row r="51" spans="2:14">
      <c r="B51" s="86" t="s">
        <v>1861</v>
      </c>
      <c r="C51" s="87" t="s">
        <v>1862</v>
      </c>
      <c r="D51" s="88" t="s">
        <v>28</v>
      </c>
      <c r="E51" s="87"/>
      <c r="F51" s="88" t="s">
        <v>1793</v>
      </c>
      <c r="G51" s="88" t="s">
        <v>132</v>
      </c>
      <c r="H51" s="90">
        <v>9957.8954030000023</v>
      </c>
      <c r="I51" s="102">
        <v>3647.5</v>
      </c>
      <c r="J51" s="90"/>
      <c r="K51" s="90">
        <v>1388.9312339670003</v>
      </c>
      <c r="L51" s="91">
        <v>1.484480531156828E-4</v>
      </c>
      <c r="M51" s="91">
        <f t="shared" si="0"/>
        <v>1.1363136577703039E-2</v>
      </c>
      <c r="N51" s="91">
        <f>K51/'סכום נכסי הקרן'!$C$42</f>
        <v>1.7989719264493126E-3</v>
      </c>
    </row>
    <row r="52" spans="2:14">
      <c r="B52" s="86" t="s">
        <v>1863</v>
      </c>
      <c r="C52" s="87" t="s">
        <v>1864</v>
      </c>
      <c r="D52" s="88" t="s">
        <v>121</v>
      </c>
      <c r="E52" s="87"/>
      <c r="F52" s="88" t="s">
        <v>1793</v>
      </c>
      <c r="G52" s="88" t="s">
        <v>132</v>
      </c>
      <c r="H52" s="90">
        <v>62157.450702000002</v>
      </c>
      <c r="I52" s="102">
        <v>462.75</v>
      </c>
      <c r="J52" s="90"/>
      <c r="K52" s="90">
        <v>1099.9108983980004</v>
      </c>
      <c r="L52" s="91">
        <v>5.2691455488478858E-4</v>
      </c>
      <c r="M52" s="91">
        <f t="shared" si="0"/>
        <v>8.9986008350485987E-3</v>
      </c>
      <c r="N52" s="91">
        <f>K52/'סכום נכסי הקרן'!$C$42</f>
        <v>1.4246269213502743E-3</v>
      </c>
    </row>
    <row r="53" spans="2:14">
      <c r="B53" s="86" t="s">
        <v>1865</v>
      </c>
      <c r="C53" s="87" t="s">
        <v>1866</v>
      </c>
      <c r="D53" s="88" t="s">
        <v>121</v>
      </c>
      <c r="E53" s="87"/>
      <c r="F53" s="88" t="s">
        <v>1793</v>
      </c>
      <c r="G53" s="88" t="s">
        <v>132</v>
      </c>
      <c r="H53" s="90">
        <v>7261.4178099999999</v>
      </c>
      <c r="I53" s="102">
        <v>3687.75</v>
      </c>
      <c r="J53" s="90"/>
      <c r="K53" s="90">
        <v>1024.0019442590001</v>
      </c>
      <c r="L53" s="91">
        <v>7.0896263791488212E-5</v>
      </c>
      <c r="M53" s="91">
        <f t="shared" si="0"/>
        <v>8.3775738235899802E-3</v>
      </c>
      <c r="N53" s="91">
        <f>K53/'סכום נכסי הקרן'!$C$42</f>
        <v>1.3263081031664832E-3</v>
      </c>
    </row>
    <row r="54" spans="2:14">
      <c r="B54" s="86" t="s">
        <v>1867</v>
      </c>
      <c r="C54" s="87" t="s">
        <v>1868</v>
      </c>
      <c r="D54" s="88" t="s">
        <v>28</v>
      </c>
      <c r="E54" s="87"/>
      <c r="F54" s="88" t="s">
        <v>1793</v>
      </c>
      <c r="G54" s="88" t="s">
        <v>134</v>
      </c>
      <c r="H54" s="90">
        <v>55241.636000000013</v>
      </c>
      <c r="I54" s="102">
        <v>641.1</v>
      </c>
      <c r="J54" s="90"/>
      <c r="K54" s="90">
        <v>1435.4220978020003</v>
      </c>
      <c r="L54" s="91">
        <v>2.6955562402247816E-4</v>
      </c>
      <c r="M54" s="91">
        <f t="shared" si="0"/>
        <v>1.1743488046842117E-2</v>
      </c>
      <c r="N54" s="91">
        <f>K54/'סכום נכסי הקרן'!$C$42</f>
        <v>1.8591878369495511E-3</v>
      </c>
    </row>
    <row r="55" spans="2:14">
      <c r="B55" s="86" t="s">
        <v>1869</v>
      </c>
      <c r="C55" s="87" t="s">
        <v>1870</v>
      </c>
      <c r="D55" s="88" t="s">
        <v>121</v>
      </c>
      <c r="E55" s="87"/>
      <c r="F55" s="88" t="s">
        <v>1793</v>
      </c>
      <c r="G55" s="88" t="s">
        <v>132</v>
      </c>
      <c r="H55" s="90">
        <v>68899.665709000008</v>
      </c>
      <c r="I55" s="102">
        <v>1004</v>
      </c>
      <c r="J55" s="90"/>
      <c r="K55" s="90">
        <v>2645.2621095950003</v>
      </c>
      <c r="L55" s="91">
        <v>2.9633898762764535E-4</v>
      </c>
      <c r="M55" s="91">
        <f t="shared" si="0"/>
        <v>2.1641441923153565E-2</v>
      </c>
      <c r="N55" s="91">
        <f>K55/'סכום נכסי הקרן'!$C$42</f>
        <v>3.4261971772855631E-3</v>
      </c>
    </row>
    <row r="56" spans="2:14">
      <c r="B56" s="86" t="s">
        <v>1871</v>
      </c>
      <c r="C56" s="87" t="s">
        <v>1872</v>
      </c>
      <c r="D56" s="88" t="s">
        <v>1631</v>
      </c>
      <c r="E56" s="87"/>
      <c r="F56" s="88" t="s">
        <v>1793</v>
      </c>
      <c r="G56" s="88" t="s">
        <v>132</v>
      </c>
      <c r="H56" s="90">
        <v>2553.6455830000004</v>
      </c>
      <c r="I56" s="102">
        <v>34126</v>
      </c>
      <c r="J56" s="90"/>
      <c r="K56" s="90">
        <v>3332.4519184190008</v>
      </c>
      <c r="L56" s="91">
        <v>1.3878508603260871E-4</v>
      </c>
      <c r="M56" s="91">
        <f t="shared" si="0"/>
        <v>2.7263485305510309E-2</v>
      </c>
      <c r="N56" s="91">
        <f>K56/'סכום נכסי הקרן'!$C$42</f>
        <v>4.31625936609931E-3</v>
      </c>
    </row>
    <row r="57" spans="2:14">
      <c r="B57" s="86" t="s">
        <v>1873</v>
      </c>
      <c r="C57" s="87" t="s">
        <v>1874</v>
      </c>
      <c r="D57" s="88" t="s">
        <v>28</v>
      </c>
      <c r="E57" s="87"/>
      <c r="F57" s="88" t="s">
        <v>1793</v>
      </c>
      <c r="G57" s="88" t="s">
        <v>132</v>
      </c>
      <c r="H57" s="90">
        <v>58300.087272000004</v>
      </c>
      <c r="I57" s="102">
        <v>697.87</v>
      </c>
      <c r="J57" s="90"/>
      <c r="K57" s="90">
        <v>1555.8281240190001</v>
      </c>
      <c r="L57" s="91">
        <v>1.6176584932803956E-4</v>
      </c>
      <c r="M57" s="91">
        <f t="shared" si="0"/>
        <v>1.2728554900565681E-2</v>
      </c>
      <c r="N57" s="91">
        <f>K57/'סכום נכסי הקרן'!$C$42</f>
        <v>2.0151401660803746E-3</v>
      </c>
    </row>
    <row r="58" spans="2:14">
      <c r="B58" s="86" t="s">
        <v>1875</v>
      </c>
      <c r="C58" s="87" t="s">
        <v>1876</v>
      </c>
      <c r="D58" s="88" t="s">
        <v>28</v>
      </c>
      <c r="E58" s="87"/>
      <c r="F58" s="88" t="s">
        <v>1793</v>
      </c>
      <c r="G58" s="88" t="s">
        <v>132</v>
      </c>
      <c r="H58" s="90">
        <v>36954.74960000001</v>
      </c>
      <c r="I58" s="102">
        <v>517.01</v>
      </c>
      <c r="J58" s="90"/>
      <c r="K58" s="90">
        <v>730.61248746800015</v>
      </c>
      <c r="L58" s="91">
        <v>1.2318249866666671E-3</v>
      </c>
      <c r="M58" s="91">
        <f t="shared" si="0"/>
        <v>5.9772933874935701E-3</v>
      </c>
      <c r="N58" s="91">
        <f>K58/'סכום נכסי הקרן'!$C$42</f>
        <v>9.4630412357726585E-4</v>
      </c>
    </row>
    <row r="59" spans="2:14">
      <c r="B59" s="86" t="s">
        <v>1877</v>
      </c>
      <c r="C59" s="87" t="s">
        <v>1878</v>
      </c>
      <c r="D59" s="88" t="s">
        <v>28</v>
      </c>
      <c r="E59" s="87"/>
      <c r="F59" s="88" t="s">
        <v>1793</v>
      </c>
      <c r="G59" s="88" t="s">
        <v>134</v>
      </c>
      <c r="H59" s="90">
        <v>670.51916900000037</v>
      </c>
      <c r="I59" s="102">
        <v>6867</v>
      </c>
      <c r="J59" s="90"/>
      <c r="K59" s="90">
        <v>186.62317073000008</v>
      </c>
      <c r="L59" s="91">
        <v>3.2005688257756581E-4</v>
      </c>
      <c r="M59" s="91">
        <f t="shared" si="0"/>
        <v>1.5268031459787642E-3</v>
      </c>
      <c r="N59" s="91">
        <f>K59/'סכום נכסי הקרן'!$C$42</f>
        <v>2.4171811876483719E-4</v>
      </c>
    </row>
    <row r="60" spans="2:14">
      <c r="B60" s="86" t="s">
        <v>1879</v>
      </c>
      <c r="C60" s="87" t="s">
        <v>1880</v>
      </c>
      <c r="D60" s="88" t="s">
        <v>28</v>
      </c>
      <c r="E60" s="87"/>
      <c r="F60" s="88" t="s">
        <v>1793</v>
      </c>
      <c r="G60" s="88" t="s">
        <v>134</v>
      </c>
      <c r="H60" s="90">
        <v>13809.528944000002</v>
      </c>
      <c r="I60" s="102">
        <v>20418</v>
      </c>
      <c r="J60" s="90"/>
      <c r="K60" s="90">
        <v>11428.240811625003</v>
      </c>
      <c r="L60" s="91">
        <v>4.8547932924787905E-4</v>
      </c>
      <c r="M60" s="91">
        <f t="shared" si="0"/>
        <v>9.3496825479597576E-2</v>
      </c>
      <c r="N60" s="91">
        <f>K60/'סכום נכסי הקרן'!$C$42</f>
        <v>1.4802089467090314E-2</v>
      </c>
    </row>
    <row r="61" spans="2:14">
      <c r="B61" s="86" t="s">
        <v>1881</v>
      </c>
      <c r="C61" s="87" t="s">
        <v>1882</v>
      </c>
      <c r="D61" s="88" t="s">
        <v>28</v>
      </c>
      <c r="E61" s="87"/>
      <c r="F61" s="88" t="s">
        <v>1793</v>
      </c>
      <c r="G61" s="88" t="s">
        <v>134</v>
      </c>
      <c r="H61" s="90">
        <v>7600.4871600000015</v>
      </c>
      <c r="I61" s="102">
        <v>8676.1</v>
      </c>
      <c r="J61" s="90"/>
      <c r="K61" s="90">
        <v>2672.7189794490009</v>
      </c>
      <c r="L61" s="91">
        <v>1.4674548376278416E-3</v>
      </c>
      <c r="M61" s="91">
        <f t="shared" si="0"/>
        <v>2.1866072311265809E-2</v>
      </c>
      <c r="N61" s="91">
        <f>K61/'סכום נכסי הקרן'!$C$42</f>
        <v>3.4617598724338626E-3</v>
      </c>
    </row>
    <row r="62" spans="2:14">
      <c r="B62" s="86" t="s">
        <v>1883</v>
      </c>
      <c r="C62" s="87" t="s">
        <v>1884</v>
      </c>
      <c r="D62" s="88" t="s">
        <v>28</v>
      </c>
      <c r="E62" s="87"/>
      <c r="F62" s="88" t="s">
        <v>1793</v>
      </c>
      <c r="G62" s="88" t="s">
        <v>134</v>
      </c>
      <c r="H62" s="90">
        <v>11873.519138000001</v>
      </c>
      <c r="I62" s="102">
        <v>2427.8000000000002</v>
      </c>
      <c r="J62" s="90"/>
      <c r="K62" s="90">
        <v>1168.3680779170004</v>
      </c>
      <c r="L62" s="91">
        <v>5.0211337387504127E-4</v>
      </c>
      <c r="M62" s="91">
        <f t="shared" si="0"/>
        <v>9.5586633216390715E-3</v>
      </c>
      <c r="N62" s="91">
        <f>K62/'סכום נכסי הקרן'!$C$42</f>
        <v>1.5132940497917878E-3</v>
      </c>
    </row>
    <row r="63" spans="2:14">
      <c r="B63" s="86" t="s">
        <v>1885</v>
      </c>
      <c r="C63" s="87" t="s">
        <v>1886</v>
      </c>
      <c r="D63" s="88" t="s">
        <v>122</v>
      </c>
      <c r="E63" s="87"/>
      <c r="F63" s="88" t="s">
        <v>1793</v>
      </c>
      <c r="G63" s="88" t="s">
        <v>141</v>
      </c>
      <c r="H63" s="90">
        <v>100215.41006300002</v>
      </c>
      <c r="I63" s="102">
        <v>242750</v>
      </c>
      <c r="J63" s="90"/>
      <c r="K63" s="90">
        <v>6242.3828174530008</v>
      </c>
      <c r="L63" s="91">
        <v>1.2440019022323123E-5</v>
      </c>
      <c r="M63" s="91">
        <f t="shared" si="0"/>
        <v>5.107023788530516E-2</v>
      </c>
      <c r="N63" s="91">
        <f>K63/'סכום נכסי הקרן'!$C$42</f>
        <v>8.0852609316541032E-3</v>
      </c>
    </row>
    <row r="64" spans="2:14">
      <c r="B64" s="86" t="s">
        <v>1887</v>
      </c>
      <c r="C64" s="87" t="s">
        <v>1888</v>
      </c>
      <c r="D64" s="88" t="s">
        <v>121</v>
      </c>
      <c r="E64" s="87"/>
      <c r="F64" s="88" t="s">
        <v>1793</v>
      </c>
      <c r="G64" s="88" t="s">
        <v>132</v>
      </c>
      <c r="H64" s="90">
        <v>324.59223400000008</v>
      </c>
      <c r="I64" s="102">
        <v>83576</v>
      </c>
      <c r="J64" s="90"/>
      <c r="K64" s="90">
        <v>1037.379328515</v>
      </c>
      <c r="L64" s="91">
        <v>1.8086825750215858E-5</v>
      </c>
      <c r="M64" s="91">
        <f t="shared" si="0"/>
        <v>8.4870169987709288E-3</v>
      </c>
      <c r="N64" s="91">
        <f>K64/'סכום נכסי הקרן'!$C$42</f>
        <v>1.3436347627860052E-3</v>
      </c>
    </row>
    <row r="65" spans="2:14">
      <c r="B65" s="86" t="s">
        <v>1889</v>
      </c>
      <c r="C65" s="87" t="s">
        <v>1890</v>
      </c>
      <c r="D65" s="88" t="s">
        <v>121</v>
      </c>
      <c r="E65" s="87"/>
      <c r="F65" s="88" t="s">
        <v>1793</v>
      </c>
      <c r="G65" s="88" t="s">
        <v>132</v>
      </c>
      <c r="H65" s="90">
        <v>7400.4743400000016</v>
      </c>
      <c r="I65" s="102">
        <v>5460</v>
      </c>
      <c r="J65" s="90"/>
      <c r="K65" s="90">
        <v>1545.1479976380001</v>
      </c>
      <c r="L65" s="91">
        <v>1.1746784666666669E-3</v>
      </c>
      <c r="M65" s="91">
        <f t="shared" si="0"/>
        <v>1.2641178555526761E-2</v>
      </c>
      <c r="N65" s="91">
        <f>K65/'סכום נכסי הקרן'!$C$42</f>
        <v>2.001307049608889E-3</v>
      </c>
    </row>
    <row r="66" spans="2:14">
      <c r="B66" s="86" t="s">
        <v>1891</v>
      </c>
      <c r="C66" s="87" t="s">
        <v>1892</v>
      </c>
      <c r="D66" s="88" t="s">
        <v>28</v>
      </c>
      <c r="E66" s="87"/>
      <c r="F66" s="88" t="s">
        <v>1793</v>
      </c>
      <c r="G66" s="88" t="s">
        <v>134</v>
      </c>
      <c r="H66" s="90">
        <v>1457.6096170000001</v>
      </c>
      <c r="I66" s="102">
        <v>20350</v>
      </c>
      <c r="J66" s="90"/>
      <c r="K66" s="90">
        <v>1202.2449393420002</v>
      </c>
      <c r="L66" s="91">
        <v>2.6514044874943157E-4</v>
      </c>
      <c r="M66" s="91">
        <f t="shared" si="0"/>
        <v>9.8358170019524765E-3</v>
      </c>
      <c r="N66" s="91">
        <f>K66/'סכום נכסי הקרן'!$C$42</f>
        <v>1.5571720483343967E-3</v>
      </c>
    </row>
    <row r="67" spans="2:14">
      <c r="B67" s="86" t="s">
        <v>1893</v>
      </c>
      <c r="C67" s="87" t="s">
        <v>1894</v>
      </c>
      <c r="D67" s="88" t="s">
        <v>28</v>
      </c>
      <c r="E67" s="87"/>
      <c r="F67" s="88" t="s">
        <v>1793</v>
      </c>
      <c r="G67" s="88" t="s">
        <v>134</v>
      </c>
      <c r="H67" s="90">
        <v>1188.9523970000002</v>
      </c>
      <c r="I67" s="102">
        <v>21675</v>
      </c>
      <c r="J67" s="90"/>
      <c r="K67" s="90">
        <v>1044.5058870119999</v>
      </c>
      <c r="L67" s="91">
        <v>7.1948707836611209E-4</v>
      </c>
      <c r="M67" s="91">
        <f t="shared" si="0"/>
        <v>8.5453208625980159E-3</v>
      </c>
      <c r="N67" s="91">
        <f>K67/'סכום נכסי הקרן'!$C$42</f>
        <v>1.3528652260046084E-3</v>
      </c>
    </row>
    <row r="68" spans="2:14">
      <c r="B68" s="86" t="s">
        <v>1895</v>
      </c>
      <c r="C68" s="87" t="s">
        <v>1896</v>
      </c>
      <c r="D68" s="88" t="s">
        <v>28</v>
      </c>
      <c r="E68" s="87"/>
      <c r="F68" s="88" t="s">
        <v>1793</v>
      </c>
      <c r="G68" s="88" t="s">
        <v>134</v>
      </c>
      <c r="H68" s="90">
        <v>3386.8837530000005</v>
      </c>
      <c r="I68" s="102">
        <v>20215</v>
      </c>
      <c r="J68" s="90"/>
      <c r="K68" s="90">
        <v>2774.989570917</v>
      </c>
      <c r="L68" s="91">
        <v>1.2282443347234817E-3</v>
      </c>
      <c r="M68" s="91">
        <f t="shared" si="0"/>
        <v>2.2702769384751707E-2</v>
      </c>
      <c r="N68" s="91">
        <f>K68/'סכום נכסי הקרן'!$C$42</f>
        <v>3.5942228183687857E-3</v>
      </c>
    </row>
    <row r="69" spans="2:14">
      <c r="B69" s="86" t="s">
        <v>1897</v>
      </c>
      <c r="C69" s="87" t="s">
        <v>1898</v>
      </c>
      <c r="D69" s="88" t="s">
        <v>1631</v>
      </c>
      <c r="E69" s="87"/>
      <c r="F69" s="88" t="s">
        <v>1793</v>
      </c>
      <c r="G69" s="88" t="s">
        <v>132</v>
      </c>
      <c r="H69" s="90">
        <v>5368.7250660000009</v>
      </c>
      <c r="I69" s="102">
        <v>7302</v>
      </c>
      <c r="J69" s="90"/>
      <c r="K69" s="90">
        <v>1499.1009396210004</v>
      </c>
      <c r="L69" s="91">
        <v>7.1368894197407795E-5</v>
      </c>
      <c r="M69" s="91">
        <f t="shared" si="0"/>
        <v>1.2264457954497342E-2</v>
      </c>
      <c r="N69" s="91">
        <f>K69/'סכום נכסי הקרן'!$C$42</f>
        <v>1.9416659654123958E-3</v>
      </c>
    </row>
    <row r="70" spans="2:14">
      <c r="B70" s="86" t="s">
        <v>1899</v>
      </c>
      <c r="C70" s="87" t="s">
        <v>1900</v>
      </c>
      <c r="D70" s="88" t="s">
        <v>121</v>
      </c>
      <c r="E70" s="87"/>
      <c r="F70" s="88" t="s">
        <v>1793</v>
      </c>
      <c r="G70" s="88" t="s">
        <v>132</v>
      </c>
      <c r="H70" s="90">
        <v>24344.417520000003</v>
      </c>
      <c r="I70" s="102">
        <v>3381</v>
      </c>
      <c r="J70" s="90"/>
      <c r="K70" s="90">
        <v>3147.4761082870004</v>
      </c>
      <c r="L70" s="91">
        <v>7.9297776938110759E-4</v>
      </c>
      <c r="M70" s="91">
        <f t="shared" si="0"/>
        <v>2.5750159560723202E-2</v>
      </c>
      <c r="N70" s="91">
        <f>K70/'סכום נכסי הקרן'!$C$42</f>
        <v>4.0766749422187594E-3</v>
      </c>
    </row>
    <row r="71" spans="2:14">
      <c r="B71" s="86" t="s">
        <v>1901</v>
      </c>
      <c r="C71" s="87" t="s">
        <v>1902</v>
      </c>
      <c r="D71" s="88" t="s">
        <v>1631</v>
      </c>
      <c r="E71" s="87"/>
      <c r="F71" s="88" t="s">
        <v>1793</v>
      </c>
      <c r="G71" s="88" t="s">
        <v>132</v>
      </c>
      <c r="H71" s="90">
        <v>6392.6078349999998</v>
      </c>
      <c r="I71" s="102">
        <v>16393</v>
      </c>
      <c r="J71" s="90"/>
      <c r="K71" s="90">
        <v>4007.3233340280008</v>
      </c>
      <c r="L71" s="91">
        <v>2.198238722442413E-5</v>
      </c>
      <c r="M71" s="91">
        <f t="shared" si="0"/>
        <v>3.2784749339619473E-2</v>
      </c>
      <c r="N71" s="91">
        <f>K71/'סכום נכסי הקרן'!$C$42</f>
        <v>5.1903665219850013E-3</v>
      </c>
    </row>
    <row r="72" spans="2:14">
      <c r="B72" s="86" t="s">
        <v>1903</v>
      </c>
      <c r="C72" s="87" t="s">
        <v>1904</v>
      </c>
      <c r="D72" s="88" t="s">
        <v>1631</v>
      </c>
      <c r="E72" s="87"/>
      <c r="F72" s="88" t="s">
        <v>1793</v>
      </c>
      <c r="G72" s="88" t="s">
        <v>132</v>
      </c>
      <c r="H72" s="90">
        <v>1607.7220960000004</v>
      </c>
      <c r="I72" s="102">
        <v>14498</v>
      </c>
      <c r="J72" s="90"/>
      <c r="K72" s="90">
        <v>891.32678920400008</v>
      </c>
      <c r="L72" s="91">
        <v>2.4756324340132231E-5</v>
      </c>
      <c r="M72" s="91">
        <f t="shared" si="0"/>
        <v>7.2921306637785763E-3</v>
      </c>
      <c r="N72" s="91">
        <f>K72/'סכום נכסי הקרן'!$C$42</f>
        <v>1.1544645493286512E-3</v>
      </c>
    </row>
    <row r="73" spans="2:14">
      <c r="B73" s="86" t="s">
        <v>1905</v>
      </c>
      <c r="C73" s="87" t="s">
        <v>1906</v>
      </c>
      <c r="D73" s="88" t="s">
        <v>123</v>
      </c>
      <c r="E73" s="87"/>
      <c r="F73" s="88" t="s">
        <v>1793</v>
      </c>
      <c r="G73" s="88" t="s">
        <v>136</v>
      </c>
      <c r="H73" s="90">
        <v>12191.257600000003</v>
      </c>
      <c r="I73" s="102">
        <v>8843</v>
      </c>
      <c r="J73" s="90"/>
      <c r="K73" s="90">
        <v>2670.8178261640005</v>
      </c>
      <c r="L73" s="91">
        <v>8.604969891535276E-5</v>
      </c>
      <c r="M73" s="91">
        <f t="shared" si="0"/>
        <v>2.1850518579083614E-2</v>
      </c>
      <c r="N73" s="91">
        <f>K73/'סכום נכסי הקרן'!$C$42</f>
        <v>3.4592974601099463E-3</v>
      </c>
    </row>
    <row r="74" spans="2:14">
      <c r="B74" s="92"/>
      <c r="C74" s="87"/>
      <c r="D74" s="87"/>
      <c r="E74" s="87"/>
      <c r="F74" s="87"/>
      <c r="G74" s="87"/>
      <c r="H74" s="90"/>
      <c r="I74" s="102"/>
      <c r="J74" s="87"/>
      <c r="K74" s="87"/>
      <c r="L74" s="87"/>
      <c r="M74" s="91"/>
      <c r="N74" s="87"/>
    </row>
    <row r="75" spans="2:14">
      <c r="B75" s="85" t="s">
        <v>229</v>
      </c>
      <c r="C75" s="80"/>
      <c r="D75" s="81"/>
      <c r="E75" s="80"/>
      <c r="F75" s="81"/>
      <c r="G75" s="81"/>
      <c r="H75" s="83"/>
      <c r="I75" s="100"/>
      <c r="J75" s="83"/>
      <c r="K75" s="83">
        <v>710.7876300800001</v>
      </c>
      <c r="L75" s="84"/>
      <c r="M75" s="84">
        <f t="shared" si="0"/>
        <v>5.8151020877199181E-3</v>
      </c>
      <c r="N75" s="84">
        <f>K75/'סכום נכסי הקרן'!$C$42</f>
        <v>9.2062656588781102E-4</v>
      </c>
    </row>
    <row r="76" spans="2:14">
      <c r="B76" s="86" t="s">
        <v>1907</v>
      </c>
      <c r="C76" s="87" t="s">
        <v>1908</v>
      </c>
      <c r="D76" s="88" t="s">
        <v>121</v>
      </c>
      <c r="E76" s="87"/>
      <c r="F76" s="88" t="s">
        <v>1823</v>
      </c>
      <c r="G76" s="88" t="s">
        <v>132</v>
      </c>
      <c r="H76" s="90">
        <v>2062.3036310000007</v>
      </c>
      <c r="I76" s="102">
        <v>9013</v>
      </c>
      <c r="J76" s="90"/>
      <c r="K76" s="90">
        <v>710.7876300800001</v>
      </c>
      <c r="L76" s="91">
        <v>5.8603278328055381E-5</v>
      </c>
      <c r="M76" s="91">
        <f t="shared" ref="M76" si="1">IFERROR(K76/$K$11,0)</f>
        <v>5.8151020877199181E-3</v>
      </c>
      <c r="N76" s="91">
        <f>K76/'סכום נכסי הקרן'!$C$42</f>
        <v>9.2062656588781102E-4</v>
      </c>
    </row>
    <row r="77" spans="2:14">
      <c r="B77" s="93"/>
      <c r="C77" s="93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</row>
    <row r="78" spans="2:14">
      <c r="B78" s="93"/>
      <c r="C78" s="93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</row>
    <row r="79" spans="2:14">
      <c r="B79" s="93"/>
      <c r="C79" s="93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</row>
    <row r="80" spans="2:14">
      <c r="B80" s="111" t="s">
        <v>223</v>
      </c>
      <c r="C80" s="93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</row>
    <row r="81" spans="2:14">
      <c r="B81" s="111" t="s">
        <v>112</v>
      </c>
      <c r="C81" s="93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</row>
    <row r="82" spans="2:14">
      <c r="B82" s="111" t="s">
        <v>206</v>
      </c>
      <c r="C82" s="93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</row>
    <row r="83" spans="2:14">
      <c r="B83" s="111" t="s">
        <v>214</v>
      </c>
      <c r="C83" s="93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</row>
    <row r="84" spans="2:14">
      <c r="B84" s="111" t="s">
        <v>221</v>
      </c>
      <c r="C84" s="93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</row>
    <row r="85" spans="2:14">
      <c r="B85" s="93"/>
      <c r="C85" s="93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</row>
    <row r="86" spans="2:14">
      <c r="B86" s="93"/>
      <c r="C86" s="93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</row>
    <row r="87" spans="2:14">
      <c r="B87" s="93"/>
      <c r="C87" s="93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</row>
    <row r="88" spans="2:14">
      <c r="B88" s="93"/>
      <c r="C88" s="93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</row>
    <row r="89" spans="2:14">
      <c r="B89" s="93"/>
      <c r="C89" s="93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</row>
    <row r="90" spans="2:14">
      <c r="B90" s="93"/>
      <c r="C90" s="93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</row>
    <row r="91" spans="2:14">
      <c r="B91" s="93"/>
      <c r="C91" s="93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</row>
    <row r="92" spans="2:14">
      <c r="B92" s="93"/>
      <c r="C92" s="93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</row>
    <row r="93" spans="2:14">
      <c r="B93" s="93"/>
      <c r="C93" s="93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</row>
    <row r="94" spans="2:14">
      <c r="B94" s="93"/>
      <c r="C94" s="93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</row>
    <row r="95" spans="2:14">
      <c r="B95" s="93"/>
      <c r="C95" s="93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</row>
    <row r="96" spans="2:14">
      <c r="B96" s="93"/>
      <c r="C96" s="93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</row>
    <row r="97" spans="2:14">
      <c r="B97" s="93"/>
      <c r="C97" s="93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</row>
    <row r="98" spans="2:14">
      <c r="B98" s="93"/>
      <c r="C98" s="93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</row>
    <row r="99" spans="2:14">
      <c r="B99" s="93"/>
      <c r="C99" s="93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</row>
    <row r="100" spans="2:14">
      <c r="B100" s="93"/>
      <c r="C100" s="93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</row>
    <row r="101" spans="2:14">
      <c r="B101" s="93"/>
      <c r="C101" s="93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</row>
    <row r="102" spans="2:14">
      <c r="B102" s="93"/>
      <c r="C102" s="93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</row>
    <row r="103" spans="2:14">
      <c r="B103" s="93"/>
      <c r="C103" s="93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</row>
    <row r="104" spans="2:14">
      <c r="B104" s="93"/>
      <c r="C104" s="93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</row>
    <row r="105" spans="2:14">
      <c r="B105" s="93"/>
      <c r="C105" s="93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</row>
    <row r="106" spans="2:14">
      <c r="B106" s="93"/>
      <c r="C106" s="93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</row>
    <row r="107" spans="2:14">
      <c r="B107" s="93"/>
      <c r="C107" s="93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</row>
    <row r="108" spans="2:14">
      <c r="B108" s="93"/>
      <c r="C108" s="93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</row>
    <row r="109" spans="2:14">
      <c r="B109" s="93"/>
      <c r="C109" s="93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</row>
    <row r="110" spans="2:14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</row>
    <row r="111" spans="2:14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</row>
    <row r="112" spans="2:14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</row>
    <row r="113" spans="2:14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</row>
    <row r="114" spans="2:14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</row>
    <row r="115" spans="2:14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</row>
    <row r="116" spans="2:14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</row>
    <row r="117" spans="2:14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</row>
    <row r="118" spans="2:14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</row>
    <row r="119" spans="2:14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</row>
    <row r="120" spans="2:14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</row>
    <row r="121" spans="2:14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</row>
    <row r="122" spans="2:14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</row>
    <row r="123" spans="2:14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</row>
    <row r="124" spans="2:14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</row>
    <row r="125" spans="2:14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</row>
    <row r="126" spans="2:14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</row>
    <row r="127" spans="2:14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</row>
    <row r="128" spans="2:14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</row>
    <row r="129" spans="2:14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</row>
    <row r="130" spans="2:14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</row>
    <row r="131" spans="2:14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</row>
    <row r="132" spans="2:14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</row>
    <row r="133" spans="2:14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</row>
    <row r="134" spans="2:14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</row>
    <row r="135" spans="2:14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</row>
    <row r="136" spans="2:14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</row>
    <row r="137" spans="2:14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</row>
    <row r="138" spans="2:14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</row>
    <row r="139" spans="2:14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</row>
    <row r="140" spans="2:14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</row>
    <row r="141" spans="2:14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</row>
    <row r="142" spans="2:14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</row>
    <row r="143" spans="2:14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</row>
    <row r="144" spans="2:14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</row>
    <row r="145" spans="2:14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</row>
    <row r="146" spans="2:14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</row>
    <row r="147" spans="2:14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</row>
    <row r="148" spans="2:14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</row>
    <row r="149" spans="2:14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</row>
    <row r="150" spans="2:14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</row>
    <row r="151" spans="2:14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</row>
    <row r="152" spans="2:14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</row>
    <row r="153" spans="2:14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</row>
    <row r="154" spans="2:14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</row>
    <row r="155" spans="2:14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</row>
    <row r="156" spans="2:14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</row>
    <row r="157" spans="2:14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</row>
    <row r="158" spans="2:14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</row>
    <row r="159" spans="2:14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</row>
    <row r="160" spans="2:14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</row>
    <row r="161" spans="2:14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</row>
    <row r="162" spans="2:14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</row>
    <row r="163" spans="2:14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</row>
    <row r="164" spans="2:14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</row>
    <row r="165" spans="2:14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</row>
    <row r="166" spans="2:14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</row>
    <row r="167" spans="2:14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</row>
    <row r="168" spans="2:14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</row>
    <row r="169" spans="2:14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</row>
    <row r="170" spans="2:14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</row>
    <row r="171" spans="2:14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</row>
    <row r="172" spans="2:14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</row>
    <row r="173" spans="2:14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</row>
    <row r="174" spans="2:14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</row>
    <row r="175" spans="2:14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</row>
    <row r="176" spans="2:14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</row>
    <row r="177" spans="2:14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</row>
    <row r="178" spans="2:14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</row>
    <row r="179" spans="2:14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</row>
    <row r="180" spans="2:14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</row>
    <row r="181" spans="2:14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</row>
    <row r="182" spans="2:14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</row>
    <row r="183" spans="2:14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</row>
    <row r="184" spans="2:14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</row>
    <row r="185" spans="2:14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</row>
    <row r="186" spans="2:14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</row>
    <row r="187" spans="2:14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</row>
    <row r="188" spans="2:14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</row>
    <row r="189" spans="2:14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</row>
    <row r="190" spans="2:14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</row>
    <row r="191" spans="2:14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</row>
    <row r="192" spans="2:14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</row>
    <row r="193" spans="2:14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</row>
    <row r="194" spans="2:14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</row>
    <row r="195" spans="2:14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</row>
    <row r="196" spans="2:14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</row>
    <row r="197" spans="2:14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</row>
    <row r="198" spans="2:14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</row>
    <row r="199" spans="2:14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</row>
    <row r="200" spans="2:14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</row>
    <row r="201" spans="2:14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</row>
    <row r="202" spans="2:14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</row>
    <row r="203" spans="2:14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</row>
    <row r="204" spans="2:14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</row>
    <row r="205" spans="2:14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</row>
    <row r="206" spans="2:14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</row>
    <row r="207" spans="2:14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</row>
    <row r="208" spans="2:14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</row>
    <row r="209" spans="2:14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</row>
    <row r="210" spans="2:14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</row>
    <row r="211" spans="2:14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</row>
    <row r="212" spans="2:14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</row>
    <row r="213" spans="2:14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</row>
    <row r="214" spans="2:14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</row>
    <row r="215" spans="2:14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</row>
    <row r="216" spans="2:14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</row>
    <row r="217" spans="2:14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</row>
    <row r="218" spans="2:14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</row>
    <row r="219" spans="2:14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</row>
    <row r="220" spans="2:14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</row>
    <row r="221" spans="2:14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</row>
    <row r="222" spans="2:14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</row>
    <row r="223" spans="2:14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</row>
    <row r="224" spans="2:14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</row>
    <row r="225" spans="2:14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</row>
    <row r="226" spans="2:14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</row>
    <row r="227" spans="2:14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</row>
    <row r="228" spans="2:14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</row>
    <row r="229" spans="2:14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</row>
    <row r="230" spans="2:14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</row>
    <row r="231" spans="2:14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</row>
    <row r="232" spans="2:14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</row>
    <row r="233" spans="2:14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</row>
    <row r="234" spans="2:14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</row>
    <row r="235" spans="2:14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</row>
    <row r="236" spans="2:14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</row>
    <row r="237" spans="2:14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</row>
    <row r="238" spans="2:14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</row>
    <row r="239" spans="2:14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</row>
    <row r="240" spans="2:14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</row>
    <row r="241" spans="2:14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</row>
    <row r="242" spans="2:14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</row>
    <row r="243" spans="2:14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</row>
    <row r="244" spans="2:14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</row>
    <row r="245" spans="2:14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</row>
    <row r="246" spans="2:14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</row>
    <row r="247" spans="2:14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</row>
    <row r="248" spans="2:14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</row>
    <row r="249" spans="2:14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</row>
    <row r="250" spans="2:14">
      <c r="B250" s="114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</row>
    <row r="251" spans="2:14">
      <c r="B251" s="114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2:14">
      <c r="B252" s="115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</row>
    <row r="253" spans="2:14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</row>
    <row r="254" spans="2:14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</row>
    <row r="255" spans="2:14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</row>
    <row r="256" spans="2:14">
      <c r="B256" s="93"/>
      <c r="C256" s="93"/>
      <c r="D256" s="93"/>
      <c r="E256" s="93"/>
      <c r="F256" s="93"/>
      <c r="G256" s="93"/>
      <c r="H256" s="94"/>
      <c r="I256" s="94"/>
      <c r="J256" s="94"/>
      <c r="K256" s="94"/>
      <c r="L256" s="94"/>
      <c r="M256" s="94"/>
      <c r="N256" s="94"/>
    </row>
    <row r="257" spans="2:14">
      <c r="B257" s="93"/>
      <c r="C257" s="93"/>
      <c r="D257" s="93"/>
      <c r="E257" s="93"/>
      <c r="F257" s="93"/>
      <c r="G257" s="93"/>
      <c r="H257" s="94"/>
      <c r="I257" s="94"/>
      <c r="J257" s="94"/>
      <c r="K257" s="94"/>
      <c r="L257" s="94"/>
      <c r="M257" s="94"/>
      <c r="N257" s="94"/>
    </row>
    <row r="258" spans="2:14">
      <c r="B258" s="93"/>
      <c r="C258" s="93"/>
      <c r="D258" s="93"/>
      <c r="E258" s="93"/>
      <c r="F258" s="93"/>
      <c r="G258" s="93"/>
      <c r="H258" s="94"/>
      <c r="I258" s="94"/>
      <c r="J258" s="94"/>
      <c r="K258" s="94"/>
      <c r="L258" s="94"/>
      <c r="M258" s="94"/>
      <c r="N258" s="94"/>
    </row>
    <row r="259" spans="2:14">
      <c r="B259" s="93"/>
      <c r="C259" s="93"/>
      <c r="D259" s="93"/>
      <c r="E259" s="93"/>
      <c r="F259" s="93"/>
      <c r="G259" s="93"/>
      <c r="H259" s="94"/>
      <c r="I259" s="94"/>
      <c r="J259" s="94"/>
      <c r="K259" s="94"/>
      <c r="L259" s="94"/>
      <c r="M259" s="94"/>
      <c r="N259" s="94"/>
    </row>
    <row r="260" spans="2:14">
      <c r="B260" s="93"/>
      <c r="C260" s="93"/>
      <c r="D260" s="93"/>
      <c r="E260" s="93"/>
      <c r="F260" s="93"/>
      <c r="G260" s="93"/>
      <c r="H260" s="94"/>
      <c r="I260" s="94"/>
      <c r="J260" s="94"/>
      <c r="K260" s="94"/>
      <c r="L260" s="94"/>
      <c r="M260" s="94"/>
      <c r="N260" s="94"/>
    </row>
    <row r="261" spans="2:14">
      <c r="B261" s="93"/>
      <c r="C261" s="93"/>
      <c r="D261" s="93"/>
      <c r="E261" s="93"/>
      <c r="F261" s="93"/>
      <c r="G261" s="93"/>
      <c r="H261" s="94"/>
      <c r="I261" s="94"/>
      <c r="J261" s="94"/>
      <c r="K261" s="94"/>
      <c r="L261" s="94"/>
      <c r="M261" s="94"/>
      <c r="N261" s="94"/>
    </row>
    <row r="262" spans="2:14">
      <c r="B262" s="93"/>
      <c r="C262" s="93"/>
      <c r="D262" s="93"/>
      <c r="E262" s="93"/>
      <c r="F262" s="93"/>
      <c r="G262" s="93"/>
      <c r="H262" s="94"/>
      <c r="I262" s="94"/>
      <c r="J262" s="94"/>
      <c r="K262" s="94"/>
      <c r="L262" s="94"/>
      <c r="M262" s="94"/>
      <c r="N262" s="94"/>
    </row>
    <row r="263" spans="2:14">
      <c r="B263" s="93"/>
      <c r="C263" s="93"/>
      <c r="D263" s="93"/>
      <c r="E263" s="93"/>
      <c r="F263" s="93"/>
      <c r="G263" s="93"/>
      <c r="H263" s="94"/>
      <c r="I263" s="94"/>
      <c r="J263" s="94"/>
      <c r="K263" s="94"/>
      <c r="L263" s="94"/>
      <c r="M263" s="94"/>
      <c r="N263" s="94"/>
    </row>
    <row r="264" spans="2:14">
      <c r="B264" s="93"/>
      <c r="C264" s="93"/>
      <c r="D264" s="93"/>
      <c r="E264" s="93"/>
      <c r="F264" s="93"/>
      <c r="G264" s="93"/>
      <c r="H264" s="94"/>
      <c r="I264" s="94"/>
      <c r="J264" s="94"/>
      <c r="K264" s="94"/>
      <c r="L264" s="94"/>
      <c r="M264" s="94"/>
      <c r="N264" s="94"/>
    </row>
    <row r="265" spans="2:14">
      <c r="B265" s="93"/>
      <c r="C265" s="93"/>
      <c r="D265" s="93"/>
      <c r="E265" s="93"/>
      <c r="F265" s="93"/>
      <c r="G265" s="93"/>
      <c r="H265" s="94"/>
      <c r="I265" s="94"/>
      <c r="J265" s="94"/>
      <c r="K265" s="94"/>
      <c r="L265" s="94"/>
      <c r="M265" s="94"/>
      <c r="N265" s="94"/>
    </row>
    <row r="266" spans="2:14">
      <c r="B266" s="93"/>
      <c r="C266" s="93"/>
      <c r="D266" s="93"/>
      <c r="E266" s="93"/>
      <c r="F266" s="93"/>
      <c r="G266" s="93"/>
      <c r="H266" s="94"/>
      <c r="I266" s="94"/>
      <c r="J266" s="94"/>
      <c r="K266" s="94"/>
      <c r="L266" s="94"/>
      <c r="M266" s="94"/>
      <c r="N266" s="94"/>
    </row>
    <row r="267" spans="2:14">
      <c r="B267" s="93"/>
      <c r="C267" s="93"/>
      <c r="D267" s="93"/>
      <c r="E267" s="93"/>
      <c r="F267" s="93"/>
      <c r="G267" s="93"/>
      <c r="H267" s="94"/>
      <c r="I267" s="94"/>
      <c r="J267" s="94"/>
      <c r="K267" s="94"/>
      <c r="L267" s="94"/>
      <c r="M267" s="94"/>
      <c r="N267" s="94"/>
    </row>
    <row r="268" spans="2:14">
      <c r="B268" s="93"/>
      <c r="C268" s="93"/>
      <c r="D268" s="93"/>
      <c r="E268" s="93"/>
      <c r="F268" s="93"/>
      <c r="G268" s="93"/>
      <c r="H268" s="94"/>
      <c r="I268" s="94"/>
      <c r="J268" s="94"/>
      <c r="K268" s="94"/>
      <c r="L268" s="94"/>
      <c r="M268" s="94"/>
      <c r="N268" s="94"/>
    </row>
    <row r="269" spans="2:14">
      <c r="B269" s="93"/>
      <c r="C269" s="93"/>
      <c r="D269" s="93"/>
      <c r="E269" s="93"/>
      <c r="F269" s="93"/>
      <c r="G269" s="93"/>
      <c r="H269" s="94"/>
      <c r="I269" s="94"/>
      <c r="J269" s="94"/>
      <c r="K269" s="94"/>
      <c r="L269" s="94"/>
      <c r="M269" s="94"/>
      <c r="N269" s="94"/>
    </row>
    <row r="270" spans="2:14">
      <c r="B270" s="93"/>
      <c r="C270" s="93"/>
      <c r="D270" s="93"/>
      <c r="E270" s="93"/>
      <c r="F270" s="93"/>
      <c r="G270" s="93"/>
      <c r="H270" s="94"/>
      <c r="I270" s="94"/>
      <c r="J270" s="94"/>
      <c r="K270" s="94"/>
      <c r="L270" s="94"/>
      <c r="M270" s="94"/>
      <c r="N270" s="94"/>
    </row>
    <row r="271" spans="2:14">
      <c r="B271" s="93"/>
      <c r="C271" s="93"/>
      <c r="D271" s="93"/>
      <c r="E271" s="93"/>
      <c r="F271" s="93"/>
      <c r="G271" s="93"/>
      <c r="H271" s="94"/>
      <c r="I271" s="94"/>
      <c r="J271" s="94"/>
      <c r="K271" s="94"/>
      <c r="L271" s="94"/>
      <c r="M271" s="94"/>
      <c r="N271" s="94"/>
    </row>
    <row r="272" spans="2:14">
      <c r="B272" s="93"/>
      <c r="C272" s="93"/>
      <c r="D272" s="93"/>
      <c r="E272" s="93"/>
      <c r="F272" s="93"/>
      <c r="G272" s="93"/>
      <c r="H272" s="94"/>
      <c r="I272" s="94"/>
      <c r="J272" s="94"/>
      <c r="K272" s="94"/>
      <c r="L272" s="94"/>
      <c r="M272" s="94"/>
      <c r="N272" s="94"/>
    </row>
    <row r="273" spans="2:14">
      <c r="B273" s="93"/>
      <c r="C273" s="93"/>
      <c r="D273" s="93"/>
      <c r="E273" s="93"/>
      <c r="F273" s="93"/>
      <c r="G273" s="93"/>
      <c r="H273" s="94"/>
      <c r="I273" s="94"/>
      <c r="J273" s="94"/>
      <c r="K273" s="94"/>
      <c r="L273" s="94"/>
      <c r="M273" s="94"/>
      <c r="N273" s="94"/>
    </row>
    <row r="274" spans="2:14">
      <c r="B274" s="93"/>
      <c r="C274" s="93"/>
      <c r="D274" s="93"/>
      <c r="E274" s="93"/>
      <c r="F274" s="93"/>
      <c r="G274" s="93"/>
      <c r="H274" s="94"/>
      <c r="I274" s="94"/>
      <c r="J274" s="94"/>
      <c r="K274" s="94"/>
      <c r="L274" s="94"/>
      <c r="M274" s="94"/>
      <c r="N274" s="94"/>
    </row>
    <row r="275" spans="2:14">
      <c r="B275" s="93"/>
      <c r="C275" s="93"/>
      <c r="D275" s="93"/>
      <c r="E275" s="93"/>
      <c r="F275" s="93"/>
      <c r="G275" s="93"/>
      <c r="H275" s="94"/>
      <c r="I275" s="94"/>
      <c r="J275" s="94"/>
      <c r="K275" s="94"/>
      <c r="L275" s="94"/>
      <c r="M275" s="94"/>
      <c r="N275" s="94"/>
    </row>
    <row r="276" spans="2:14">
      <c r="B276" s="93"/>
      <c r="C276" s="93"/>
      <c r="D276" s="93"/>
      <c r="E276" s="93"/>
      <c r="F276" s="93"/>
      <c r="G276" s="93"/>
      <c r="H276" s="94"/>
      <c r="I276" s="94"/>
      <c r="J276" s="94"/>
      <c r="K276" s="94"/>
      <c r="L276" s="94"/>
      <c r="M276" s="94"/>
      <c r="N276" s="94"/>
    </row>
    <row r="277" spans="2:14">
      <c r="B277" s="93"/>
      <c r="C277" s="93"/>
      <c r="D277" s="93"/>
      <c r="E277" s="93"/>
      <c r="F277" s="93"/>
      <c r="G277" s="93"/>
      <c r="H277" s="94"/>
      <c r="I277" s="94"/>
      <c r="J277" s="94"/>
      <c r="K277" s="94"/>
      <c r="L277" s="94"/>
      <c r="M277" s="94"/>
      <c r="N277" s="94"/>
    </row>
    <row r="278" spans="2:14">
      <c r="B278" s="93"/>
      <c r="C278" s="93"/>
      <c r="D278" s="93"/>
      <c r="E278" s="93"/>
      <c r="F278" s="93"/>
      <c r="G278" s="93"/>
      <c r="H278" s="94"/>
      <c r="I278" s="94"/>
      <c r="J278" s="94"/>
      <c r="K278" s="94"/>
      <c r="L278" s="94"/>
      <c r="M278" s="94"/>
      <c r="N278" s="94"/>
    </row>
    <row r="279" spans="2:14">
      <c r="B279" s="93"/>
      <c r="C279" s="93"/>
      <c r="D279" s="93"/>
      <c r="E279" s="93"/>
      <c r="F279" s="93"/>
      <c r="G279" s="93"/>
      <c r="H279" s="94"/>
      <c r="I279" s="94"/>
      <c r="J279" s="94"/>
      <c r="K279" s="94"/>
      <c r="L279" s="94"/>
      <c r="M279" s="94"/>
      <c r="N279" s="94"/>
    </row>
    <row r="280" spans="2:14">
      <c r="B280" s="93"/>
      <c r="C280" s="93"/>
      <c r="D280" s="93"/>
      <c r="E280" s="93"/>
      <c r="F280" s="93"/>
      <c r="G280" s="93"/>
      <c r="H280" s="94"/>
      <c r="I280" s="94"/>
      <c r="J280" s="94"/>
      <c r="K280" s="94"/>
      <c r="L280" s="94"/>
      <c r="M280" s="94"/>
      <c r="N280" s="94"/>
    </row>
    <row r="281" spans="2:14">
      <c r="B281" s="93"/>
      <c r="C281" s="93"/>
      <c r="D281" s="93"/>
      <c r="E281" s="93"/>
      <c r="F281" s="93"/>
      <c r="G281" s="93"/>
      <c r="H281" s="94"/>
      <c r="I281" s="94"/>
      <c r="J281" s="94"/>
      <c r="K281" s="94"/>
      <c r="L281" s="94"/>
      <c r="M281" s="94"/>
      <c r="N281" s="94"/>
    </row>
    <row r="282" spans="2:14">
      <c r="B282" s="93"/>
      <c r="C282" s="93"/>
      <c r="D282" s="93"/>
      <c r="E282" s="93"/>
      <c r="F282" s="93"/>
      <c r="G282" s="93"/>
      <c r="H282" s="94"/>
      <c r="I282" s="94"/>
      <c r="J282" s="94"/>
      <c r="K282" s="94"/>
      <c r="L282" s="94"/>
      <c r="M282" s="94"/>
      <c r="N282" s="94"/>
    </row>
    <row r="283" spans="2:14">
      <c r="B283" s="93"/>
      <c r="C283" s="93"/>
      <c r="D283" s="93"/>
      <c r="E283" s="93"/>
      <c r="F283" s="93"/>
      <c r="G283" s="93"/>
      <c r="H283" s="94"/>
      <c r="I283" s="94"/>
      <c r="J283" s="94"/>
      <c r="K283" s="94"/>
      <c r="L283" s="94"/>
      <c r="M283" s="94"/>
      <c r="N283" s="94"/>
    </row>
    <row r="284" spans="2:14">
      <c r="B284" s="93"/>
      <c r="C284" s="93"/>
      <c r="D284" s="93"/>
      <c r="E284" s="93"/>
      <c r="F284" s="93"/>
      <c r="G284" s="93"/>
      <c r="H284" s="94"/>
      <c r="I284" s="94"/>
      <c r="J284" s="94"/>
      <c r="K284" s="94"/>
      <c r="L284" s="94"/>
      <c r="M284" s="94"/>
      <c r="N284" s="94"/>
    </row>
    <row r="285" spans="2:14">
      <c r="B285" s="93"/>
      <c r="C285" s="93"/>
      <c r="D285" s="93"/>
      <c r="E285" s="93"/>
      <c r="F285" s="93"/>
      <c r="G285" s="93"/>
      <c r="H285" s="94"/>
      <c r="I285" s="94"/>
      <c r="J285" s="94"/>
      <c r="K285" s="94"/>
      <c r="L285" s="94"/>
      <c r="M285" s="94"/>
      <c r="N285" s="94"/>
    </row>
    <row r="286" spans="2:14">
      <c r="B286" s="93"/>
      <c r="C286" s="93"/>
      <c r="D286" s="93"/>
      <c r="E286" s="93"/>
      <c r="F286" s="93"/>
      <c r="G286" s="93"/>
      <c r="H286" s="94"/>
      <c r="I286" s="94"/>
      <c r="J286" s="94"/>
      <c r="K286" s="94"/>
      <c r="L286" s="94"/>
      <c r="M286" s="94"/>
      <c r="N286" s="94"/>
    </row>
    <row r="287" spans="2:14">
      <c r="B287" s="93"/>
      <c r="C287" s="93"/>
      <c r="D287" s="93"/>
      <c r="E287" s="93"/>
      <c r="F287" s="93"/>
      <c r="G287" s="93"/>
      <c r="H287" s="94"/>
      <c r="I287" s="94"/>
      <c r="J287" s="94"/>
      <c r="K287" s="94"/>
      <c r="L287" s="94"/>
      <c r="M287" s="94"/>
      <c r="N287" s="94"/>
    </row>
    <row r="288" spans="2:14">
      <c r="B288" s="93"/>
      <c r="C288" s="93"/>
      <c r="D288" s="93"/>
      <c r="E288" s="93"/>
      <c r="F288" s="93"/>
      <c r="G288" s="93"/>
      <c r="H288" s="94"/>
      <c r="I288" s="94"/>
      <c r="J288" s="94"/>
      <c r="K288" s="94"/>
      <c r="L288" s="94"/>
      <c r="M288" s="94"/>
      <c r="N288" s="94"/>
    </row>
    <row r="289" spans="2:14">
      <c r="B289" s="93"/>
      <c r="C289" s="93"/>
      <c r="D289" s="93"/>
      <c r="E289" s="93"/>
      <c r="F289" s="93"/>
      <c r="G289" s="93"/>
      <c r="H289" s="94"/>
      <c r="I289" s="94"/>
      <c r="J289" s="94"/>
      <c r="K289" s="94"/>
      <c r="L289" s="94"/>
      <c r="M289" s="94"/>
      <c r="N289" s="94"/>
    </row>
    <row r="290" spans="2:14">
      <c r="B290" s="93"/>
      <c r="C290" s="93"/>
      <c r="D290" s="93"/>
      <c r="E290" s="93"/>
      <c r="F290" s="93"/>
      <c r="G290" s="93"/>
      <c r="H290" s="94"/>
      <c r="I290" s="94"/>
      <c r="J290" s="94"/>
      <c r="K290" s="94"/>
      <c r="L290" s="94"/>
      <c r="M290" s="94"/>
      <c r="N290" s="94"/>
    </row>
    <row r="291" spans="2:14">
      <c r="B291" s="93"/>
      <c r="C291" s="93"/>
      <c r="D291" s="93"/>
      <c r="E291" s="93"/>
      <c r="F291" s="93"/>
      <c r="G291" s="93"/>
      <c r="H291" s="94"/>
      <c r="I291" s="94"/>
      <c r="J291" s="94"/>
      <c r="K291" s="94"/>
      <c r="L291" s="94"/>
      <c r="M291" s="94"/>
      <c r="N291" s="94"/>
    </row>
    <row r="292" spans="2:14">
      <c r="B292" s="93"/>
      <c r="C292" s="93"/>
      <c r="D292" s="93"/>
      <c r="E292" s="93"/>
      <c r="F292" s="93"/>
      <c r="G292" s="93"/>
      <c r="H292" s="94"/>
      <c r="I292" s="94"/>
      <c r="J292" s="94"/>
      <c r="K292" s="94"/>
      <c r="L292" s="94"/>
      <c r="M292" s="94"/>
      <c r="N292" s="94"/>
    </row>
    <row r="293" spans="2:14">
      <c r="B293" s="93"/>
      <c r="C293" s="93"/>
      <c r="D293" s="93"/>
      <c r="E293" s="93"/>
      <c r="F293" s="93"/>
      <c r="G293" s="93"/>
      <c r="H293" s="94"/>
      <c r="I293" s="94"/>
      <c r="J293" s="94"/>
      <c r="K293" s="94"/>
      <c r="L293" s="94"/>
      <c r="M293" s="94"/>
      <c r="N293" s="94"/>
    </row>
    <row r="294" spans="2:14">
      <c r="B294" s="93"/>
      <c r="C294" s="93"/>
      <c r="D294" s="93"/>
      <c r="E294" s="93"/>
      <c r="F294" s="93"/>
      <c r="G294" s="93"/>
      <c r="H294" s="94"/>
      <c r="I294" s="94"/>
      <c r="J294" s="94"/>
      <c r="K294" s="94"/>
      <c r="L294" s="94"/>
      <c r="M294" s="94"/>
      <c r="N294" s="94"/>
    </row>
    <row r="295" spans="2:14">
      <c r="B295" s="93"/>
      <c r="C295" s="93"/>
      <c r="D295" s="93"/>
      <c r="E295" s="93"/>
      <c r="F295" s="93"/>
      <c r="G295" s="93"/>
      <c r="H295" s="94"/>
      <c r="I295" s="94"/>
      <c r="J295" s="94"/>
      <c r="K295" s="94"/>
      <c r="L295" s="94"/>
      <c r="M295" s="94"/>
      <c r="N295" s="94"/>
    </row>
    <row r="296" spans="2:14">
      <c r="B296" s="93"/>
      <c r="C296" s="93"/>
      <c r="D296" s="93"/>
      <c r="E296" s="93"/>
      <c r="F296" s="93"/>
      <c r="G296" s="93"/>
      <c r="H296" s="94"/>
      <c r="I296" s="94"/>
      <c r="J296" s="94"/>
      <c r="K296" s="94"/>
      <c r="L296" s="94"/>
      <c r="M296" s="94"/>
      <c r="N296" s="94"/>
    </row>
    <row r="297" spans="2:14">
      <c r="B297" s="93"/>
      <c r="C297" s="93"/>
      <c r="D297" s="93"/>
      <c r="E297" s="93"/>
      <c r="F297" s="93"/>
      <c r="G297" s="93"/>
      <c r="H297" s="94"/>
      <c r="I297" s="94"/>
      <c r="J297" s="94"/>
      <c r="K297" s="94"/>
      <c r="L297" s="94"/>
      <c r="M297" s="94"/>
      <c r="N297" s="94"/>
    </row>
    <row r="298" spans="2:14">
      <c r="B298" s="93"/>
      <c r="C298" s="93"/>
      <c r="D298" s="93"/>
      <c r="E298" s="93"/>
      <c r="F298" s="93"/>
      <c r="G298" s="93"/>
      <c r="H298" s="94"/>
      <c r="I298" s="94"/>
      <c r="J298" s="94"/>
      <c r="K298" s="94"/>
      <c r="L298" s="94"/>
      <c r="M298" s="94"/>
      <c r="N298" s="94"/>
    </row>
    <row r="299" spans="2:14">
      <c r="B299" s="93"/>
      <c r="C299" s="93"/>
      <c r="D299" s="93"/>
      <c r="E299" s="93"/>
      <c r="F299" s="93"/>
      <c r="G299" s="93"/>
      <c r="H299" s="94"/>
      <c r="I299" s="94"/>
      <c r="J299" s="94"/>
      <c r="K299" s="94"/>
      <c r="L299" s="94"/>
      <c r="M299" s="94"/>
      <c r="N299" s="94"/>
    </row>
    <row r="300" spans="2:14">
      <c r="B300" s="93"/>
      <c r="C300" s="93"/>
      <c r="D300" s="93"/>
      <c r="E300" s="93"/>
      <c r="F300" s="93"/>
      <c r="G300" s="93"/>
      <c r="H300" s="94"/>
      <c r="I300" s="94"/>
      <c r="J300" s="94"/>
      <c r="K300" s="94"/>
      <c r="L300" s="94"/>
      <c r="M300" s="94"/>
      <c r="N300" s="94"/>
    </row>
    <row r="301" spans="2:14">
      <c r="B301" s="93"/>
      <c r="C301" s="93"/>
      <c r="D301" s="93"/>
      <c r="E301" s="93"/>
      <c r="F301" s="93"/>
      <c r="G301" s="93"/>
      <c r="H301" s="94"/>
      <c r="I301" s="94"/>
      <c r="J301" s="94"/>
      <c r="K301" s="94"/>
      <c r="L301" s="94"/>
      <c r="M301" s="94"/>
      <c r="N301" s="94"/>
    </row>
    <row r="302" spans="2:14">
      <c r="B302" s="93"/>
      <c r="C302" s="93"/>
      <c r="D302" s="93"/>
      <c r="E302" s="93"/>
      <c r="F302" s="93"/>
      <c r="G302" s="93"/>
      <c r="H302" s="94"/>
      <c r="I302" s="94"/>
      <c r="J302" s="94"/>
      <c r="K302" s="94"/>
      <c r="L302" s="94"/>
      <c r="M302" s="94"/>
      <c r="N302" s="94"/>
    </row>
    <row r="303" spans="2:14">
      <c r="B303" s="93"/>
      <c r="C303" s="93"/>
      <c r="D303" s="93"/>
      <c r="E303" s="93"/>
      <c r="F303" s="93"/>
      <c r="G303" s="93"/>
      <c r="H303" s="94"/>
      <c r="I303" s="94"/>
      <c r="J303" s="94"/>
      <c r="K303" s="94"/>
      <c r="L303" s="94"/>
      <c r="M303" s="94"/>
      <c r="N303" s="94"/>
    </row>
    <row r="304" spans="2:14">
      <c r="B304" s="93"/>
      <c r="C304" s="93"/>
      <c r="D304" s="93"/>
      <c r="E304" s="93"/>
      <c r="F304" s="93"/>
      <c r="G304" s="93"/>
      <c r="H304" s="94"/>
      <c r="I304" s="94"/>
      <c r="J304" s="94"/>
      <c r="K304" s="94"/>
      <c r="L304" s="94"/>
      <c r="M304" s="94"/>
      <c r="N304" s="94"/>
    </row>
    <row r="305" spans="2:14">
      <c r="B305" s="93"/>
      <c r="C305" s="93"/>
      <c r="D305" s="93"/>
      <c r="E305" s="93"/>
      <c r="F305" s="93"/>
      <c r="G305" s="93"/>
      <c r="H305" s="94"/>
      <c r="I305" s="94"/>
      <c r="J305" s="94"/>
      <c r="K305" s="94"/>
      <c r="L305" s="94"/>
      <c r="M305" s="94"/>
      <c r="N305" s="94"/>
    </row>
    <row r="306" spans="2:14">
      <c r="B306" s="93"/>
      <c r="C306" s="93"/>
      <c r="D306" s="93"/>
      <c r="E306" s="93"/>
      <c r="F306" s="93"/>
      <c r="G306" s="93"/>
      <c r="H306" s="94"/>
      <c r="I306" s="94"/>
      <c r="J306" s="94"/>
      <c r="K306" s="94"/>
      <c r="L306" s="94"/>
      <c r="M306" s="94"/>
      <c r="N306" s="94"/>
    </row>
    <row r="307" spans="2:14">
      <c r="B307" s="93"/>
      <c r="C307" s="93"/>
      <c r="D307" s="93"/>
      <c r="E307" s="93"/>
      <c r="F307" s="93"/>
      <c r="G307" s="93"/>
      <c r="H307" s="94"/>
      <c r="I307" s="94"/>
      <c r="J307" s="94"/>
      <c r="K307" s="94"/>
      <c r="L307" s="94"/>
      <c r="M307" s="94"/>
      <c r="N307" s="94"/>
    </row>
    <row r="308" spans="2:14">
      <c r="B308" s="93"/>
      <c r="C308" s="93"/>
      <c r="D308" s="93"/>
      <c r="E308" s="93"/>
      <c r="F308" s="93"/>
      <c r="G308" s="93"/>
      <c r="H308" s="94"/>
      <c r="I308" s="94"/>
      <c r="J308" s="94"/>
      <c r="K308" s="94"/>
      <c r="L308" s="94"/>
      <c r="M308" s="94"/>
      <c r="N308" s="94"/>
    </row>
    <row r="309" spans="2:14">
      <c r="B309" s="93"/>
      <c r="C309" s="93"/>
      <c r="D309" s="93"/>
      <c r="E309" s="93"/>
      <c r="F309" s="93"/>
      <c r="G309" s="93"/>
      <c r="H309" s="94"/>
      <c r="I309" s="94"/>
      <c r="J309" s="94"/>
      <c r="K309" s="94"/>
      <c r="L309" s="94"/>
      <c r="M309" s="94"/>
      <c r="N309" s="94"/>
    </row>
    <row r="310" spans="2:14">
      <c r="B310" s="93"/>
      <c r="C310" s="93"/>
      <c r="D310" s="93"/>
      <c r="E310" s="93"/>
      <c r="F310" s="93"/>
      <c r="G310" s="93"/>
      <c r="H310" s="94"/>
      <c r="I310" s="94"/>
      <c r="J310" s="94"/>
      <c r="K310" s="94"/>
      <c r="L310" s="94"/>
      <c r="M310" s="94"/>
      <c r="N310" s="94"/>
    </row>
    <row r="311" spans="2:14">
      <c r="B311" s="93"/>
      <c r="C311" s="93"/>
      <c r="D311" s="93"/>
      <c r="E311" s="93"/>
      <c r="F311" s="93"/>
      <c r="G311" s="93"/>
      <c r="H311" s="94"/>
      <c r="I311" s="94"/>
      <c r="J311" s="94"/>
      <c r="K311" s="94"/>
      <c r="L311" s="94"/>
      <c r="M311" s="94"/>
      <c r="N311" s="94"/>
    </row>
    <row r="312" spans="2:14">
      <c r="B312" s="93"/>
      <c r="C312" s="93"/>
      <c r="D312" s="93"/>
      <c r="E312" s="93"/>
      <c r="F312" s="93"/>
      <c r="G312" s="93"/>
      <c r="H312" s="94"/>
      <c r="I312" s="94"/>
      <c r="J312" s="94"/>
      <c r="K312" s="94"/>
      <c r="L312" s="94"/>
      <c r="M312" s="94"/>
      <c r="N312" s="94"/>
    </row>
    <row r="313" spans="2:14">
      <c r="B313" s="93"/>
      <c r="C313" s="93"/>
      <c r="D313" s="93"/>
      <c r="E313" s="93"/>
      <c r="F313" s="93"/>
      <c r="G313" s="93"/>
      <c r="H313" s="94"/>
      <c r="I313" s="94"/>
      <c r="J313" s="94"/>
      <c r="K313" s="94"/>
      <c r="L313" s="94"/>
      <c r="M313" s="94"/>
      <c r="N313" s="94"/>
    </row>
    <row r="314" spans="2:14">
      <c r="B314" s="93"/>
      <c r="C314" s="93"/>
      <c r="D314" s="93"/>
      <c r="E314" s="93"/>
      <c r="F314" s="93"/>
      <c r="G314" s="93"/>
      <c r="H314" s="94"/>
      <c r="I314" s="94"/>
      <c r="J314" s="94"/>
      <c r="K314" s="94"/>
      <c r="L314" s="94"/>
      <c r="M314" s="94"/>
      <c r="N314" s="94"/>
    </row>
    <row r="315" spans="2:14">
      <c r="B315" s="93"/>
      <c r="C315" s="93"/>
      <c r="D315" s="93"/>
      <c r="E315" s="93"/>
      <c r="F315" s="93"/>
      <c r="G315" s="93"/>
      <c r="H315" s="94"/>
      <c r="I315" s="94"/>
      <c r="J315" s="94"/>
      <c r="K315" s="94"/>
      <c r="L315" s="94"/>
      <c r="M315" s="94"/>
      <c r="N315" s="94"/>
    </row>
    <row r="316" spans="2:14">
      <c r="B316" s="93"/>
      <c r="C316" s="93"/>
      <c r="D316" s="93"/>
      <c r="E316" s="93"/>
      <c r="F316" s="93"/>
      <c r="G316" s="93"/>
      <c r="H316" s="94"/>
      <c r="I316" s="94"/>
      <c r="J316" s="94"/>
      <c r="K316" s="94"/>
      <c r="L316" s="94"/>
      <c r="M316" s="94"/>
      <c r="N316" s="94"/>
    </row>
    <row r="317" spans="2:14">
      <c r="B317" s="93"/>
      <c r="C317" s="93"/>
      <c r="D317" s="93"/>
      <c r="E317" s="93"/>
      <c r="F317" s="93"/>
      <c r="G317" s="93"/>
      <c r="H317" s="94"/>
      <c r="I317" s="94"/>
      <c r="J317" s="94"/>
      <c r="K317" s="94"/>
      <c r="L317" s="94"/>
      <c r="M317" s="94"/>
      <c r="N317" s="94"/>
    </row>
    <row r="318" spans="2:14">
      <c r="B318" s="93"/>
      <c r="C318" s="93"/>
      <c r="D318" s="93"/>
      <c r="E318" s="93"/>
      <c r="F318" s="93"/>
      <c r="G318" s="93"/>
      <c r="H318" s="94"/>
      <c r="I318" s="94"/>
      <c r="J318" s="94"/>
      <c r="K318" s="94"/>
      <c r="L318" s="94"/>
      <c r="M318" s="94"/>
      <c r="N318" s="94"/>
    </row>
    <row r="319" spans="2:14">
      <c r="B319" s="93"/>
      <c r="C319" s="93"/>
      <c r="D319" s="93"/>
      <c r="E319" s="93"/>
      <c r="F319" s="93"/>
      <c r="G319" s="93"/>
      <c r="H319" s="94"/>
      <c r="I319" s="94"/>
      <c r="J319" s="94"/>
      <c r="K319" s="94"/>
      <c r="L319" s="94"/>
      <c r="M319" s="94"/>
      <c r="N319" s="94"/>
    </row>
    <row r="320" spans="2:14">
      <c r="B320" s="93"/>
      <c r="C320" s="93"/>
      <c r="D320" s="93"/>
      <c r="E320" s="93"/>
      <c r="F320" s="93"/>
      <c r="G320" s="93"/>
      <c r="H320" s="94"/>
      <c r="I320" s="94"/>
      <c r="J320" s="94"/>
      <c r="K320" s="94"/>
      <c r="L320" s="94"/>
      <c r="M320" s="94"/>
      <c r="N320" s="94"/>
    </row>
    <row r="321" spans="2:14">
      <c r="B321" s="93"/>
      <c r="C321" s="93"/>
      <c r="D321" s="93"/>
      <c r="E321" s="93"/>
      <c r="F321" s="93"/>
      <c r="G321" s="93"/>
      <c r="H321" s="94"/>
      <c r="I321" s="94"/>
      <c r="J321" s="94"/>
      <c r="K321" s="94"/>
      <c r="L321" s="94"/>
      <c r="M321" s="94"/>
      <c r="N321" s="94"/>
    </row>
    <row r="322" spans="2:14">
      <c r="B322" s="93"/>
      <c r="C322" s="93"/>
      <c r="D322" s="93"/>
      <c r="E322" s="93"/>
      <c r="F322" s="93"/>
      <c r="G322" s="93"/>
      <c r="H322" s="94"/>
      <c r="I322" s="94"/>
      <c r="J322" s="94"/>
      <c r="K322" s="94"/>
      <c r="L322" s="94"/>
      <c r="M322" s="94"/>
      <c r="N322" s="94"/>
    </row>
    <row r="323" spans="2:14">
      <c r="B323" s="93"/>
      <c r="C323" s="93"/>
      <c r="D323" s="93"/>
      <c r="E323" s="93"/>
      <c r="F323" s="93"/>
      <c r="G323" s="93"/>
      <c r="H323" s="94"/>
      <c r="I323" s="94"/>
      <c r="J323" s="94"/>
      <c r="K323" s="94"/>
      <c r="L323" s="94"/>
      <c r="M323" s="94"/>
      <c r="N323" s="94"/>
    </row>
    <row r="324" spans="2:14">
      <c r="B324" s="93"/>
      <c r="C324" s="93"/>
      <c r="D324" s="93"/>
      <c r="E324" s="93"/>
      <c r="F324" s="93"/>
      <c r="G324" s="93"/>
      <c r="H324" s="94"/>
      <c r="I324" s="94"/>
      <c r="J324" s="94"/>
      <c r="K324" s="94"/>
      <c r="L324" s="94"/>
      <c r="M324" s="94"/>
      <c r="N324" s="94"/>
    </row>
    <row r="325" spans="2:14">
      <c r="B325" s="93"/>
      <c r="C325" s="93"/>
      <c r="D325" s="93"/>
      <c r="E325" s="93"/>
      <c r="F325" s="93"/>
      <c r="G325" s="93"/>
      <c r="H325" s="94"/>
      <c r="I325" s="94"/>
      <c r="J325" s="94"/>
      <c r="K325" s="94"/>
      <c r="L325" s="94"/>
      <c r="M325" s="94"/>
      <c r="N325" s="94"/>
    </row>
    <row r="326" spans="2:14">
      <c r="B326" s="93"/>
      <c r="C326" s="93"/>
      <c r="D326" s="93"/>
      <c r="E326" s="93"/>
      <c r="F326" s="93"/>
      <c r="G326" s="93"/>
      <c r="H326" s="94"/>
      <c r="I326" s="94"/>
      <c r="J326" s="94"/>
      <c r="K326" s="94"/>
      <c r="L326" s="94"/>
      <c r="M326" s="94"/>
      <c r="N326" s="94"/>
    </row>
    <row r="327" spans="2:14">
      <c r="B327" s="93"/>
      <c r="C327" s="93"/>
      <c r="D327" s="93"/>
      <c r="E327" s="93"/>
      <c r="F327" s="93"/>
      <c r="G327" s="93"/>
      <c r="H327" s="94"/>
      <c r="I327" s="94"/>
      <c r="J327" s="94"/>
      <c r="K327" s="94"/>
      <c r="L327" s="94"/>
      <c r="M327" s="94"/>
      <c r="N327" s="94"/>
    </row>
    <row r="328" spans="2:14">
      <c r="B328" s="93"/>
      <c r="C328" s="93"/>
      <c r="D328" s="93"/>
      <c r="E328" s="93"/>
      <c r="F328" s="93"/>
      <c r="G328" s="93"/>
      <c r="H328" s="94"/>
      <c r="I328" s="94"/>
      <c r="J328" s="94"/>
      <c r="K328" s="94"/>
      <c r="L328" s="94"/>
      <c r="M328" s="94"/>
      <c r="N328" s="94"/>
    </row>
    <row r="329" spans="2:14">
      <c r="B329" s="93"/>
      <c r="C329" s="93"/>
      <c r="D329" s="93"/>
      <c r="E329" s="93"/>
      <c r="F329" s="93"/>
      <c r="G329" s="93"/>
      <c r="H329" s="94"/>
      <c r="I329" s="94"/>
      <c r="J329" s="94"/>
      <c r="K329" s="94"/>
      <c r="L329" s="94"/>
      <c r="M329" s="94"/>
      <c r="N329" s="94"/>
    </row>
    <row r="330" spans="2:14">
      <c r="B330" s="93"/>
      <c r="C330" s="93"/>
      <c r="D330" s="93"/>
      <c r="E330" s="93"/>
      <c r="F330" s="93"/>
      <c r="G330" s="93"/>
      <c r="H330" s="94"/>
      <c r="I330" s="94"/>
      <c r="J330" s="94"/>
      <c r="K330" s="94"/>
      <c r="L330" s="94"/>
      <c r="M330" s="94"/>
      <c r="N330" s="94"/>
    </row>
    <row r="331" spans="2:14">
      <c r="B331" s="93"/>
      <c r="C331" s="93"/>
      <c r="D331" s="93"/>
      <c r="E331" s="93"/>
      <c r="F331" s="93"/>
      <c r="G331" s="93"/>
      <c r="H331" s="94"/>
      <c r="I331" s="94"/>
      <c r="J331" s="94"/>
      <c r="K331" s="94"/>
      <c r="L331" s="94"/>
      <c r="M331" s="94"/>
      <c r="N331" s="94"/>
    </row>
    <row r="332" spans="2:14">
      <c r="B332" s="93"/>
      <c r="C332" s="93"/>
      <c r="D332" s="93"/>
      <c r="E332" s="93"/>
      <c r="F332" s="93"/>
      <c r="G332" s="93"/>
      <c r="H332" s="94"/>
      <c r="I332" s="94"/>
      <c r="J332" s="94"/>
      <c r="K332" s="94"/>
      <c r="L332" s="94"/>
      <c r="M332" s="94"/>
      <c r="N332" s="94"/>
    </row>
    <row r="333" spans="2:14">
      <c r="B333" s="93"/>
      <c r="C333" s="93"/>
      <c r="D333" s="93"/>
      <c r="E333" s="93"/>
      <c r="F333" s="93"/>
      <c r="G333" s="93"/>
      <c r="H333" s="94"/>
      <c r="I333" s="94"/>
      <c r="J333" s="94"/>
      <c r="K333" s="94"/>
      <c r="L333" s="94"/>
      <c r="M333" s="94"/>
      <c r="N333" s="94"/>
    </row>
    <row r="334" spans="2:14">
      <c r="B334" s="93"/>
      <c r="C334" s="93"/>
      <c r="D334" s="93"/>
      <c r="E334" s="93"/>
      <c r="F334" s="93"/>
      <c r="G334" s="93"/>
      <c r="H334" s="94"/>
      <c r="I334" s="94"/>
      <c r="J334" s="94"/>
      <c r="K334" s="94"/>
      <c r="L334" s="94"/>
      <c r="M334" s="94"/>
      <c r="N334" s="94"/>
    </row>
    <row r="335" spans="2:14">
      <c r="B335" s="93"/>
      <c r="C335" s="93"/>
      <c r="D335" s="93"/>
      <c r="E335" s="93"/>
      <c r="F335" s="93"/>
      <c r="G335" s="93"/>
      <c r="H335" s="94"/>
      <c r="I335" s="94"/>
      <c r="J335" s="94"/>
      <c r="K335" s="94"/>
      <c r="L335" s="94"/>
      <c r="M335" s="94"/>
      <c r="N335" s="94"/>
    </row>
    <row r="336" spans="2:14">
      <c r="B336" s="93"/>
      <c r="C336" s="93"/>
      <c r="D336" s="93"/>
      <c r="E336" s="93"/>
      <c r="F336" s="93"/>
      <c r="G336" s="93"/>
      <c r="H336" s="94"/>
      <c r="I336" s="94"/>
      <c r="J336" s="94"/>
      <c r="K336" s="94"/>
      <c r="L336" s="94"/>
      <c r="M336" s="94"/>
      <c r="N336" s="94"/>
    </row>
    <row r="337" spans="2:14">
      <c r="B337" s="93"/>
      <c r="C337" s="93"/>
      <c r="D337" s="93"/>
      <c r="E337" s="93"/>
      <c r="F337" s="93"/>
      <c r="G337" s="93"/>
      <c r="H337" s="94"/>
      <c r="I337" s="94"/>
      <c r="J337" s="94"/>
      <c r="K337" s="94"/>
      <c r="L337" s="94"/>
      <c r="M337" s="94"/>
      <c r="N337" s="94"/>
    </row>
    <row r="338" spans="2:14">
      <c r="B338" s="93"/>
      <c r="C338" s="93"/>
      <c r="D338" s="93"/>
      <c r="E338" s="93"/>
      <c r="F338" s="93"/>
      <c r="G338" s="93"/>
      <c r="H338" s="94"/>
      <c r="I338" s="94"/>
      <c r="J338" s="94"/>
      <c r="K338" s="94"/>
      <c r="L338" s="94"/>
      <c r="M338" s="94"/>
      <c r="N338" s="94"/>
    </row>
    <row r="339" spans="2:14">
      <c r="B339" s="93"/>
      <c r="C339" s="93"/>
      <c r="D339" s="93"/>
      <c r="E339" s="93"/>
      <c r="F339" s="93"/>
      <c r="G339" s="93"/>
      <c r="H339" s="94"/>
      <c r="I339" s="94"/>
      <c r="J339" s="94"/>
      <c r="K339" s="94"/>
      <c r="L339" s="94"/>
      <c r="M339" s="94"/>
      <c r="N339" s="94"/>
    </row>
    <row r="340" spans="2:14">
      <c r="B340" s="93"/>
      <c r="C340" s="93"/>
      <c r="D340" s="93"/>
      <c r="E340" s="93"/>
      <c r="F340" s="93"/>
      <c r="G340" s="93"/>
      <c r="H340" s="94"/>
      <c r="I340" s="94"/>
      <c r="J340" s="94"/>
      <c r="K340" s="94"/>
      <c r="L340" s="94"/>
      <c r="M340" s="94"/>
      <c r="N340" s="94"/>
    </row>
    <row r="341" spans="2:14">
      <c r="B341" s="93"/>
      <c r="C341" s="93"/>
      <c r="D341" s="93"/>
      <c r="E341" s="93"/>
      <c r="F341" s="93"/>
      <c r="G341" s="93"/>
      <c r="H341" s="94"/>
      <c r="I341" s="94"/>
      <c r="J341" s="94"/>
      <c r="K341" s="94"/>
      <c r="L341" s="94"/>
      <c r="M341" s="94"/>
      <c r="N341" s="94"/>
    </row>
    <row r="342" spans="2:14">
      <c r="B342" s="93"/>
      <c r="C342" s="93"/>
      <c r="D342" s="93"/>
      <c r="E342" s="93"/>
      <c r="F342" s="93"/>
      <c r="G342" s="93"/>
      <c r="H342" s="94"/>
      <c r="I342" s="94"/>
      <c r="J342" s="94"/>
      <c r="K342" s="94"/>
      <c r="L342" s="94"/>
      <c r="M342" s="94"/>
      <c r="N342" s="94"/>
    </row>
    <row r="343" spans="2:14">
      <c r="B343" s="93"/>
      <c r="C343" s="93"/>
      <c r="D343" s="93"/>
      <c r="E343" s="93"/>
      <c r="F343" s="93"/>
      <c r="G343" s="93"/>
      <c r="H343" s="94"/>
      <c r="I343" s="94"/>
      <c r="J343" s="94"/>
      <c r="K343" s="94"/>
      <c r="L343" s="94"/>
      <c r="M343" s="94"/>
      <c r="N343" s="94"/>
    </row>
    <row r="344" spans="2:14">
      <c r="B344" s="93"/>
      <c r="C344" s="93"/>
      <c r="D344" s="93"/>
      <c r="E344" s="93"/>
      <c r="F344" s="93"/>
      <c r="G344" s="93"/>
      <c r="H344" s="94"/>
      <c r="I344" s="94"/>
      <c r="J344" s="94"/>
      <c r="K344" s="94"/>
      <c r="L344" s="94"/>
      <c r="M344" s="94"/>
      <c r="N344" s="94"/>
    </row>
    <row r="345" spans="2:14">
      <c r="B345" s="93"/>
      <c r="C345" s="93"/>
      <c r="D345" s="93"/>
      <c r="E345" s="93"/>
      <c r="F345" s="93"/>
      <c r="G345" s="93"/>
      <c r="H345" s="94"/>
      <c r="I345" s="94"/>
      <c r="J345" s="94"/>
      <c r="K345" s="94"/>
      <c r="L345" s="94"/>
      <c r="M345" s="94"/>
      <c r="N345" s="94"/>
    </row>
    <row r="346" spans="2:14">
      <c r="B346" s="93"/>
      <c r="C346" s="93"/>
      <c r="D346" s="93"/>
      <c r="E346" s="93"/>
      <c r="F346" s="93"/>
      <c r="G346" s="93"/>
      <c r="H346" s="94"/>
      <c r="I346" s="94"/>
      <c r="J346" s="94"/>
      <c r="K346" s="94"/>
      <c r="L346" s="94"/>
      <c r="M346" s="94"/>
      <c r="N346" s="94"/>
    </row>
    <row r="347" spans="2:14">
      <c r="B347" s="93"/>
      <c r="C347" s="93"/>
      <c r="D347" s="93"/>
      <c r="E347" s="93"/>
      <c r="F347" s="93"/>
      <c r="G347" s="93"/>
      <c r="H347" s="94"/>
      <c r="I347" s="94"/>
      <c r="J347" s="94"/>
      <c r="K347" s="94"/>
      <c r="L347" s="94"/>
      <c r="M347" s="94"/>
      <c r="N347" s="94"/>
    </row>
    <row r="348" spans="2:14">
      <c r="B348" s="93"/>
      <c r="C348" s="93"/>
      <c r="D348" s="93"/>
      <c r="E348" s="93"/>
      <c r="F348" s="93"/>
      <c r="G348" s="93"/>
      <c r="H348" s="94"/>
      <c r="I348" s="94"/>
      <c r="J348" s="94"/>
      <c r="K348" s="94"/>
      <c r="L348" s="94"/>
      <c r="M348" s="94"/>
      <c r="N348" s="94"/>
    </row>
    <row r="349" spans="2:14">
      <c r="B349" s="93"/>
      <c r="C349" s="93"/>
      <c r="D349" s="93"/>
      <c r="E349" s="93"/>
      <c r="F349" s="93"/>
      <c r="G349" s="93"/>
      <c r="H349" s="94"/>
      <c r="I349" s="94"/>
      <c r="J349" s="94"/>
      <c r="K349" s="94"/>
      <c r="L349" s="94"/>
      <c r="M349" s="94"/>
      <c r="N349" s="94"/>
    </row>
    <row r="350" spans="2:14">
      <c r="B350" s="93"/>
      <c r="C350" s="93"/>
      <c r="D350" s="93"/>
      <c r="E350" s="93"/>
      <c r="F350" s="93"/>
      <c r="G350" s="93"/>
      <c r="H350" s="94"/>
      <c r="I350" s="94"/>
      <c r="J350" s="94"/>
      <c r="K350" s="94"/>
      <c r="L350" s="94"/>
      <c r="M350" s="94"/>
      <c r="N350" s="94"/>
    </row>
    <row r="351" spans="2:14">
      <c r="B351" s="93"/>
      <c r="C351" s="93"/>
      <c r="D351" s="93"/>
      <c r="E351" s="93"/>
      <c r="F351" s="93"/>
      <c r="G351" s="93"/>
      <c r="H351" s="94"/>
      <c r="I351" s="94"/>
      <c r="J351" s="94"/>
      <c r="K351" s="94"/>
      <c r="L351" s="94"/>
      <c r="M351" s="94"/>
      <c r="N351" s="94"/>
    </row>
    <row r="352" spans="2:14">
      <c r="B352" s="93"/>
      <c r="C352" s="93"/>
      <c r="D352" s="93"/>
      <c r="E352" s="93"/>
      <c r="F352" s="93"/>
      <c r="G352" s="93"/>
      <c r="H352" s="94"/>
      <c r="I352" s="94"/>
      <c r="J352" s="94"/>
      <c r="K352" s="94"/>
      <c r="L352" s="94"/>
      <c r="M352" s="94"/>
      <c r="N352" s="94"/>
    </row>
    <row r="353" spans="2:14">
      <c r="B353" s="93"/>
      <c r="C353" s="93"/>
      <c r="D353" s="93"/>
      <c r="E353" s="93"/>
      <c r="F353" s="93"/>
      <c r="G353" s="93"/>
      <c r="H353" s="94"/>
      <c r="I353" s="94"/>
      <c r="J353" s="94"/>
      <c r="K353" s="94"/>
      <c r="L353" s="94"/>
      <c r="M353" s="94"/>
      <c r="N353" s="94"/>
    </row>
    <row r="354" spans="2:14">
      <c r="B354" s="93"/>
      <c r="C354" s="93"/>
      <c r="D354" s="93"/>
      <c r="E354" s="93"/>
      <c r="F354" s="93"/>
      <c r="G354" s="93"/>
      <c r="H354" s="94"/>
      <c r="I354" s="94"/>
      <c r="J354" s="94"/>
      <c r="K354" s="94"/>
      <c r="L354" s="94"/>
      <c r="M354" s="94"/>
      <c r="N354" s="94"/>
    </row>
    <row r="355" spans="2:14">
      <c r="B355" s="93"/>
      <c r="C355" s="93"/>
      <c r="D355" s="93"/>
      <c r="E355" s="93"/>
      <c r="F355" s="93"/>
      <c r="G355" s="93"/>
      <c r="H355" s="94"/>
      <c r="I355" s="94"/>
      <c r="J355" s="94"/>
      <c r="K355" s="94"/>
      <c r="L355" s="94"/>
      <c r="M355" s="94"/>
      <c r="N355" s="94"/>
    </row>
    <row r="356" spans="2:14">
      <c r="B356" s="93"/>
      <c r="C356" s="93"/>
      <c r="D356" s="93"/>
      <c r="E356" s="93"/>
      <c r="F356" s="93"/>
      <c r="G356" s="93"/>
      <c r="H356" s="94"/>
      <c r="I356" s="94"/>
      <c r="J356" s="94"/>
      <c r="K356" s="94"/>
      <c r="L356" s="94"/>
      <c r="M356" s="94"/>
      <c r="N356" s="94"/>
    </row>
    <row r="357" spans="2:14">
      <c r="B357" s="93"/>
      <c r="C357" s="93"/>
      <c r="D357" s="93"/>
      <c r="E357" s="93"/>
      <c r="F357" s="93"/>
      <c r="G357" s="93"/>
      <c r="H357" s="94"/>
      <c r="I357" s="94"/>
      <c r="J357" s="94"/>
      <c r="K357" s="94"/>
      <c r="L357" s="94"/>
      <c r="M357" s="94"/>
      <c r="N357" s="94"/>
    </row>
    <row r="358" spans="2:14">
      <c r="B358" s="93"/>
      <c r="C358" s="93"/>
      <c r="D358" s="93"/>
      <c r="E358" s="93"/>
      <c r="F358" s="93"/>
      <c r="G358" s="93"/>
      <c r="H358" s="94"/>
      <c r="I358" s="94"/>
      <c r="J358" s="94"/>
      <c r="K358" s="94"/>
      <c r="L358" s="94"/>
      <c r="M358" s="94"/>
      <c r="N358" s="94"/>
    </row>
    <row r="359" spans="2:14">
      <c r="B359" s="93"/>
      <c r="C359" s="93"/>
      <c r="D359" s="93"/>
      <c r="E359" s="93"/>
      <c r="F359" s="93"/>
      <c r="G359" s="93"/>
      <c r="H359" s="94"/>
      <c r="I359" s="94"/>
      <c r="J359" s="94"/>
      <c r="K359" s="94"/>
      <c r="L359" s="94"/>
      <c r="M359" s="94"/>
      <c r="N359" s="94"/>
    </row>
    <row r="360" spans="2:14">
      <c r="B360" s="93"/>
      <c r="C360" s="93"/>
      <c r="D360" s="93"/>
      <c r="E360" s="93"/>
      <c r="F360" s="93"/>
      <c r="G360" s="93"/>
      <c r="H360" s="94"/>
      <c r="I360" s="94"/>
      <c r="J360" s="94"/>
      <c r="K360" s="94"/>
      <c r="L360" s="94"/>
      <c r="M360" s="94"/>
      <c r="N360" s="94"/>
    </row>
    <row r="361" spans="2:14">
      <c r="B361" s="93"/>
      <c r="C361" s="93"/>
      <c r="D361" s="93"/>
      <c r="E361" s="93"/>
      <c r="F361" s="93"/>
      <c r="G361" s="93"/>
      <c r="H361" s="94"/>
      <c r="I361" s="94"/>
      <c r="J361" s="94"/>
      <c r="K361" s="94"/>
      <c r="L361" s="94"/>
      <c r="M361" s="94"/>
      <c r="N361" s="94"/>
    </row>
    <row r="362" spans="2:14">
      <c r="B362" s="93"/>
      <c r="C362" s="93"/>
      <c r="D362" s="93"/>
      <c r="E362" s="93"/>
      <c r="F362" s="93"/>
      <c r="G362" s="93"/>
      <c r="H362" s="94"/>
      <c r="I362" s="94"/>
      <c r="J362" s="94"/>
      <c r="K362" s="94"/>
      <c r="L362" s="94"/>
      <c r="M362" s="94"/>
      <c r="N362" s="94"/>
    </row>
    <row r="363" spans="2:14">
      <c r="B363" s="93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</row>
    <row r="364" spans="2:14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</row>
    <row r="365" spans="2:14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</row>
    <row r="366" spans="2:14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</row>
    <row r="367" spans="2:14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</row>
    <row r="368" spans="2:14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</row>
    <row r="369" spans="2:14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</row>
    <row r="370" spans="2:14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</row>
    <row r="371" spans="2:14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</row>
    <row r="372" spans="2:14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</row>
    <row r="373" spans="2:14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</row>
    <row r="374" spans="2:14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</row>
    <row r="375" spans="2:14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</row>
    <row r="376" spans="2:14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</row>
    <row r="377" spans="2:14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</row>
    <row r="378" spans="2:14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</row>
    <row r="379" spans="2:14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</row>
    <row r="380" spans="2:14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</row>
    <row r="381" spans="2:14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</row>
    <row r="382" spans="2:14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</row>
    <row r="383" spans="2:14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</row>
    <row r="384" spans="2:14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</row>
    <row r="385" spans="2:14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</row>
    <row r="386" spans="2:14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</row>
    <row r="387" spans="2:14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</row>
    <row r="388" spans="2:14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</row>
    <row r="389" spans="2:14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</row>
    <row r="390" spans="2:14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</row>
    <row r="391" spans="2:14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</row>
    <row r="392" spans="2:14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</row>
    <row r="393" spans="2:14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</row>
    <row r="394" spans="2:14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</row>
    <row r="395" spans="2:14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</row>
    <row r="396" spans="2:14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</row>
    <row r="397" spans="2:14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</row>
    <row r="398" spans="2:14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</row>
    <row r="399" spans="2:14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</row>
    <row r="400" spans="2:14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</row>
    <row r="401" spans="2:14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</row>
    <row r="402" spans="2:14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</row>
    <row r="403" spans="2:14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</row>
    <row r="404" spans="2:14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</row>
    <row r="405" spans="2:14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</row>
    <row r="406" spans="2:14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</row>
    <row r="407" spans="2:14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</row>
    <row r="408" spans="2:14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</row>
    <row r="409" spans="2:14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</row>
    <row r="410" spans="2:14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</row>
    <row r="411" spans="2:14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</row>
    <row r="412" spans="2:14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</row>
    <row r="413" spans="2:14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</row>
    <row r="414" spans="2:14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</row>
    <row r="415" spans="2:14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</row>
    <row r="416" spans="2:14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</row>
    <row r="417" spans="2:14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</row>
    <row r="418" spans="2:14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</row>
    <row r="419" spans="2:14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</row>
    <row r="420" spans="2:14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</row>
    <row r="421" spans="2:14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</row>
    <row r="422" spans="2:14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</row>
    <row r="423" spans="2:14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</row>
    <row r="424" spans="2:14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</row>
    <row r="425" spans="2:14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</row>
    <row r="426" spans="2:14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</row>
    <row r="427" spans="2:14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</row>
    <row r="428" spans="2:14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</row>
    <row r="429" spans="2:14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</row>
    <row r="430" spans="2:14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</row>
    <row r="431" spans="2:14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</row>
    <row r="432" spans="2:14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</row>
    <row r="433" spans="2:14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</row>
    <row r="434" spans="2:14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</row>
    <row r="435" spans="2:14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</row>
    <row r="436" spans="2:14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</row>
    <row r="437" spans="2:14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</row>
    <row r="438" spans="2:14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</row>
    <row r="439" spans="2:14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</row>
    <row r="440" spans="2:14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</row>
    <row r="441" spans="2:14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</row>
    <row r="442" spans="2:14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</row>
    <row r="443" spans="2:14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</row>
    <row r="444" spans="2:14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</row>
    <row r="445" spans="2:14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</row>
    <row r="446" spans="2:14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</row>
    <row r="447" spans="2:14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</row>
    <row r="448" spans="2:14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</row>
    <row r="449" spans="2:14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</row>
    <row r="450" spans="2:14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</row>
    <row r="451" spans="2:14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</row>
    <row r="452" spans="2:14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</row>
    <row r="453" spans="2:14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</row>
    <row r="454" spans="2:14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</row>
    <row r="455" spans="2:14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</row>
    <row r="456" spans="2:14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</row>
    <row r="457" spans="2:14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</row>
    <row r="458" spans="2:14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</row>
    <row r="459" spans="2:14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</row>
    <row r="460" spans="2:14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</row>
    <row r="461" spans="2:14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</row>
    <row r="462" spans="2:14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</row>
    <row r="463" spans="2:14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</row>
    <row r="464" spans="2:14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</row>
    <row r="465" spans="2:14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</row>
    <row r="466" spans="2:14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</row>
    <row r="467" spans="2:14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</row>
    <row r="468" spans="2:14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</row>
    <row r="469" spans="2:14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</row>
    <row r="470" spans="2:14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</row>
    <row r="471" spans="2:14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</row>
    <row r="472" spans="2:14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</row>
    <row r="473" spans="2:14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</row>
    <row r="474" spans="2:14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</row>
    <row r="475" spans="2:14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</row>
    <row r="476" spans="2:14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</row>
    <row r="477" spans="2:14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</row>
    <row r="478" spans="2:14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</row>
    <row r="479" spans="2:14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</row>
    <row r="480" spans="2:14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</row>
    <row r="481" spans="2:14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</row>
    <row r="482" spans="2:14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</row>
    <row r="483" spans="2:14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</row>
    <row r="484" spans="2:14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</row>
    <row r="485" spans="2:14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</row>
    <row r="486" spans="2:14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</row>
    <row r="487" spans="2:14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</row>
    <row r="488" spans="2:14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</row>
    <row r="489" spans="2:14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</row>
    <row r="490" spans="2:14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</row>
    <row r="491" spans="2:14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</row>
    <row r="492" spans="2:14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</row>
    <row r="493" spans="2:14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</row>
    <row r="494" spans="2:14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</row>
    <row r="495" spans="2:14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</row>
    <row r="496" spans="2:14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</row>
    <row r="497" spans="2:14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</row>
    <row r="498" spans="2:14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</row>
    <row r="499" spans="2:14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</row>
    <row r="500" spans="2:14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</row>
    <row r="501" spans="2:14">
      <c r="B501" s="93"/>
      <c r="C501" s="93"/>
      <c r="D501" s="93"/>
      <c r="E501" s="93"/>
      <c r="F501" s="93"/>
      <c r="G501" s="93"/>
      <c r="H501" s="94"/>
      <c r="I501" s="94"/>
      <c r="J501" s="94"/>
      <c r="K501" s="94"/>
      <c r="L501" s="94"/>
      <c r="M501" s="94"/>
      <c r="N501" s="94"/>
    </row>
    <row r="502" spans="2:14">
      <c r="B502" s="93"/>
      <c r="C502" s="93"/>
      <c r="D502" s="93"/>
      <c r="E502" s="93"/>
      <c r="F502" s="93"/>
      <c r="G502" s="93"/>
      <c r="H502" s="94"/>
      <c r="I502" s="94"/>
      <c r="J502" s="94"/>
      <c r="K502" s="94"/>
      <c r="L502" s="94"/>
      <c r="M502" s="94"/>
      <c r="N502" s="94"/>
    </row>
    <row r="503" spans="2:14">
      <c r="B503" s="93"/>
      <c r="C503" s="93"/>
      <c r="D503" s="93"/>
      <c r="E503" s="93"/>
      <c r="F503" s="93"/>
      <c r="G503" s="93"/>
      <c r="H503" s="94"/>
      <c r="I503" s="94"/>
      <c r="J503" s="94"/>
      <c r="K503" s="94"/>
      <c r="L503" s="94"/>
      <c r="M503" s="94"/>
      <c r="N503" s="94"/>
    </row>
    <row r="504" spans="2:14">
      <c r="B504" s="93"/>
      <c r="C504" s="93"/>
      <c r="D504" s="93"/>
      <c r="E504" s="93"/>
      <c r="F504" s="93"/>
      <c r="G504" s="93"/>
      <c r="H504" s="94"/>
      <c r="I504" s="94"/>
      <c r="J504" s="94"/>
      <c r="K504" s="94"/>
      <c r="L504" s="94"/>
      <c r="M504" s="94"/>
      <c r="N504" s="94"/>
    </row>
    <row r="505" spans="2:14">
      <c r="B505" s="93"/>
      <c r="C505" s="93"/>
      <c r="D505" s="93"/>
      <c r="E505" s="93"/>
      <c r="F505" s="93"/>
      <c r="G505" s="93"/>
      <c r="H505" s="94"/>
      <c r="I505" s="94"/>
      <c r="J505" s="94"/>
      <c r="K505" s="94"/>
      <c r="L505" s="94"/>
      <c r="M505" s="94"/>
      <c r="N505" s="94"/>
    </row>
    <row r="506" spans="2:14">
      <c r="B506" s="93"/>
      <c r="C506" s="93"/>
      <c r="D506" s="93"/>
      <c r="E506" s="93"/>
      <c r="F506" s="93"/>
      <c r="G506" s="93"/>
      <c r="H506" s="94"/>
      <c r="I506" s="94"/>
      <c r="J506" s="94"/>
      <c r="K506" s="94"/>
      <c r="L506" s="94"/>
      <c r="M506" s="94"/>
      <c r="N506" s="94"/>
    </row>
    <row r="507" spans="2:14">
      <c r="B507" s="93"/>
      <c r="C507" s="93"/>
      <c r="D507" s="93"/>
      <c r="E507" s="93"/>
      <c r="F507" s="93"/>
      <c r="G507" s="93"/>
      <c r="H507" s="94"/>
      <c r="I507" s="94"/>
      <c r="J507" s="94"/>
      <c r="K507" s="94"/>
      <c r="L507" s="94"/>
      <c r="M507" s="94"/>
      <c r="N507" s="94"/>
    </row>
    <row r="508" spans="2:14">
      <c r="B508" s="93"/>
      <c r="C508" s="93"/>
      <c r="D508" s="93"/>
      <c r="E508" s="93"/>
      <c r="F508" s="93"/>
      <c r="G508" s="93"/>
      <c r="H508" s="94"/>
      <c r="I508" s="94"/>
      <c r="J508" s="94"/>
      <c r="K508" s="94"/>
      <c r="L508" s="94"/>
      <c r="M508" s="94"/>
      <c r="N508" s="94"/>
    </row>
    <row r="509" spans="2:14">
      <c r="B509" s="93"/>
      <c r="C509" s="93"/>
      <c r="D509" s="93"/>
      <c r="E509" s="93"/>
      <c r="F509" s="93"/>
      <c r="G509" s="93"/>
      <c r="H509" s="94"/>
      <c r="I509" s="94"/>
      <c r="J509" s="94"/>
      <c r="K509" s="94"/>
      <c r="L509" s="94"/>
      <c r="M509" s="94"/>
      <c r="N509" s="94"/>
    </row>
    <row r="510" spans="2:14">
      <c r="B510" s="93"/>
      <c r="C510" s="93"/>
      <c r="D510" s="93"/>
      <c r="E510" s="93"/>
      <c r="F510" s="93"/>
      <c r="G510" s="93"/>
      <c r="H510" s="94"/>
      <c r="I510" s="94"/>
      <c r="J510" s="94"/>
      <c r="K510" s="94"/>
      <c r="L510" s="94"/>
      <c r="M510" s="94"/>
      <c r="N510" s="94"/>
    </row>
    <row r="511" spans="2:14">
      <c r="B511" s="93"/>
      <c r="C511" s="93"/>
      <c r="D511" s="93"/>
      <c r="E511" s="93"/>
      <c r="F511" s="93"/>
      <c r="G511" s="93"/>
      <c r="H511" s="94"/>
      <c r="I511" s="94"/>
      <c r="J511" s="94"/>
      <c r="K511" s="94"/>
      <c r="L511" s="94"/>
      <c r="M511" s="94"/>
      <c r="N511" s="94"/>
    </row>
    <row r="512" spans="2:14">
      <c r="B512" s="93"/>
      <c r="C512" s="93"/>
      <c r="D512" s="93"/>
      <c r="E512" s="93"/>
      <c r="F512" s="93"/>
      <c r="G512" s="93"/>
      <c r="H512" s="94"/>
      <c r="I512" s="94"/>
      <c r="J512" s="94"/>
      <c r="K512" s="94"/>
      <c r="L512" s="94"/>
      <c r="M512" s="94"/>
      <c r="N512" s="94"/>
    </row>
    <row r="513" spans="2:14">
      <c r="B513" s="93"/>
      <c r="C513" s="93"/>
      <c r="D513" s="93"/>
      <c r="E513" s="93"/>
      <c r="F513" s="93"/>
      <c r="G513" s="93"/>
      <c r="H513" s="94"/>
      <c r="I513" s="94"/>
      <c r="J513" s="94"/>
      <c r="K513" s="94"/>
      <c r="L513" s="94"/>
      <c r="M513" s="94"/>
      <c r="N513" s="94"/>
    </row>
    <row r="514" spans="2:14">
      <c r="B514" s="93"/>
      <c r="C514" s="93"/>
      <c r="D514" s="93"/>
      <c r="E514" s="93"/>
      <c r="F514" s="93"/>
      <c r="G514" s="93"/>
      <c r="H514" s="94"/>
      <c r="I514" s="94"/>
      <c r="J514" s="94"/>
      <c r="K514" s="94"/>
      <c r="L514" s="94"/>
      <c r="M514" s="94"/>
      <c r="N514" s="94"/>
    </row>
    <row r="515" spans="2:14">
      <c r="B515" s="93"/>
      <c r="C515" s="93"/>
      <c r="D515" s="93"/>
      <c r="E515" s="93"/>
      <c r="F515" s="93"/>
      <c r="G515" s="93"/>
      <c r="H515" s="94"/>
      <c r="I515" s="94"/>
      <c r="J515" s="94"/>
      <c r="K515" s="94"/>
      <c r="L515" s="94"/>
      <c r="M515" s="94"/>
      <c r="N515" s="94"/>
    </row>
    <row r="516" spans="2:14">
      <c r="B516" s="93"/>
      <c r="C516" s="93"/>
      <c r="D516" s="93"/>
      <c r="E516" s="93"/>
      <c r="F516" s="93"/>
      <c r="G516" s="93"/>
      <c r="H516" s="94"/>
      <c r="I516" s="94"/>
      <c r="J516" s="94"/>
      <c r="K516" s="94"/>
      <c r="L516" s="94"/>
      <c r="M516" s="94"/>
      <c r="N516" s="94"/>
    </row>
    <row r="517" spans="2:14">
      <c r="B517" s="93"/>
      <c r="C517" s="93"/>
      <c r="D517" s="93"/>
      <c r="E517" s="93"/>
      <c r="F517" s="93"/>
      <c r="G517" s="93"/>
      <c r="H517" s="94"/>
      <c r="I517" s="94"/>
      <c r="J517" s="94"/>
      <c r="K517" s="94"/>
      <c r="L517" s="94"/>
      <c r="M517" s="94"/>
      <c r="N517" s="94"/>
    </row>
    <row r="518" spans="2:14">
      <c r="B518" s="93"/>
      <c r="C518" s="93"/>
      <c r="D518" s="93"/>
      <c r="E518" s="93"/>
      <c r="F518" s="93"/>
      <c r="G518" s="93"/>
      <c r="H518" s="94"/>
      <c r="I518" s="94"/>
      <c r="J518" s="94"/>
      <c r="K518" s="94"/>
      <c r="L518" s="94"/>
      <c r="M518" s="94"/>
      <c r="N518" s="94"/>
    </row>
    <row r="519" spans="2:14">
      <c r="B519" s="93"/>
      <c r="C519" s="93"/>
      <c r="D519" s="93"/>
      <c r="E519" s="93"/>
      <c r="F519" s="93"/>
      <c r="G519" s="93"/>
      <c r="H519" s="94"/>
      <c r="I519" s="94"/>
      <c r="J519" s="94"/>
      <c r="K519" s="94"/>
      <c r="L519" s="94"/>
      <c r="M519" s="94"/>
      <c r="N519" s="94"/>
    </row>
    <row r="520" spans="2:14">
      <c r="B520" s="93"/>
      <c r="C520" s="93"/>
      <c r="D520" s="93"/>
      <c r="E520" s="93"/>
      <c r="F520" s="93"/>
      <c r="G520" s="93"/>
      <c r="H520" s="94"/>
      <c r="I520" s="94"/>
      <c r="J520" s="94"/>
      <c r="K520" s="94"/>
      <c r="L520" s="94"/>
      <c r="M520" s="94"/>
      <c r="N520" s="94"/>
    </row>
    <row r="521" spans="2:14">
      <c r="B521" s="93"/>
      <c r="C521" s="93"/>
      <c r="D521" s="93"/>
      <c r="E521" s="93"/>
      <c r="F521" s="93"/>
      <c r="G521" s="93"/>
      <c r="H521" s="94"/>
      <c r="I521" s="94"/>
      <c r="J521" s="94"/>
      <c r="K521" s="94"/>
      <c r="L521" s="94"/>
      <c r="M521" s="94"/>
      <c r="N521" s="94"/>
    </row>
    <row r="522" spans="2:14">
      <c r="B522" s="93"/>
      <c r="C522" s="93"/>
      <c r="D522" s="93"/>
      <c r="E522" s="93"/>
      <c r="F522" s="93"/>
      <c r="G522" s="93"/>
      <c r="H522" s="94"/>
      <c r="I522" s="94"/>
      <c r="J522" s="94"/>
      <c r="K522" s="94"/>
      <c r="L522" s="94"/>
      <c r="M522" s="94"/>
      <c r="N522" s="94"/>
    </row>
    <row r="523" spans="2:14">
      <c r="B523" s="93"/>
      <c r="C523" s="93"/>
      <c r="D523" s="93"/>
      <c r="E523" s="93"/>
      <c r="F523" s="93"/>
      <c r="G523" s="93"/>
      <c r="H523" s="94"/>
      <c r="I523" s="94"/>
      <c r="J523" s="94"/>
      <c r="K523" s="94"/>
      <c r="L523" s="94"/>
      <c r="M523" s="94"/>
      <c r="N523" s="94"/>
    </row>
    <row r="524" spans="2:14">
      <c r="B524" s="93"/>
      <c r="C524" s="93"/>
      <c r="D524" s="93"/>
      <c r="E524" s="93"/>
      <c r="F524" s="93"/>
      <c r="G524" s="93"/>
      <c r="H524" s="94"/>
      <c r="I524" s="94"/>
      <c r="J524" s="94"/>
      <c r="K524" s="94"/>
      <c r="L524" s="94"/>
      <c r="M524" s="94"/>
      <c r="N524" s="94"/>
    </row>
    <row r="525" spans="2:14">
      <c r="B525" s="93"/>
      <c r="C525" s="93"/>
      <c r="D525" s="93"/>
      <c r="E525" s="93"/>
      <c r="F525" s="93"/>
      <c r="G525" s="93"/>
      <c r="H525" s="94"/>
      <c r="I525" s="94"/>
      <c r="J525" s="94"/>
      <c r="K525" s="94"/>
      <c r="L525" s="94"/>
      <c r="M525" s="94"/>
      <c r="N525" s="94"/>
    </row>
    <row r="526" spans="2:14">
      <c r="B526" s="93"/>
      <c r="C526" s="93"/>
      <c r="D526" s="93"/>
      <c r="E526" s="93"/>
      <c r="F526" s="93"/>
      <c r="G526" s="93"/>
      <c r="H526" s="94"/>
      <c r="I526" s="94"/>
      <c r="J526" s="94"/>
      <c r="K526" s="94"/>
      <c r="L526" s="94"/>
      <c r="M526" s="94"/>
      <c r="N526" s="94"/>
    </row>
    <row r="527" spans="2:14">
      <c r="B527" s="93"/>
      <c r="C527" s="93"/>
      <c r="D527" s="93"/>
      <c r="E527" s="93"/>
      <c r="F527" s="93"/>
      <c r="G527" s="93"/>
      <c r="H527" s="94"/>
      <c r="I527" s="94"/>
      <c r="J527" s="94"/>
      <c r="K527" s="94"/>
      <c r="L527" s="94"/>
      <c r="M527" s="94"/>
      <c r="N527" s="94"/>
    </row>
    <row r="528" spans="2:14">
      <c r="B528" s="93"/>
      <c r="C528" s="93"/>
      <c r="D528" s="93"/>
      <c r="E528" s="93"/>
      <c r="F528" s="93"/>
      <c r="G528" s="93"/>
      <c r="H528" s="94"/>
      <c r="I528" s="94"/>
      <c r="J528" s="94"/>
      <c r="K528" s="94"/>
      <c r="L528" s="94"/>
      <c r="M528" s="94"/>
      <c r="N528" s="94"/>
    </row>
    <row r="529" spans="2:14">
      <c r="B529" s="93"/>
      <c r="C529" s="93"/>
      <c r="D529" s="93"/>
      <c r="E529" s="93"/>
      <c r="F529" s="93"/>
      <c r="G529" s="93"/>
      <c r="H529" s="94"/>
      <c r="I529" s="94"/>
      <c r="J529" s="94"/>
      <c r="K529" s="94"/>
      <c r="L529" s="94"/>
      <c r="M529" s="94"/>
      <c r="N529" s="94"/>
    </row>
    <row r="530" spans="2:14">
      <c r="B530" s="93"/>
      <c r="C530" s="93"/>
      <c r="D530" s="93"/>
      <c r="E530" s="93"/>
      <c r="F530" s="93"/>
      <c r="G530" s="93"/>
      <c r="H530" s="94"/>
      <c r="I530" s="94"/>
      <c r="J530" s="94"/>
      <c r="K530" s="94"/>
      <c r="L530" s="94"/>
      <c r="M530" s="94"/>
      <c r="N530" s="94"/>
    </row>
    <row r="531" spans="2:14">
      <c r="B531" s="93"/>
      <c r="C531" s="93"/>
      <c r="D531" s="93"/>
      <c r="E531" s="93"/>
      <c r="F531" s="93"/>
      <c r="G531" s="93"/>
      <c r="H531" s="94"/>
      <c r="I531" s="94"/>
      <c r="J531" s="94"/>
      <c r="K531" s="94"/>
      <c r="L531" s="94"/>
      <c r="M531" s="94"/>
      <c r="N531" s="94"/>
    </row>
    <row r="532" spans="2:14">
      <c r="B532" s="93"/>
      <c r="C532" s="93"/>
      <c r="D532" s="93"/>
      <c r="E532" s="93"/>
      <c r="F532" s="93"/>
      <c r="G532" s="93"/>
      <c r="H532" s="94"/>
      <c r="I532" s="94"/>
      <c r="J532" s="94"/>
      <c r="K532" s="94"/>
      <c r="L532" s="94"/>
      <c r="M532" s="94"/>
      <c r="N532" s="94"/>
    </row>
    <row r="533" spans="2:14">
      <c r="B533" s="93"/>
      <c r="C533" s="93"/>
      <c r="D533" s="93"/>
      <c r="E533" s="93"/>
      <c r="F533" s="93"/>
      <c r="G533" s="93"/>
      <c r="H533" s="94"/>
      <c r="I533" s="94"/>
      <c r="J533" s="94"/>
      <c r="K533" s="94"/>
      <c r="L533" s="94"/>
      <c r="M533" s="94"/>
      <c r="N533" s="94"/>
    </row>
    <row r="534" spans="2:14">
      <c r="B534" s="93"/>
      <c r="C534" s="93"/>
      <c r="D534" s="93"/>
      <c r="E534" s="93"/>
      <c r="F534" s="93"/>
      <c r="G534" s="93"/>
      <c r="H534" s="94"/>
      <c r="I534" s="94"/>
      <c r="J534" s="94"/>
      <c r="K534" s="94"/>
      <c r="L534" s="94"/>
      <c r="M534" s="94"/>
      <c r="N534" s="94"/>
    </row>
    <row r="535" spans="2:14">
      <c r="B535" s="93"/>
      <c r="C535" s="93"/>
      <c r="D535" s="93"/>
      <c r="E535" s="93"/>
      <c r="F535" s="93"/>
      <c r="G535" s="93"/>
      <c r="H535" s="94"/>
      <c r="I535" s="94"/>
      <c r="J535" s="94"/>
      <c r="K535" s="94"/>
      <c r="L535" s="94"/>
      <c r="M535" s="94"/>
      <c r="N535" s="94"/>
    </row>
    <row r="536" spans="2:14">
      <c r="B536" s="93"/>
      <c r="C536" s="93"/>
      <c r="D536" s="93"/>
      <c r="E536" s="93"/>
      <c r="F536" s="93"/>
      <c r="G536" s="93"/>
      <c r="H536" s="94"/>
      <c r="I536" s="94"/>
      <c r="J536" s="94"/>
      <c r="K536" s="94"/>
      <c r="L536" s="94"/>
      <c r="M536" s="94"/>
      <c r="N536" s="94"/>
    </row>
    <row r="537" spans="2:14">
      <c r="B537" s="93"/>
      <c r="C537" s="93"/>
      <c r="D537" s="93"/>
      <c r="E537" s="93"/>
      <c r="F537" s="93"/>
      <c r="G537" s="93"/>
      <c r="H537" s="94"/>
      <c r="I537" s="94"/>
      <c r="J537" s="94"/>
      <c r="K537" s="94"/>
      <c r="L537" s="94"/>
      <c r="M537" s="94"/>
      <c r="N537" s="94"/>
    </row>
    <row r="538" spans="2:14">
      <c r="B538" s="93"/>
      <c r="C538" s="93"/>
      <c r="D538" s="93"/>
      <c r="E538" s="93"/>
      <c r="F538" s="93"/>
      <c r="G538" s="93"/>
      <c r="H538" s="94"/>
      <c r="I538" s="94"/>
      <c r="J538" s="94"/>
      <c r="K538" s="94"/>
      <c r="L538" s="94"/>
      <c r="M538" s="94"/>
      <c r="N538" s="94"/>
    </row>
    <row r="539" spans="2:14">
      <c r="B539" s="93"/>
      <c r="C539" s="93"/>
      <c r="D539" s="93"/>
      <c r="E539" s="93"/>
      <c r="F539" s="93"/>
      <c r="G539" s="93"/>
      <c r="H539" s="94"/>
      <c r="I539" s="94"/>
      <c r="J539" s="94"/>
      <c r="K539" s="94"/>
      <c r="L539" s="94"/>
      <c r="M539" s="94"/>
      <c r="N539" s="94"/>
    </row>
    <row r="540" spans="2:14">
      <c r="B540" s="93"/>
      <c r="C540" s="93"/>
      <c r="D540" s="93"/>
      <c r="E540" s="93"/>
      <c r="F540" s="93"/>
      <c r="G540" s="93"/>
      <c r="H540" s="94"/>
      <c r="I540" s="94"/>
      <c r="J540" s="94"/>
      <c r="K540" s="94"/>
      <c r="L540" s="94"/>
      <c r="M540" s="94"/>
      <c r="N540" s="94"/>
    </row>
    <row r="541" spans="2:14">
      <c r="B541" s="93"/>
      <c r="C541" s="93"/>
      <c r="D541" s="93"/>
      <c r="E541" s="93"/>
      <c r="F541" s="93"/>
      <c r="G541" s="93"/>
      <c r="H541" s="94"/>
      <c r="I541" s="94"/>
      <c r="J541" s="94"/>
      <c r="K541" s="94"/>
      <c r="L541" s="94"/>
      <c r="M541" s="94"/>
      <c r="N541" s="94"/>
    </row>
    <row r="542" spans="2:14">
      <c r="B542" s="93"/>
      <c r="C542" s="93"/>
      <c r="D542" s="93"/>
      <c r="E542" s="93"/>
      <c r="F542" s="93"/>
      <c r="G542" s="93"/>
      <c r="H542" s="94"/>
      <c r="I542" s="94"/>
      <c r="J542" s="94"/>
      <c r="K542" s="94"/>
      <c r="L542" s="94"/>
      <c r="M542" s="94"/>
      <c r="N542" s="94"/>
    </row>
    <row r="543" spans="2:14">
      <c r="B543" s="93"/>
      <c r="C543" s="93"/>
      <c r="D543" s="93"/>
      <c r="E543" s="93"/>
      <c r="F543" s="93"/>
      <c r="G543" s="93"/>
      <c r="H543" s="94"/>
      <c r="I543" s="94"/>
      <c r="J543" s="94"/>
      <c r="K543" s="94"/>
      <c r="L543" s="94"/>
      <c r="M543" s="94"/>
      <c r="N543" s="94"/>
    </row>
    <row r="544" spans="2:14">
      <c r="B544" s="93"/>
      <c r="C544" s="93"/>
      <c r="D544" s="93"/>
      <c r="E544" s="93"/>
      <c r="F544" s="93"/>
      <c r="G544" s="93"/>
      <c r="H544" s="94"/>
      <c r="I544" s="94"/>
      <c r="J544" s="94"/>
      <c r="K544" s="94"/>
      <c r="L544" s="94"/>
      <c r="M544" s="94"/>
      <c r="N544" s="94"/>
    </row>
    <row r="545" spans="2:14">
      <c r="B545" s="93"/>
      <c r="C545" s="93"/>
      <c r="D545" s="93"/>
      <c r="E545" s="93"/>
      <c r="F545" s="93"/>
      <c r="G545" s="93"/>
      <c r="H545" s="94"/>
      <c r="I545" s="94"/>
      <c r="J545" s="94"/>
      <c r="K545" s="94"/>
      <c r="L545" s="94"/>
      <c r="M545" s="94"/>
      <c r="N545" s="94"/>
    </row>
    <row r="546" spans="2:14">
      <c r="B546" s="93"/>
      <c r="C546" s="93"/>
      <c r="D546" s="93"/>
      <c r="E546" s="93"/>
      <c r="F546" s="93"/>
      <c r="G546" s="93"/>
      <c r="H546" s="94"/>
      <c r="I546" s="94"/>
      <c r="J546" s="94"/>
      <c r="K546" s="94"/>
      <c r="L546" s="94"/>
      <c r="M546" s="94"/>
      <c r="N546" s="94"/>
    </row>
    <row r="547" spans="2:14">
      <c r="B547" s="93"/>
      <c r="C547" s="93"/>
      <c r="D547" s="93"/>
      <c r="E547" s="93"/>
      <c r="F547" s="93"/>
      <c r="G547" s="93"/>
      <c r="H547" s="94"/>
      <c r="I547" s="94"/>
      <c r="J547" s="94"/>
      <c r="K547" s="94"/>
      <c r="L547" s="94"/>
      <c r="M547" s="94"/>
      <c r="N547" s="94"/>
    </row>
    <row r="548" spans="2:14">
      <c r="B548" s="93"/>
      <c r="C548" s="93"/>
      <c r="D548" s="93"/>
      <c r="E548" s="93"/>
      <c r="F548" s="93"/>
      <c r="G548" s="93"/>
      <c r="H548" s="94"/>
      <c r="I548" s="94"/>
      <c r="J548" s="94"/>
      <c r="K548" s="94"/>
      <c r="L548" s="94"/>
      <c r="M548" s="94"/>
      <c r="N548" s="94"/>
    </row>
    <row r="549" spans="2:14">
      <c r="B549" s="93"/>
      <c r="C549" s="93"/>
      <c r="D549" s="93"/>
      <c r="E549" s="93"/>
      <c r="F549" s="93"/>
      <c r="G549" s="93"/>
      <c r="H549" s="94"/>
      <c r="I549" s="94"/>
      <c r="J549" s="94"/>
      <c r="K549" s="94"/>
      <c r="L549" s="94"/>
      <c r="M549" s="94"/>
      <c r="N549" s="94"/>
    </row>
    <row r="550" spans="2:14">
      <c r="B550" s="93"/>
      <c r="C550" s="93"/>
      <c r="D550" s="93"/>
      <c r="E550" s="93"/>
      <c r="F550" s="93"/>
      <c r="G550" s="93"/>
      <c r="H550" s="94"/>
      <c r="I550" s="94"/>
      <c r="J550" s="94"/>
      <c r="K550" s="94"/>
      <c r="L550" s="94"/>
      <c r="M550" s="94"/>
      <c r="N550" s="94"/>
    </row>
    <row r="551" spans="2:14">
      <c r="B551" s="93"/>
      <c r="C551" s="93"/>
      <c r="D551" s="93"/>
      <c r="E551" s="93"/>
      <c r="F551" s="93"/>
      <c r="G551" s="93"/>
      <c r="H551" s="94"/>
      <c r="I551" s="94"/>
      <c r="J551" s="94"/>
      <c r="K551" s="94"/>
      <c r="L551" s="94"/>
      <c r="M551" s="94"/>
      <c r="N551" s="94"/>
    </row>
    <row r="552" spans="2:14">
      <c r="B552" s="93"/>
      <c r="C552" s="93"/>
      <c r="D552" s="93"/>
      <c r="E552" s="93"/>
      <c r="F552" s="93"/>
      <c r="G552" s="93"/>
      <c r="H552" s="94"/>
      <c r="I552" s="94"/>
      <c r="J552" s="94"/>
      <c r="K552" s="94"/>
      <c r="L552" s="94"/>
      <c r="M552" s="94"/>
      <c r="N552" s="94"/>
    </row>
    <row r="553" spans="2:14">
      <c r="B553" s="93"/>
      <c r="C553" s="93"/>
      <c r="D553" s="93"/>
      <c r="E553" s="93"/>
      <c r="F553" s="93"/>
      <c r="G553" s="93"/>
      <c r="H553" s="94"/>
      <c r="I553" s="94"/>
      <c r="J553" s="94"/>
      <c r="K553" s="94"/>
      <c r="L553" s="94"/>
      <c r="M553" s="94"/>
      <c r="N553" s="94"/>
    </row>
    <row r="554" spans="2:14">
      <c r="B554" s="93"/>
      <c r="C554" s="93"/>
      <c r="D554" s="93"/>
      <c r="E554" s="93"/>
      <c r="F554" s="93"/>
      <c r="G554" s="93"/>
      <c r="H554" s="94"/>
      <c r="I554" s="94"/>
      <c r="J554" s="94"/>
      <c r="K554" s="94"/>
      <c r="L554" s="94"/>
      <c r="M554" s="94"/>
      <c r="N554" s="94"/>
    </row>
    <row r="555" spans="2:14">
      <c r="B555" s="93"/>
      <c r="C555" s="93"/>
      <c r="D555" s="93"/>
      <c r="E555" s="93"/>
      <c r="F555" s="93"/>
      <c r="G555" s="93"/>
      <c r="H555" s="94"/>
      <c r="I555" s="94"/>
      <c r="J555" s="94"/>
      <c r="K555" s="94"/>
      <c r="L555" s="94"/>
      <c r="M555" s="94"/>
      <c r="N555" s="94"/>
    </row>
    <row r="556" spans="2:14">
      <c r="B556" s="93"/>
      <c r="C556" s="93"/>
      <c r="D556" s="93"/>
      <c r="E556" s="93"/>
      <c r="F556" s="93"/>
      <c r="G556" s="93"/>
      <c r="H556" s="94"/>
      <c r="I556" s="94"/>
      <c r="J556" s="94"/>
      <c r="K556" s="94"/>
      <c r="L556" s="94"/>
      <c r="M556" s="94"/>
      <c r="N556" s="94"/>
    </row>
    <row r="557" spans="2:14">
      <c r="B557" s="93"/>
      <c r="C557" s="93"/>
      <c r="D557" s="93"/>
      <c r="E557" s="93"/>
      <c r="F557" s="93"/>
      <c r="G557" s="93"/>
      <c r="H557" s="94"/>
      <c r="I557" s="94"/>
      <c r="J557" s="94"/>
      <c r="K557" s="94"/>
      <c r="L557" s="94"/>
      <c r="M557" s="94"/>
      <c r="N557" s="94"/>
    </row>
    <row r="558" spans="2:14">
      <c r="B558" s="93"/>
      <c r="C558" s="93"/>
      <c r="D558" s="93"/>
      <c r="E558" s="93"/>
      <c r="F558" s="93"/>
      <c r="G558" s="93"/>
      <c r="H558" s="94"/>
      <c r="I558" s="94"/>
      <c r="J558" s="94"/>
      <c r="K558" s="94"/>
      <c r="L558" s="94"/>
      <c r="M558" s="94"/>
      <c r="N558" s="94"/>
    </row>
    <row r="559" spans="2:14">
      <c r="B559" s="93"/>
      <c r="C559" s="93"/>
      <c r="D559" s="93"/>
      <c r="E559" s="93"/>
      <c r="F559" s="93"/>
      <c r="G559" s="93"/>
      <c r="H559" s="94"/>
      <c r="I559" s="94"/>
      <c r="J559" s="94"/>
      <c r="K559" s="94"/>
      <c r="L559" s="94"/>
      <c r="M559" s="94"/>
      <c r="N559" s="94"/>
    </row>
    <row r="560" spans="2:14">
      <c r="B560" s="93"/>
      <c r="C560" s="93"/>
      <c r="D560" s="93"/>
      <c r="E560" s="93"/>
      <c r="F560" s="93"/>
      <c r="G560" s="93"/>
      <c r="H560" s="94"/>
      <c r="I560" s="94"/>
      <c r="J560" s="94"/>
      <c r="K560" s="94"/>
      <c r="L560" s="94"/>
      <c r="M560" s="94"/>
      <c r="N560" s="94"/>
    </row>
    <row r="561" spans="2:14">
      <c r="B561" s="93"/>
      <c r="C561" s="93"/>
      <c r="D561" s="93"/>
      <c r="E561" s="93"/>
      <c r="F561" s="93"/>
      <c r="G561" s="93"/>
      <c r="H561" s="94"/>
      <c r="I561" s="94"/>
      <c r="J561" s="94"/>
      <c r="K561" s="94"/>
      <c r="L561" s="94"/>
      <c r="M561" s="94"/>
      <c r="N561" s="94"/>
    </row>
    <row r="562" spans="2:14">
      <c r="B562" s="93"/>
      <c r="C562" s="93"/>
      <c r="D562" s="93"/>
      <c r="E562" s="93"/>
      <c r="F562" s="93"/>
      <c r="G562" s="93"/>
      <c r="H562" s="94"/>
      <c r="I562" s="94"/>
      <c r="J562" s="94"/>
      <c r="K562" s="94"/>
      <c r="L562" s="94"/>
      <c r="M562" s="94"/>
      <c r="N562" s="94"/>
    </row>
    <row r="563" spans="2:14">
      <c r="B563" s="93"/>
      <c r="C563" s="93"/>
      <c r="D563" s="93"/>
      <c r="E563" s="93"/>
      <c r="F563" s="93"/>
      <c r="G563" s="93"/>
      <c r="H563" s="94"/>
      <c r="I563" s="94"/>
      <c r="J563" s="94"/>
      <c r="K563" s="94"/>
      <c r="L563" s="94"/>
      <c r="M563" s="94"/>
      <c r="N563" s="94"/>
    </row>
    <row r="564" spans="2:14">
      <c r="B564" s="93"/>
      <c r="C564" s="93"/>
      <c r="D564" s="93"/>
      <c r="E564" s="93"/>
      <c r="F564" s="93"/>
      <c r="G564" s="93"/>
      <c r="H564" s="94"/>
      <c r="I564" s="94"/>
      <c r="J564" s="94"/>
      <c r="K564" s="94"/>
      <c r="L564" s="94"/>
      <c r="M564" s="94"/>
      <c r="N564" s="94"/>
    </row>
    <row r="565" spans="2:14">
      <c r="B565" s="93"/>
      <c r="C565" s="93"/>
      <c r="D565" s="93"/>
      <c r="E565" s="93"/>
      <c r="F565" s="93"/>
      <c r="G565" s="93"/>
      <c r="H565" s="94"/>
      <c r="I565" s="94"/>
      <c r="J565" s="94"/>
      <c r="K565" s="94"/>
      <c r="L565" s="94"/>
      <c r="M565" s="94"/>
      <c r="N565" s="94"/>
    </row>
    <row r="566" spans="2:14">
      <c r="B566" s="93"/>
      <c r="C566" s="93"/>
      <c r="D566" s="93"/>
      <c r="E566" s="93"/>
      <c r="F566" s="93"/>
      <c r="G566" s="93"/>
      <c r="H566" s="94"/>
      <c r="I566" s="94"/>
      <c r="J566" s="94"/>
      <c r="K566" s="94"/>
      <c r="L566" s="94"/>
      <c r="M566" s="94"/>
      <c r="N566" s="94"/>
    </row>
    <row r="567" spans="2:14">
      <c r="B567" s="93"/>
      <c r="C567" s="93"/>
      <c r="D567" s="93"/>
      <c r="E567" s="93"/>
      <c r="F567" s="93"/>
      <c r="G567" s="93"/>
      <c r="H567" s="94"/>
      <c r="I567" s="94"/>
      <c r="J567" s="94"/>
      <c r="K567" s="94"/>
      <c r="L567" s="94"/>
      <c r="M567" s="94"/>
      <c r="N567" s="94"/>
    </row>
    <row r="568" spans="2:14">
      <c r="B568" s="93"/>
      <c r="C568" s="93"/>
      <c r="D568" s="93"/>
      <c r="E568" s="93"/>
      <c r="F568" s="93"/>
      <c r="G568" s="93"/>
      <c r="H568" s="94"/>
      <c r="I568" s="94"/>
      <c r="J568" s="94"/>
      <c r="K568" s="94"/>
      <c r="L568" s="94"/>
      <c r="M568" s="94"/>
      <c r="N568" s="94"/>
    </row>
    <row r="569" spans="2:14">
      <c r="B569" s="93"/>
      <c r="C569" s="93"/>
      <c r="D569" s="93"/>
      <c r="E569" s="93"/>
      <c r="F569" s="93"/>
      <c r="G569" s="93"/>
      <c r="H569" s="94"/>
      <c r="I569" s="94"/>
      <c r="J569" s="94"/>
      <c r="K569" s="94"/>
      <c r="L569" s="94"/>
      <c r="M569" s="94"/>
      <c r="N569" s="94"/>
    </row>
    <row r="570" spans="2:14">
      <c r="B570" s="93"/>
      <c r="C570" s="93"/>
      <c r="D570" s="93"/>
      <c r="E570" s="93"/>
      <c r="F570" s="93"/>
      <c r="G570" s="93"/>
      <c r="H570" s="94"/>
      <c r="I570" s="94"/>
      <c r="J570" s="94"/>
      <c r="K570" s="94"/>
      <c r="L570" s="94"/>
      <c r="M570" s="94"/>
      <c r="N570" s="94"/>
    </row>
    <row r="571" spans="2:14">
      <c r="B571" s="93"/>
      <c r="C571" s="93"/>
      <c r="D571" s="93"/>
      <c r="E571" s="93"/>
      <c r="F571" s="93"/>
      <c r="G571" s="93"/>
      <c r="H571" s="94"/>
      <c r="I571" s="94"/>
      <c r="J571" s="94"/>
      <c r="K571" s="94"/>
      <c r="L571" s="94"/>
      <c r="M571" s="94"/>
      <c r="N571" s="94"/>
    </row>
    <row r="572" spans="2:14">
      <c r="B572" s="93"/>
      <c r="C572" s="93"/>
      <c r="D572" s="93"/>
      <c r="E572" s="93"/>
      <c r="F572" s="93"/>
      <c r="G572" s="93"/>
      <c r="H572" s="94"/>
      <c r="I572" s="94"/>
      <c r="J572" s="94"/>
      <c r="K572" s="94"/>
      <c r="L572" s="94"/>
      <c r="M572" s="94"/>
      <c r="N572" s="94"/>
    </row>
    <row r="573" spans="2:14">
      <c r="B573" s="93"/>
      <c r="C573" s="93"/>
      <c r="D573" s="93"/>
      <c r="E573" s="93"/>
      <c r="F573" s="93"/>
      <c r="G573" s="93"/>
      <c r="H573" s="94"/>
      <c r="I573" s="94"/>
      <c r="J573" s="94"/>
      <c r="K573" s="94"/>
      <c r="L573" s="94"/>
      <c r="M573" s="94"/>
      <c r="N573" s="94"/>
    </row>
  </sheetData>
  <sheetProtection sheet="1" objects="1" scenarios="1"/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33.42578125" style="2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146</v>
      </c>
      <c r="C1" s="46" t="s" vm="1">
        <v>232</v>
      </c>
    </row>
    <row r="2" spans="2:15">
      <c r="B2" s="46" t="s">
        <v>145</v>
      </c>
      <c r="C2" s="46" t="s">
        <v>233</v>
      </c>
    </row>
    <row r="3" spans="2:15">
      <c r="B3" s="46" t="s">
        <v>147</v>
      </c>
      <c r="C3" s="46" t="s">
        <v>234</v>
      </c>
    </row>
    <row r="4" spans="2:15">
      <c r="B4" s="46" t="s">
        <v>148</v>
      </c>
      <c r="C4" s="46">
        <v>9453</v>
      </c>
    </row>
    <row r="6" spans="2:15" ht="26.25" customHeight="1">
      <c r="B6" s="151" t="s">
        <v>174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</row>
    <row r="7" spans="2:15" ht="26.25" customHeight="1">
      <c r="B7" s="151" t="s">
        <v>93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3"/>
    </row>
    <row r="8" spans="2:15" s="3" customFormat="1" ht="63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103</v>
      </c>
      <c r="J8" s="29" t="s">
        <v>208</v>
      </c>
      <c r="K8" s="29" t="s">
        <v>207</v>
      </c>
      <c r="L8" s="29" t="s">
        <v>63</v>
      </c>
      <c r="M8" s="29" t="s">
        <v>60</v>
      </c>
      <c r="N8" s="29" t="s">
        <v>149</v>
      </c>
      <c r="O8" s="19" t="s">
        <v>151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215</v>
      </c>
      <c r="K9" s="31"/>
      <c r="L9" s="31" t="s">
        <v>211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7" t="s">
        <v>31</v>
      </c>
      <c r="C11" s="87"/>
      <c r="D11" s="88"/>
      <c r="E11" s="87"/>
      <c r="F11" s="88"/>
      <c r="G11" s="87"/>
      <c r="H11" s="87"/>
      <c r="I11" s="88"/>
      <c r="J11" s="90"/>
      <c r="K11" s="102"/>
      <c r="L11" s="90">
        <v>10096.143865572001</v>
      </c>
      <c r="M11" s="91"/>
      <c r="N11" s="91">
        <f>IFERROR(L11/$L$11,0)</f>
        <v>1</v>
      </c>
      <c r="O11" s="91">
        <f>L11/'סכום נכסי הקרן'!$C$42</f>
        <v>1.3076730463956866E-2</v>
      </c>
    </row>
    <row r="12" spans="2:15" s="4" customFormat="1" ht="18" customHeight="1">
      <c r="B12" s="108" t="s">
        <v>199</v>
      </c>
      <c r="C12" s="87"/>
      <c r="D12" s="88"/>
      <c r="E12" s="87"/>
      <c r="F12" s="88"/>
      <c r="G12" s="87"/>
      <c r="H12" s="87"/>
      <c r="I12" s="88"/>
      <c r="J12" s="90"/>
      <c r="K12" s="102"/>
      <c r="L12" s="90">
        <v>10096.143865572001</v>
      </c>
      <c r="M12" s="91"/>
      <c r="N12" s="91">
        <f t="shared" ref="N12:N25" si="0">IFERROR(L12/$L$11,0)</f>
        <v>1</v>
      </c>
      <c r="O12" s="91">
        <f>L12/'סכום נכסי הקרן'!$C$42</f>
        <v>1.3076730463956866E-2</v>
      </c>
    </row>
    <row r="13" spans="2:15">
      <c r="B13" s="85" t="s">
        <v>54</v>
      </c>
      <c r="C13" s="80"/>
      <c r="D13" s="81"/>
      <c r="E13" s="80"/>
      <c r="F13" s="81"/>
      <c r="G13" s="80"/>
      <c r="H13" s="80"/>
      <c r="I13" s="81"/>
      <c r="J13" s="83"/>
      <c r="K13" s="100"/>
      <c r="L13" s="83">
        <v>5138.5519164500001</v>
      </c>
      <c r="M13" s="84"/>
      <c r="N13" s="84">
        <f t="shared" si="0"/>
        <v>0.5089618358126351</v>
      </c>
      <c r="O13" s="84">
        <f>L13/'סכום נכסי הקרן'!$C$42</f>
        <v>6.6555567433624983E-3</v>
      </c>
    </row>
    <row r="14" spans="2:15">
      <c r="B14" s="86" t="s">
        <v>1909</v>
      </c>
      <c r="C14" s="87" t="s">
        <v>1910</v>
      </c>
      <c r="D14" s="88" t="s">
        <v>28</v>
      </c>
      <c r="E14" s="87"/>
      <c r="F14" s="88" t="s">
        <v>1823</v>
      </c>
      <c r="G14" s="87" t="s">
        <v>896</v>
      </c>
      <c r="H14" s="87" t="s">
        <v>897</v>
      </c>
      <c r="I14" s="88" t="s">
        <v>134</v>
      </c>
      <c r="J14" s="90">
        <v>99.025605000000013</v>
      </c>
      <c r="K14" s="102">
        <v>106693.59239999999</v>
      </c>
      <c r="L14" s="90">
        <v>428.22612841500006</v>
      </c>
      <c r="M14" s="91">
        <v>2.5516875593090501E-4</v>
      </c>
      <c r="N14" s="91">
        <f t="shared" si="0"/>
        <v>4.2414820362778057E-2</v>
      </c>
      <c r="O14" s="91">
        <f>L14/'סכום נכסי הקרן'!$C$42</f>
        <v>5.5464717356119777E-4</v>
      </c>
    </row>
    <row r="15" spans="2:15">
      <c r="B15" s="86" t="s">
        <v>1911</v>
      </c>
      <c r="C15" s="87" t="s">
        <v>1912</v>
      </c>
      <c r="D15" s="88" t="s">
        <v>28</v>
      </c>
      <c r="E15" s="87"/>
      <c r="F15" s="88" t="s">
        <v>1823</v>
      </c>
      <c r="G15" s="87" t="s">
        <v>907</v>
      </c>
      <c r="H15" s="87" t="s">
        <v>897</v>
      </c>
      <c r="I15" s="88" t="s">
        <v>132</v>
      </c>
      <c r="J15" s="90">
        <v>17.308467000000004</v>
      </c>
      <c r="K15" s="102">
        <v>1007522</v>
      </c>
      <c r="L15" s="90">
        <v>666.85411602200008</v>
      </c>
      <c r="M15" s="91">
        <v>1.206182832539514E-4</v>
      </c>
      <c r="N15" s="91">
        <f t="shared" si="0"/>
        <v>6.6050377738374189E-2</v>
      </c>
      <c r="O15" s="91">
        <f>L15/'סכום נכסי הקרן'!$C$42</f>
        <v>8.6372298672725614E-4</v>
      </c>
    </row>
    <row r="16" spans="2:15">
      <c r="B16" s="86" t="s">
        <v>1913</v>
      </c>
      <c r="C16" s="87" t="s">
        <v>1914</v>
      </c>
      <c r="D16" s="88" t="s">
        <v>28</v>
      </c>
      <c r="E16" s="87"/>
      <c r="F16" s="88" t="s">
        <v>1823</v>
      </c>
      <c r="G16" s="87" t="s">
        <v>1127</v>
      </c>
      <c r="H16" s="87" t="s">
        <v>897</v>
      </c>
      <c r="I16" s="88" t="s">
        <v>132</v>
      </c>
      <c r="J16" s="90">
        <v>407.57995200000005</v>
      </c>
      <c r="K16" s="102">
        <v>34912.99</v>
      </c>
      <c r="L16" s="90">
        <v>544.14888261199997</v>
      </c>
      <c r="M16" s="91">
        <v>4.8845813897206999E-5</v>
      </c>
      <c r="N16" s="91">
        <f t="shared" si="0"/>
        <v>5.3896704509882792E-2</v>
      </c>
      <c r="O16" s="91">
        <f>L16/'סכום נכסי הקרן'!$C$42</f>
        <v>7.0479267777126574E-4</v>
      </c>
    </row>
    <row r="17" spans="2:15">
      <c r="B17" s="86" t="s">
        <v>1915</v>
      </c>
      <c r="C17" s="87" t="s">
        <v>1916</v>
      </c>
      <c r="D17" s="88" t="s">
        <v>28</v>
      </c>
      <c r="E17" s="87"/>
      <c r="F17" s="88" t="s">
        <v>1823</v>
      </c>
      <c r="G17" s="87" t="s">
        <v>1917</v>
      </c>
      <c r="H17" s="87" t="s">
        <v>897</v>
      </c>
      <c r="I17" s="88" t="s">
        <v>134</v>
      </c>
      <c r="J17" s="90">
        <v>95.187427000000014</v>
      </c>
      <c r="K17" s="102">
        <v>236239</v>
      </c>
      <c r="L17" s="90">
        <v>911.41988978000018</v>
      </c>
      <c r="M17" s="91">
        <v>3.6407394401232081E-4</v>
      </c>
      <c r="N17" s="91">
        <f t="shared" si="0"/>
        <v>9.0274059276032645E-2</v>
      </c>
      <c r="O17" s="91">
        <f>L17/'סכום נכסי הקרן'!$C$42</f>
        <v>1.180489541039944E-3</v>
      </c>
    </row>
    <row r="18" spans="2:15">
      <c r="B18" s="86" t="s">
        <v>1918</v>
      </c>
      <c r="C18" s="87" t="s">
        <v>1919</v>
      </c>
      <c r="D18" s="88" t="s">
        <v>28</v>
      </c>
      <c r="E18" s="87"/>
      <c r="F18" s="88" t="s">
        <v>1823</v>
      </c>
      <c r="G18" s="87" t="s">
        <v>1920</v>
      </c>
      <c r="H18" s="87" t="s">
        <v>897</v>
      </c>
      <c r="I18" s="88" t="s">
        <v>132</v>
      </c>
      <c r="J18" s="90">
        <v>233.43929400000002</v>
      </c>
      <c r="K18" s="102">
        <v>122601.60000000001</v>
      </c>
      <c r="L18" s="90">
        <v>1094.4299304369999</v>
      </c>
      <c r="M18" s="91">
        <v>3.9807801071411574E-4</v>
      </c>
      <c r="N18" s="91">
        <f t="shared" si="0"/>
        <v>0.10840078598414411</v>
      </c>
      <c r="O18" s="91">
        <f>L18/'סכום נכסי הקרן'!$C$42</f>
        <v>1.4175278603957258E-3</v>
      </c>
    </row>
    <row r="19" spans="2:15">
      <c r="B19" s="86" t="s">
        <v>1921</v>
      </c>
      <c r="C19" s="87" t="s">
        <v>1922</v>
      </c>
      <c r="D19" s="88" t="s">
        <v>28</v>
      </c>
      <c r="E19" s="87"/>
      <c r="F19" s="88" t="s">
        <v>1823</v>
      </c>
      <c r="G19" s="87" t="s">
        <v>1920</v>
      </c>
      <c r="H19" s="87" t="s">
        <v>897</v>
      </c>
      <c r="I19" s="88" t="s">
        <v>135</v>
      </c>
      <c r="J19" s="90">
        <v>40626.317361000009</v>
      </c>
      <c r="K19" s="102">
        <v>131.5</v>
      </c>
      <c r="L19" s="90">
        <v>249.91029279600002</v>
      </c>
      <c r="M19" s="91">
        <v>1.7996487207048124E-4</v>
      </c>
      <c r="N19" s="91">
        <f t="shared" si="0"/>
        <v>2.4753043946629742E-2</v>
      </c>
      <c r="O19" s="91">
        <f>L19/'סכום נכסי הקרן'!$C$42</f>
        <v>3.2368888385255623E-4</v>
      </c>
    </row>
    <row r="20" spans="2:15">
      <c r="B20" s="86" t="s">
        <v>1923</v>
      </c>
      <c r="C20" s="87" t="s">
        <v>1924</v>
      </c>
      <c r="D20" s="88" t="s">
        <v>28</v>
      </c>
      <c r="E20" s="87"/>
      <c r="F20" s="88" t="s">
        <v>1823</v>
      </c>
      <c r="G20" s="87" t="s">
        <v>676</v>
      </c>
      <c r="H20" s="87"/>
      <c r="I20" s="88" t="s">
        <v>135</v>
      </c>
      <c r="J20" s="90">
        <v>1592.2998750000002</v>
      </c>
      <c r="K20" s="102">
        <v>16695.21</v>
      </c>
      <c r="L20" s="90">
        <v>1243.5626763880002</v>
      </c>
      <c r="M20" s="91">
        <v>1.6251113591296796E-3</v>
      </c>
      <c r="N20" s="91">
        <f t="shared" si="0"/>
        <v>0.12317204399479362</v>
      </c>
      <c r="O20" s="91">
        <f>L20/'סכום נכסי הקרן'!$C$42</f>
        <v>1.6106876200145529E-3</v>
      </c>
    </row>
    <row r="21" spans="2:15">
      <c r="B21" s="92"/>
      <c r="C21" s="87"/>
      <c r="D21" s="87"/>
      <c r="E21" s="87"/>
      <c r="F21" s="87"/>
      <c r="G21" s="87"/>
      <c r="H21" s="87"/>
      <c r="I21" s="87"/>
      <c r="J21" s="90"/>
      <c r="K21" s="102"/>
      <c r="L21" s="87"/>
      <c r="M21" s="87"/>
      <c r="N21" s="91"/>
      <c r="O21" s="87"/>
    </row>
    <row r="22" spans="2:15">
      <c r="B22" s="85" t="s">
        <v>30</v>
      </c>
      <c r="C22" s="80"/>
      <c r="D22" s="81"/>
      <c r="E22" s="80"/>
      <c r="F22" s="81"/>
      <c r="G22" s="80"/>
      <c r="H22" s="80"/>
      <c r="I22" s="81"/>
      <c r="J22" s="83"/>
      <c r="K22" s="100"/>
      <c r="L22" s="83">
        <v>4957.5919491220002</v>
      </c>
      <c r="M22" s="84"/>
      <c r="N22" s="84">
        <f t="shared" si="0"/>
        <v>0.49103816418736479</v>
      </c>
      <c r="O22" s="84">
        <f>L22/'סכום נכסי הקרן'!$C$42</f>
        <v>6.4211737205943668E-3</v>
      </c>
    </row>
    <row r="23" spans="2:15">
      <c r="B23" s="86" t="s">
        <v>1925</v>
      </c>
      <c r="C23" s="87" t="s">
        <v>1926</v>
      </c>
      <c r="D23" s="88" t="s">
        <v>28</v>
      </c>
      <c r="E23" s="87"/>
      <c r="F23" s="88" t="s">
        <v>1793</v>
      </c>
      <c r="G23" s="87" t="s">
        <v>676</v>
      </c>
      <c r="H23" s="87"/>
      <c r="I23" s="88" t="s">
        <v>132</v>
      </c>
      <c r="J23" s="90">
        <v>694.63499900000011</v>
      </c>
      <c r="K23" s="102">
        <v>20511</v>
      </c>
      <c r="L23" s="90">
        <v>544.83046002300011</v>
      </c>
      <c r="M23" s="91">
        <v>9.1170193603118694E-5</v>
      </c>
      <c r="N23" s="91">
        <f t="shared" si="0"/>
        <v>5.3964213196374906E-2</v>
      </c>
      <c r="O23" s="91">
        <f>L23/'סכום נכסי הקרן'!$C$42</f>
        <v>7.0567547066849876E-4</v>
      </c>
    </row>
    <row r="24" spans="2:15">
      <c r="B24" s="86" t="s">
        <v>1927</v>
      </c>
      <c r="C24" s="87" t="s">
        <v>1928</v>
      </c>
      <c r="D24" s="88" t="s">
        <v>28</v>
      </c>
      <c r="E24" s="87"/>
      <c r="F24" s="88" t="s">
        <v>1793</v>
      </c>
      <c r="G24" s="87" t="s">
        <v>676</v>
      </c>
      <c r="H24" s="87"/>
      <c r="I24" s="88" t="s">
        <v>132</v>
      </c>
      <c r="J24" s="90">
        <v>3905.9265440000004</v>
      </c>
      <c r="K24" s="102">
        <v>3721</v>
      </c>
      <c r="L24" s="90">
        <v>555.7783501560001</v>
      </c>
      <c r="M24" s="91">
        <v>6.1009248683992207E-5</v>
      </c>
      <c r="N24" s="91">
        <f t="shared" si="0"/>
        <v>5.5048576719594143E-2</v>
      </c>
      <c r="O24" s="91">
        <f>L24/'סכום נכסי הקרן'!$C$42</f>
        <v>7.1985540018658345E-4</v>
      </c>
    </row>
    <row r="25" spans="2:15">
      <c r="B25" s="86" t="s">
        <v>1929</v>
      </c>
      <c r="C25" s="87" t="s">
        <v>1930</v>
      </c>
      <c r="D25" s="88" t="s">
        <v>124</v>
      </c>
      <c r="E25" s="87"/>
      <c r="F25" s="88" t="s">
        <v>1793</v>
      </c>
      <c r="G25" s="87" t="s">
        <v>676</v>
      </c>
      <c r="H25" s="87"/>
      <c r="I25" s="88" t="s">
        <v>132</v>
      </c>
      <c r="J25" s="90">
        <v>8506.997037000001</v>
      </c>
      <c r="K25" s="102">
        <v>11856.42</v>
      </c>
      <c r="L25" s="90">
        <v>3856.983138943001</v>
      </c>
      <c r="M25" s="91">
        <v>8.594790404690996E-5</v>
      </c>
      <c r="N25" s="91">
        <f t="shared" si="0"/>
        <v>0.38202537427139582</v>
      </c>
      <c r="O25" s="91">
        <f>L25/'סכום נכסי הקרן'!$C$42</f>
        <v>4.9956428497392857E-3</v>
      </c>
    </row>
    <row r="26" spans="2:15">
      <c r="B26" s="92"/>
      <c r="C26" s="87"/>
      <c r="D26" s="87"/>
      <c r="E26" s="87"/>
      <c r="F26" s="87"/>
      <c r="G26" s="87"/>
      <c r="H26" s="87"/>
      <c r="I26" s="87"/>
      <c r="J26" s="90"/>
      <c r="K26" s="102"/>
      <c r="L26" s="87"/>
      <c r="M26" s="87"/>
      <c r="N26" s="91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111" t="s">
        <v>223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111" t="s">
        <v>112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111" t="s">
        <v>206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111" t="s">
        <v>214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2:15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</row>
    <row r="112" spans="2:15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2:15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</row>
    <row r="114" spans="2:15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</row>
    <row r="115" spans="2:15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</row>
    <row r="116" spans="2:15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</row>
    <row r="117" spans="2:15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</row>
    <row r="118" spans="2:15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</row>
    <row r="119" spans="2:15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</row>
    <row r="120" spans="2:15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</row>
    <row r="121" spans="2:15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</row>
    <row r="122" spans="2:15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</row>
    <row r="123" spans="2:15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</row>
    <row r="124" spans="2:15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</row>
    <row r="125" spans="2:15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</row>
    <row r="126" spans="2:15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11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11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115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3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3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3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3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3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3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3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3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3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3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3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3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3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3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3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3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3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3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3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3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3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3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3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3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3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3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3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3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3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3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93"/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93"/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93"/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93"/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93"/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3"/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</row>
    <row r="501" spans="2:15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</row>
    <row r="502" spans="2:15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</row>
    <row r="503" spans="2:15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</row>
    <row r="504" spans="2:15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</row>
    <row r="505" spans="2:15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</row>
    <row r="506" spans="2:15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</row>
    <row r="507" spans="2:15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</row>
    <row r="508" spans="2:15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</row>
    <row r="509" spans="2:15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</row>
    <row r="510" spans="2:15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</row>
    <row r="511" spans="2:15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</row>
    <row r="512" spans="2:15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</row>
    <row r="513" spans="2:15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</row>
    <row r="514" spans="2:15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</row>
    <row r="515" spans="2:15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</row>
    <row r="516" spans="2:15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</row>
    <row r="517" spans="2:15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</row>
    <row r="518" spans="2:15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</row>
    <row r="519" spans="2:15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</row>
    <row r="520" spans="2:15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</row>
    <row r="521" spans="2:15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</row>
    <row r="522" spans="2:15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</row>
    <row r="523" spans="2:15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</row>
    <row r="524" spans="2:15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</row>
    <row r="525" spans="2:15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</row>
  </sheetData>
  <sheetProtection sheet="1" objects="1" scenarios="1"/>
  <mergeCells count="2">
    <mergeCell ref="B6:O6"/>
    <mergeCell ref="B7:O7"/>
  </mergeCells>
  <phoneticPr fontId="4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1.140625" style="2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7.42578125" style="1" bestFit="1" customWidth="1"/>
    <col min="9" max="9" width="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146</v>
      </c>
      <c r="C1" s="46" t="s" vm="1">
        <v>232</v>
      </c>
    </row>
    <row r="2" spans="2:12">
      <c r="B2" s="46" t="s">
        <v>145</v>
      </c>
      <c r="C2" s="46" t="s">
        <v>233</v>
      </c>
    </row>
    <row r="3" spans="2:12">
      <c r="B3" s="46" t="s">
        <v>147</v>
      </c>
      <c r="C3" s="46" t="s">
        <v>234</v>
      </c>
    </row>
    <row r="4" spans="2:12">
      <c r="B4" s="46" t="s">
        <v>148</v>
      </c>
      <c r="C4" s="46">
        <v>9453</v>
      </c>
    </row>
    <row r="6" spans="2:12" ht="26.25" customHeight="1">
      <c r="B6" s="151" t="s">
        <v>174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2" ht="26.25" customHeight="1">
      <c r="B7" s="151" t="s">
        <v>94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</row>
    <row r="8" spans="2:12" s="3" customFormat="1" ht="63">
      <c r="B8" s="21" t="s">
        <v>116</v>
      </c>
      <c r="C8" s="29" t="s">
        <v>46</v>
      </c>
      <c r="D8" s="29" t="s">
        <v>119</v>
      </c>
      <c r="E8" s="29" t="s">
        <v>67</v>
      </c>
      <c r="F8" s="29" t="s">
        <v>103</v>
      </c>
      <c r="G8" s="29" t="s">
        <v>208</v>
      </c>
      <c r="H8" s="29" t="s">
        <v>207</v>
      </c>
      <c r="I8" s="29" t="s">
        <v>63</v>
      </c>
      <c r="J8" s="29" t="s">
        <v>60</v>
      </c>
      <c r="K8" s="29" t="s">
        <v>149</v>
      </c>
      <c r="L8" s="65" t="s">
        <v>151</v>
      </c>
    </row>
    <row r="9" spans="2:12" s="3" customFormat="1" ht="25.5">
      <c r="B9" s="14"/>
      <c r="C9" s="15"/>
      <c r="D9" s="15"/>
      <c r="E9" s="15"/>
      <c r="F9" s="15"/>
      <c r="G9" s="15" t="s">
        <v>215</v>
      </c>
      <c r="H9" s="15"/>
      <c r="I9" s="15" t="s">
        <v>211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7" t="s">
        <v>50</v>
      </c>
      <c r="C11" s="87"/>
      <c r="D11" s="88"/>
      <c r="E11" s="88"/>
      <c r="F11" s="88"/>
      <c r="G11" s="90"/>
      <c r="H11" s="102"/>
      <c r="I11" s="90">
        <v>7.1866669170000019</v>
      </c>
      <c r="J11" s="91"/>
      <c r="K11" s="91">
        <f>IFERROR(I11/$I$11,0)</f>
        <v>1</v>
      </c>
      <c r="L11" s="91">
        <f>I11/'סכום נכסי הקרן'!$C$42</f>
        <v>9.3083168642546406E-6</v>
      </c>
    </row>
    <row r="12" spans="2:12" s="4" customFormat="1" ht="18" customHeight="1">
      <c r="B12" s="108" t="s">
        <v>26</v>
      </c>
      <c r="C12" s="87"/>
      <c r="D12" s="88"/>
      <c r="E12" s="88"/>
      <c r="F12" s="88"/>
      <c r="G12" s="90"/>
      <c r="H12" s="102"/>
      <c r="I12" s="90">
        <v>5.3151581900000009</v>
      </c>
      <c r="J12" s="91"/>
      <c r="K12" s="91">
        <f t="shared" ref="K12:K20" si="0">IFERROR(I12/$I$11,0)</f>
        <v>0.73958599325468077</v>
      </c>
      <c r="L12" s="91">
        <f>I12/'סכום נכסי הקרן'!$C$42</f>
        <v>6.8843007735790635E-6</v>
      </c>
    </row>
    <row r="13" spans="2:12">
      <c r="B13" s="85" t="s">
        <v>1931</v>
      </c>
      <c r="C13" s="80"/>
      <c r="D13" s="81"/>
      <c r="E13" s="81"/>
      <c r="F13" s="81"/>
      <c r="G13" s="83"/>
      <c r="H13" s="100"/>
      <c r="I13" s="83">
        <v>5.3151581900000009</v>
      </c>
      <c r="J13" s="84"/>
      <c r="K13" s="84">
        <f t="shared" si="0"/>
        <v>0.73958599325468077</v>
      </c>
      <c r="L13" s="84">
        <f>I13/'סכום נכסי הקרן'!$C$42</f>
        <v>6.8843007735790635E-6</v>
      </c>
    </row>
    <row r="14" spans="2:12">
      <c r="B14" s="86" t="s">
        <v>1932</v>
      </c>
      <c r="C14" s="87" t="s">
        <v>1933</v>
      </c>
      <c r="D14" s="88" t="s">
        <v>120</v>
      </c>
      <c r="E14" s="88" t="s">
        <v>325</v>
      </c>
      <c r="F14" s="88" t="s">
        <v>133</v>
      </c>
      <c r="G14" s="90">
        <v>48588.700371000006</v>
      </c>
      <c r="H14" s="102">
        <v>8.1999999999999993</v>
      </c>
      <c r="I14" s="90">
        <v>3.9842734300000004</v>
      </c>
      <c r="J14" s="91">
        <v>5.5643710822470178E-4</v>
      </c>
      <c r="K14" s="91">
        <f t="shared" si="0"/>
        <v>0.554397953323151</v>
      </c>
      <c r="L14" s="91">
        <f>I14/'סכום נכסי הקרן'!$C$42</f>
        <v>5.1605118184261434E-6</v>
      </c>
    </row>
    <row r="15" spans="2:12">
      <c r="B15" s="86" t="s">
        <v>1934</v>
      </c>
      <c r="C15" s="87" t="s">
        <v>1935</v>
      </c>
      <c r="D15" s="88" t="s">
        <v>120</v>
      </c>
      <c r="E15" s="88" t="s">
        <v>158</v>
      </c>
      <c r="F15" s="88" t="s">
        <v>133</v>
      </c>
      <c r="G15" s="90">
        <v>13047.889800000003</v>
      </c>
      <c r="H15" s="102">
        <v>10.199999999999999</v>
      </c>
      <c r="I15" s="90">
        <v>1.3308847600000002</v>
      </c>
      <c r="J15" s="91">
        <v>8.7012917606180281E-4</v>
      </c>
      <c r="K15" s="91">
        <f t="shared" si="0"/>
        <v>0.18518803993152977</v>
      </c>
      <c r="L15" s="91">
        <f>I15/'סכום נכסי הקרן'!$C$42</f>
        <v>1.7237889551529201E-6</v>
      </c>
    </row>
    <row r="16" spans="2:12">
      <c r="B16" s="92"/>
      <c r="C16" s="87"/>
      <c r="D16" s="87"/>
      <c r="E16" s="87"/>
      <c r="F16" s="87"/>
      <c r="G16" s="90"/>
      <c r="H16" s="102"/>
      <c r="I16" s="87"/>
      <c r="J16" s="87"/>
      <c r="K16" s="91"/>
      <c r="L16" s="87"/>
    </row>
    <row r="17" spans="2:12">
      <c r="B17" s="108" t="s">
        <v>41</v>
      </c>
      <c r="C17" s="87"/>
      <c r="D17" s="88"/>
      <c r="E17" s="88"/>
      <c r="F17" s="88"/>
      <c r="G17" s="90"/>
      <c r="H17" s="102"/>
      <c r="I17" s="90">
        <v>1.8715087270000004</v>
      </c>
      <c r="J17" s="91"/>
      <c r="K17" s="91">
        <f t="shared" si="0"/>
        <v>0.26041400674531912</v>
      </c>
      <c r="L17" s="91">
        <f>I17/'סכום נכסי הקרן'!$C$42</f>
        <v>2.4240160906755758E-6</v>
      </c>
    </row>
    <row r="18" spans="2:12">
      <c r="B18" s="85" t="s">
        <v>1936</v>
      </c>
      <c r="C18" s="80"/>
      <c r="D18" s="81"/>
      <c r="E18" s="81"/>
      <c r="F18" s="81"/>
      <c r="G18" s="83"/>
      <c r="H18" s="100"/>
      <c r="I18" s="83">
        <v>1.8715087270000004</v>
      </c>
      <c r="J18" s="84"/>
      <c r="K18" s="84">
        <f t="shared" si="0"/>
        <v>0.26041400674531912</v>
      </c>
      <c r="L18" s="84">
        <f>I18/'סכום נכסי הקרן'!$C$42</f>
        <v>2.4240160906755758E-6</v>
      </c>
    </row>
    <row r="19" spans="2:12">
      <c r="B19" s="86" t="s">
        <v>1937</v>
      </c>
      <c r="C19" s="87" t="s">
        <v>1938</v>
      </c>
      <c r="D19" s="88" t="s">
        <v>1609</v>
      </c>
      <c r="E19" s="88" t="s">
        <v>972</v>
      </c>
      <c r="F19" s="88" t="s">
        <v>132</v>
      </c>
      <c r="G19" s="90">
        <v>1969.4928000000002</v>
      </c>
      <c r="H19" s="102">
        <v>23</v>
      </c>
      <c r="I19" s="90">
        <v>1.7322083070000005</v>
      </c>
      <c r="J19" s="91">
        <v>5.8966850299401206E-5</v>
      </c>
      <c r="K19" s="91">
        <f t="shared" si="0"/>
        <v>0.24103083209581844</v>
      </c>
      <c r="L19" s="91">
        <f>I19/'סכום נכסי הקרן'!$C$42</f>
        <v>2.2435913592028353E-6</v>
      </c>
    </row>
    <row r="20" spans="2:12">
      <c r="B20" s="86" t="s">
        <v>1939</v>
      </c>
      <c r="C20" s="87" t="s">
        <v>1940</v>
      </c>
      <c r="D20" s="88" t="s">
        <v>1631</v>
      </c>
      <c r="E20" s="88" t="s">
        <v>1039</v>
      </c>
      <c r="F20" s="88" t="s">
        <v>132</v>
      </c>
      <c r="G20" s="90">
        <v>520.39908300000013</v>
      </c>
      <c r="H20" s="102">
        <v>7</v>
      </c>
      <c r="I20" s="90">
        <v>0.13930042000000004</v>
      </c>
      <c r="J20" s="91">
        <v>2.0569133715415025E-5</v>
      </c>
      <c r="K20" s="91">
        <f t="shared" si="0"/>
        <v>1.9383174649500734E-2</v>
      </c>
      <c r="L20" s="91">
        <f>I20/'סכום נכסי הקרן'!$C$42</f>
        <v>1.8042473147274071E-7</v>
      </c>
    </row>
    <row r="21" spans="2:12">
      <c r="B21" s="92"/>
      <c r="C21" s="87"/>
      <c r="D21" s="87"/>
      <c r="E21" s="87"/>
      <c r="F21" s="87"/>
      <c r="G21" s="90"/>
      <c r="H21" s="102"/>
      <c r="I21" s="87"/>
      <c r="J21" s="87"/>
      <c r="K21" s="91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111" t="s">
        <v>223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111" t="s">
        <v>112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111" t="s">
        <v>206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111" t="s">
        <v>214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2023-12-03T11:04:17Z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