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0FDFD6E3-EB90-4830-B50E-3FAA5BD2E7F8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3" i="8" l="1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AA7" i="8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4" i="8"/>
  <c r="AA9" i="8" s="1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AC3" i="8" s="1"/>
  <c r="B24" i="6"/>
  <c r="B25" i="6"/>
  <c r="B23" i="6"/>
  <c r="B26" i="6" l="1"/>
  <c r="C4" i="5"/>
  <c r="C3" i="5"/>
</calcChain>
</file>

<file path=xl/sharedStrings.xml><?xml version="1.0" encoding="utf-8"?>
<sst xmlns="http://schemas.openxmlformats.org/spreadsheetml/2006/main" count="5735" uniqueCount="1413">
  <si>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</si>
  <si>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</si>
  <si>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</si>
  <si>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</si>
  <si>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</si>
  <si>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</si>
  <si>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</si>
  <si>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</si>
  <si>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</si>
  <si>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</si>
  <si>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</si>
  <si>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</si>
  <si>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</si>
  <si>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</si>
  <si>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</si>
  <si>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</si>
  <si>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</si>
  <si>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</si>
  <si>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</si>
  <si>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</si>
  <si>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</si>
  <si>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</si>
  <si>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</si>
  <si>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</si>
  <si>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</si>
  <si>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</si>
  <si>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</si>
  <si>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</si>
  <si>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</si>
  <si>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</si>
  <si>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</si>
  <si>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</si>
  <si>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</si>
  <si>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</si>
  <si>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</si>
  <si>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</si>
  <si>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</si>
  <si>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</si>
  <si>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</si>
  <si>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</si>
  <si>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</si>
  <si>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</si>
  <si>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</si>
  <si>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</si>
  <si>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</si>
  <si>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</si>
  <si>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</si>
  <si>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</si>
  <si>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</si>
  <si>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</si>
  <si>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</si>
  <si>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</si>
  <si>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</si>
  <si>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</si>
  <si>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</si>
  <si>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</si>
  <si>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</si>
  <si>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</si>
  <si>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</si>
  <si>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</si>
  <si>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</si>
  <si>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</si>
  <si>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</si>
  <si>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</si>
  <si>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</si>
  <si>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</si>
  <si>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</si>
  <si>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</si>
  <si>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</si>
  <si>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</si>
  <si>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</si>
  <si>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</si>
  <si>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</si>
  <si>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</si>
  <si>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</si>
  <si>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</si>
  <si>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</si>
  <si>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</si>
  <si>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</si>
  <si>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</si>
  <si>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</si>
  <si>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</si>
  <si>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</si>
  <si>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</si>
  <si>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</si>
  <si>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</si>
  <si>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</si>
  <si>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</si>
  <si>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</si>
  <si>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</si>
  <si>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</si>
  <si>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</si>
  <si>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</si>
  <si>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</si>
  <si>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</si>
  <si>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</si>
  <si>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</si>
  <si>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</si>
  <si>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</si>
  <si>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</si>
  <si>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</si>
  <si>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</si>
  <si>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</si>
  <si>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</si>
  <si>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</si>
  <si>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</si>
  <si>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</si>
  <si>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</si>
  <si>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</si>
  <si>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</si>
  <si>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</si>
  <si>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</si>
  <si>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</si>
  <si>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</si>
  <si>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</si>
  <si>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</si>
  <si>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</si>
  <si>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</si>
  <si>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</si>
  <si>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</si>
  <si>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</si>
  <si>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</si>
  <si>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</si>
  <si>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</si>
  <si>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</si>
  <si>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</si>
  <si>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</si>
  <si>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</si>
  <si>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</si>
  <si>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</si>
  <si>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</si>
  <si>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</si>
  <si>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</si>
  <si>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</si>
  <si>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</si>
  <si>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</si>
  <si>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</si>
  <si>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</si>
  <si>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</si>
  <si>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</si>
  <si>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</si>
  <si>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</si>
  <si>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</si>
  <si>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</si>
  <si>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</si>
  <si>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</si>
  <si>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</si>
  <si>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</si>
  <si>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</si>
  <si>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</si>
  <si>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</si>
  <si>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</si>
  <si>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</si>
  <si>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</si>
  <si>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</si>
  <si>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</si>
  <si>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</si>
  <si>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</si>
  <si>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</si>
  <si>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</si>
  <si>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</si>
  <si>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</si>
  <si>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</si>
  <si>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</si>
  <si>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</si>
  <si>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</si>
  <si>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</si>
  <si>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</si>
  <si>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</si>
  <si>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</si>
  <si>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</si>
  <si>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</si>
  <si>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</si>
  <si>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</si>
  <si>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</si>
  <si>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</si>
  <si>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</si>
  <si>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</si>
  <si>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</si>
  <si>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</si>
  <si>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</si>
  <si>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</si>
  <si>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</si>
  <si>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</si>
  <si>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</si>
  <si>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</si>
  <si>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</si>
  <si>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</si>
  <si>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</si>
  <si>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</si>
  <si>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</si>
  <si>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</si>
  <si>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</si>
  <si>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</si>
  <si>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</si>
  <si>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</si>
  <si>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</si>
  <si>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</si>
  <si>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</si>
  <si>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</si>
  <si>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</si>
  <si>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</si>
  <si>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</si>
  <si>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</si>
  <si>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</si>
  <si>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</si>
  <si>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</si>
  <si>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</si>
  <si>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</si>
  <si>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</si>
  <si>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</si>
  <si>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</si>
  <si>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</si>
  <si>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</si>
  <si>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</si>
  <si>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</si>
  <si>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</si>
  <si>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</si>
  <si>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</si>
  <si>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</si>
  <si>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</si>
  <si>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</si>
  <si>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</si>
  <si>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</si>
  <si>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</si>
  <si>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</si>
  <si>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</si>
  <si>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</si>
  <si>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</si>
  <si>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</si>
  <si>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</si>
  <si>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</si>
  <si>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</si>
  <si>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</si>
  <si>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</si>
  <si>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</si>
  <si>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</si>
  <si>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</si>
  <si>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</si>
  <si>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</si>
  <si>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</si>
  <si>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</si>
  <si>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</si>
  <si>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</si>
  <si>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</si>
  <si>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</si>
  <si>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</si>
  <si>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</si>
  <si>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</si>
  <si>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</si>
  <si>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</si>
  <si>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</si>
  <si>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</si>
  <si>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</si>
  <si>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</si>
  <si>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</si>
  <si>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</si>
  <si>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</si>
  <si>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</si>
  <si>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</si>
  <si>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</si>
  <si>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</si>
  <si>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</si>
  <si>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</si>
  <si>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</si>
  <si>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</si>
  <si>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</si>
  <si>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</si>
  <si>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</si>
  <si>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</si>
  <si>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</si>
  <si>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</si>
  <si>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</si>
  <si>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</si>
  <si>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</si>
  <si>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</si>
  <si>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</si>
  <si>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</si>
  <si>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</si>
  <si>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</si>
  <si>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</si>
  <si>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</si>
  <si>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</si>
  <si>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</si>
  <si>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</si>
  <si>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</si>
  <si>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</si>
  <si>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</si>
  <si>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</si>
  <si>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</si>
  <si>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</si>
  <si>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</si>
  <si>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</si>
  <si>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</si>
  <si>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</si>
  <si>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</si>
  <si>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</si>
  <si>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</si>
  <si>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</si>
  <si>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</si>
  <si>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</si>
  <si>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</si>
  <si>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</si>
  <si>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</si>
  <si>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</si>
  <si>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</si>
  <si>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</si>
  <si>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</si>
  <si>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</si>
  <si>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</si>
  <si>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</si>
  <si>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</si>
  <si>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</si>
  <si>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</si>
  <si>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</si>
  <si>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</si>
  <si>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</si>
  <si>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</si>
  <si>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</si>
  <si>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</si>
  <si>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</si>
  <si>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</si>
  <si>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</si>
  <si>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</si>
  <si>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</si>
  <si>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</si>
  <si>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</si>
  <si>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</si>
  <si>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</si>
  <si>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</si>
  <si>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</si>
  <si>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</si>
  <si>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</si>
  <si>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</si>
  <si>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</si>
  <si>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</si>
  <si>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</si>
  <si>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</si>
  <si>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</si>
  <si>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</si>
  <si>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</si>
  <si>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</si>
  <si>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</si>
  <si>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</si>
  <si>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</si>
  <si>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</si>
  <si>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</si>
  <si>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</si>
  <si>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</si>
  <si>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</si>
  <si>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</si>
  <si>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</si>
  <si>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</si>
  <si>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</si>
  <si>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</si>
  <si>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</si>
  <si>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</si>
  <si>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</si>
  <si>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</si>
  <si>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</si>
  <si>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</si>
  <si>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</si>
  <si>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</si>
  <si>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</si>
  <si>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</si>
  <si>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</si>
  <si>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</si>
  <si>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</si>
  <si>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</si>
  <si>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</si>
  <si>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</si>
  <si>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</si>
  <si>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</si>
  <si>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</si>
  <si>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</si>
  <si>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</si>
  <si>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</si>
  <si>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</si>
  <si>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</si>
  <si>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</si>
  <si>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</si>
  <si>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</si>
  <si>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</si>
  <si>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</si>
  <si>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</si>
  <si>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</si>
  <si>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</si>
  <si>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</si>
  <si>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</si>
  <si>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</si>
  <si>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</si>
  <si>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</si>
  <si>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</si>
  <si>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</si>
  <si>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</si>
  <si>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</si>
  <si>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</si>
  <si>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</si>
  <si>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</si>
  <si>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</si>
  <si>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</si>
  <si>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</si>
  <si>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</si>
  <si>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</si>
  <si>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</si>
  <si>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</si>
  <si>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</si>
  <si>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</si>
  <si>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</si>
  <si>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</si>
  <si>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</si>
  <si>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</si>
  <si>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</si>
  <si>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</si>
  <si>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</si>
  <si>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</si>
  <si>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</si>
  <si>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</si>
  <si>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</si>
  <si>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</si>
  <si>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</si>
  <si>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</si>
  <si>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</si>
  <si>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</si>
  <si>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</si>
  <si>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</si>
  <si>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</si>
  <si>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</si>
  <si>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</si>
  <si>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</si>
  <si>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</si>
  <si>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</si>
  <si>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</si>
  <si>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</si>
  <si>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</si>
  <si>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</si>
  <si>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</si>
  <si>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</si>
  <si>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</si>
  <si>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</si>
  <si>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</si>
  <si>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</si>
  <si>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</si>
  <si>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</si>
  <si>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</si>
  <si>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</si>
  <si>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</si>
  <si>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</si>
  <si>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</si>
  <si>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</si>
  <si>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</si>
  <si>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</si>
  <si>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</si>
  <si>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</si>
  <si>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</si>
  <si>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</si>
  <si>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</si>
  <si>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</si>
  <si>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</si>
  <si>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</si>
  <si>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</si>
  <si>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</si>
  <si>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</si>
  <si>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</si>
  <si>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</si>
  <si>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</si>
  <si>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</si>
  <si>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</si>
  <si>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</si>
  <si>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</si>
  <si>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</si>
  <si>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</si>
  <si>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</si>
  <si>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</si>
  <si>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</si>
  <si>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</si>
  <si>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</si>
  <si>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</si>
  <si>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</si>
  <si>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</si>
  <si>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</si>
  <si>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</si>
  <si>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</si>
  <si>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</si>
  <si>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</si>
  <si>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</si>
  <si>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</si>
  <si>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</si>
  <si>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</si>
  <si>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</si>
  <si>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</si>
  <si>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</si>
  <si>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</si>
  <si>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</si>
  <si>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</si>
  <si>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</si>
  <si>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</si>
  <si>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</si>
  <si>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</si>
  <si>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</si>
  <si>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</si>
  <si>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</si>
  <si>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</si>
  <si>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</si>
  <si>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</si>
  <si>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</si>
  <si>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</si>
  <si>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</si>
  <si>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</si>
  <si>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</si>
  <si>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</si>
  <si>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</si>
  <si>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</si>
  <si>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</si>
  <si>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</si>
  <si>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</si>
  <si>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</si>
  <si>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</si>
  <si>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</si>
  <si>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</si>
  <si>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</si>
  <si>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</si>
  <si>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</si>
  <si>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</si>
  <si>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</si>
  <si>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</si>
  <si>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</si>
  <si>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</si>
  <si>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</si>
  <si>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</si>
  <si>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</si>
  <si>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</si>
  <si>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</si>
  <si>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</si>
  <si>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</si>
  <si>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</si>
  <si>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</si>
  <si>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</si>
  <si>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</si>
  <si>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</si>
  <si>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</si>
  <si>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</si>
  <si>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</si>
  <si>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</si>
  <si>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</si>
  <si>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</si>
  <si>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</si>
  <si>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</si>
  <si>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</si>
  <si>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</si>
  <si>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</si>
  <si>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</si>
  <si>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</si>
  <si>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</si>
  <si>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</si>
  <si>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</si>
  <si>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</si>
  <si>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</si>
  <si>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</si>
  <si>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</si>
  <si>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</si>
  <si>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</si>
  <si>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</si>
  <si>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</si>
  <si>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</si>
  <si>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</si>
  <si>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</si>
  <si>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</si>
  <si>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</si>
  <si>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</si>
  <si>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</si>
  <si>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</si>
  <si>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</si>
  <si>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</si>
  <si>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</si>
  <si>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</si>
  <si>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</si>
  <si>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</si>
  <si>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</si>
  <si>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</si>
  <si>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</si>
  <si>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</si>
  <si>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</si>
  <si>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</si>
  <si>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</si>
  <si>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</si>
  <si>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</si>
  <si>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</si>
  <si>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</si>
  <si>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</si>
  <si>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</si>
  <si>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</si>
  <si>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</si>
  <si>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</si>
  <si>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</si>
  <si>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</si>
  <si>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</si>
  <si>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</si>
  <si>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</si>
  <si>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</si>
  <si>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</si>
  <si>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</si>
  <si>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</si>
  <si>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</si>
  <si>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</si>
  <si>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</si>
  <si>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</si>
  <si>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</si>
  <si>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</si>
  <si>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</si>
  <si>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</si>
  <si>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</si>
  <si>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</si>
  <si>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</si>
  <si>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</si>
  <si>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</si>
  <si>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</si>
  <si>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</si>
  <si>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</si>
  <si>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</si>
  <si>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</si>
  <si>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</si>
  <si>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</si>
  <si>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</si>
  <si>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</si>
  <si>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</si>
  <si>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</si>
  <si>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</si>
  <si>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</si>
  <si>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</si>
  <si>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</si>
  <si>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</si>
  <si>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</si>
  <si>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</si>
  <si>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</si>
  <si>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</si>
  <si>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</si>
  <si>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</si>
  <si>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</si>
  <si>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</si>
  <si>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</si>
  <si>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</si>
  <si>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</si>
  <si>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</si>
  <si>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</si>
  <si>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</si>
  <si>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</si>
  <si>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</si>
  <si>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</si>
  <si>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</si>
  <si>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</si>
  <si>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</si>
  <si>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</si>
  <si>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</si>
  <si>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</si>
  <si>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</si>
  <si>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</si>
  <si>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</si>
  <si>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</si>
  <si>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</si>
  <si>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</si>
  <si>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</si>
  <si>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</si>
  <si>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</si>
  <si>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</si>
  <si>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</si>
  <si>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</si>
  <si>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</si>
  <si>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</si>
  <si>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</si>
  <si>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</si>
  <si>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</si>
  <si>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</si>
  <si>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</si>
  <si>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</si>
  <si>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</si>
  <si>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</si>
  <si>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</si>
  <si>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</si>
  <si>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</si>
  <si>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</si>
  <si>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</si>
  <si>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</si>
  <si>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</si>
  <si>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</si>
  <si>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</si>
  <si>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</si>
  <si>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</si>
  <si>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</si>
  <si>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</si>
  <si>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</si>
  <si>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</si>
  <si>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</si>
  <si>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</si>
  <si>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</si>
  <si>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</si>
  <si>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</si>
  <si>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</si>
  <si>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</si>
  <si>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</si>
  <si>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</si>
  <si>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</si>
  <si>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</si>
  <si>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</si>
  <si>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</si>
  <si>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</si>
  <si>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</si>
  <si>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</si>
  <si>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</si>
  <si>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</si>
  <si>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</si>
  <si>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</si>
  <si>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</si>
  <si>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</si>
  <si>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</si>
  <si>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</si>
  <si>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</si>
  <si>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</si>
  <si>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</si>
  <si>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</si>
  <si>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</si>
  <si>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</si>
  <si>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</si>
  <si>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</si>
  <si>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</si>
  <si>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</si>
  <si>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</si>
  <si>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</si>
  <si>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</si>
  <si>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</si>
  <si>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</si>
  <si>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</si>
  <si>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</si>
  <si>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</si>
  <si>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</si>
  <si>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</si>
  <si>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</si>
  <si>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</si>
  <si>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</si>
  <si>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</si>
  <si>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</si>
  <si>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</si>
  <si>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</si>
  <si>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</si>
  <si>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</si>
  <si>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</si>
  <si>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</si>
  <si>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</si>
  <si>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</si>
  <si>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</si>
  <si>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</si>
  <si>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</si>
  <si>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</si>
  <si>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</si>
  <si>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</si>
  <si>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</si>
  <si>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</si>
  <si>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</si>
  <si>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</si>
  <si>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</si>
  <si>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</si>
  <si>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</si>
  <si>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</si>
  <si>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</si>
  <si>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</si>
  <si>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</si>
  <si>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</si>
  <si>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</si>
  <si>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</si>
  <si>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</si>
  <si>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</si>
  <si>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</si>
  <si>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</si>
  <si>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</si>
  <si>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</si>
  <si>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</si>
  <si>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</si>
  <si>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</si>
  <si>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</si>
  <si>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</si>
  <si>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</si>
  <si>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</si>
  <si>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</si>
  <si>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</si>
  <si>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</si>
  <si>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</si>
  <si>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</si>
  <si>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</si>
  <si>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</si>
  <si>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</si>
  <si>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</si>
  <si>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</si>
  <si>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</si>
  <si>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</si>
  <si>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</si>
  <si>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</si>
  <si>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</si>
  <si>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</si>
  <si>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</si>
  <si>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</si>
  <si>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</si>
  <si>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</si>
  <si>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</si>
  <si>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</si>
  <si>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</si>
  <si>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</si>
  <si>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</si>
  <si>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</si>
  <si>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</si>
  <si>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</si>
  <si>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</si>
  <si>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</si>
  <si>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</si>
  <si>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</si>
  <si>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</si>
  <si>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</si>
  <si>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</si>
  <si>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</si>
  <si>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</si>
  <si>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</si>
  <si>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</si>
  <si>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</si>
  <si>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</si>
  <si>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</si>
  <si>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</si>
  <si>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</si>
  <si>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</si>
  <si>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</si>
  <si>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</si>
  <si>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</si>
  <si>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</si>
  <si>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</si>
  <si>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</si>
  <si>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</si>
  <si>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</si>
  <si>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</si>
  <si>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</si>
  <si>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</si>
  <si>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</si>
  <si>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</si>
  <si>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</si>
  <si>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</si>
  <si>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</si>
  <si>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</si>
  <si>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</si>
  <si>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</si>
  <si>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</si>
  <si>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</si>
  <si>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</si>
  <si>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</si>
  <si>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</si>
  <si>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</si>
  <si>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</si>
  <si>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</si>
  <si>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</si>
  <si>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</si>
  <si>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</si>
  <si>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</si>
  <si>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</si>
  <si>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</si>
  <si>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</si>
  <si>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</si>
  <si>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</si>
  <si>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</si>
  <si>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</si>
  <si>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</si>
  <si>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</si>
  <si>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</si>
  <si>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</si>
  <si>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</si>
  <si>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</si>
  <si>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</si>
  <si>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</si>
  <si>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</si>
  <si>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</si>
  <si>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</si>
  <si>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</si>
  <si>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</si>
  <si>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</si>
  <si>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</si>
  <si>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</si>
  <si>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</si>
  <si>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</si>
  <si>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</si>
  <si>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</si>
  <si>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</si>
  <si>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</si>
  <si>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</si>
  <si>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</si>
  <si>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</si>
  <si>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</si>
  <si>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</si>
  <si>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</si>
  <si>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</si>
  <si>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</si>
  <si>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</si>
  <si>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</si>
  <si>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</si>
  <si>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</si>
  <si>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</si>
  <si>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</si>
  <si>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</si>
  <si>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</si>
  <si>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</si>
  <si>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</si>
  <si>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</si>
  <si>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</si>
  <si>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</si>
  <si>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</si>
  <si>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</si>
  <si>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</si>
  <si>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</si>
  <si>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</si>
  <si>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</si>
  <si>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</si>
  <si>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</si>
  <si>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</si>
  <si>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</si>
  <si>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</si>
  <si>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</si>
  <si>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</si>
  <si>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</si>
  <si>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</si>
  <si>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</si>
  <si>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</si>
  <si>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</si>
  <si>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</si>
  <si>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</si>
  <si>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</si>
  <si>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</si>
  <si>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</si>
  <si>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</si>
  <si>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</si>
  <si>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</si>
  <si>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</si>
  <si>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</si>
  <si>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</si>
  <si>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</si>
  <si>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</si>
  <si>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</si>
  <si>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</si>
  <si>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</si>
  <si>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</si>
  <si>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</si>
  <si>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</si>
  <si>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</si>
  <si>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</si>
  <si>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</si>
  <si>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</si>
  <si>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</si>
  <si>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</si>
  <si>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</si>
  <si>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</si>
  <si>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</si>
  <si>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</si>
  <si>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</si>
  <si>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</si>
  <si>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</si>
  <si>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</si>
  <si>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</si>
  <si>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</si>
  <si>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</si>
  <si>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</si>
  <si>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</si>
  <si>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</si>
  <si>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</si>
  <si>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</si>
  <si>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</si>
  <si>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</si>
  <si>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</si>
  <si>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</si>
  <si>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</si>
  <si>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</si>
  <si>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</si>
  <si>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</si>
  <si>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</si>
  <si>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</si>
  <si>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</si>
  <si>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</si>
  <si>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</si>
  <si>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</si>
  <si>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</si>
  <si>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</si>
  <si>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</si>
  <si>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</si>
  <si>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</si>
  <si>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</si>
  <si>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</si>
  <si>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</si>
  <si>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</si>
  <si>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</si>
  <si>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</si>
  <si>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</si>
  <si>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</si>
  <si>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</si>
  <si>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</si>
  <si>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</si>
  <si>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</si>
  <si>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</si>
  <si>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</si>
  <si>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</si>
  <si>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</si>
  <si>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</si>
  <si>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</si>
  <si>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</si>
  <si>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</si>
  <si>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</si>
  <si>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</si>
  <si>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</si>
  <si>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</si>
  <si>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</si>
  <si>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</si>
  <si>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</si>
  <si>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</si>
  <si>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</si>
  <si>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</si>
  <si>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</si>
  <si>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</si>
  <si>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</si>
  <si>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</si>
  <si>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</si>
  <si>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</si>
  <si>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</si>
  <si>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</si>
  <si>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</si>
  <si>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</si>
  <si>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</si>
  <si>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</si>
  <si>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</si>
  <si>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</si>
  <si>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</si>
  <si>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</si>
  <si>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</si>
  <si>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</si>
  <si>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</si>
  <si>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</si>
  <si>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</si>
  <si>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</si>
  <si>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</si>
  <si>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</si>
  <si>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</si>
  <si>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</si>
  <si>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</si>
  <si>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</si>
  <si>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</si>
  <si>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</si>
  <si>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</si>
  <si>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</si>
  <si>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</si>
  <si>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</si>
  <si>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</si>
  <si>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</si>
  <si>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</si>
  <si>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</si>
  <si>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</si>
  <si>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</si>
  <si>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</si>
  <si>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</si>
  <si>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</si>
  <si>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</si>
  <si>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</si>
  <si>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</si>
  <si>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</si>
  <si>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</si>
  <si>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</si>
  <si>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</si>
  <si>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</si>
  <si>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</si>
  <si>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</si>
  <si>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</si>
  <si>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</si>
  <si>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</si>
  <si>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</si>
  <si>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</si>
  <si>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</si>
  <si>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</si>
  <si>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</si>
  <si>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</si>
  <si>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</si>
  <si>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</si>
  <si>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</si>
  <si>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</si>
  <si>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</si>
  <si>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</si>
  <si>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</si>
  <si>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</si>
  <si>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</si>
  <si>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</si>
  <si>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</si>
  <si>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</si>
  <si>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</si>
  <si>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</si>
  <si>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</si>
  <si>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</si>
  <si>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</si>
  <si>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</si>
  <si>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</si>
  <si>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</si>
  <si>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</si>
  <si>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</si>
  <si>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</si>
  <si>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</si>
  <si>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</si>
  <si>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</si>
  <si>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</si>
  <si>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</si>
  <si>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</si>
  <si>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</si>
  <si>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</si>
  <si>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</si>
  <si>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</si>
  <si>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</si>
  <si>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</si>
  <si>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</si>
  <si>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</si>
  <si>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</si>
  <si>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</si>
  <si>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</si>
  <si>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</si>
  <si>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</si>
  <si>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</si>
  <si>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</si>
  <si>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</si>
  <si>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</si>
  <si>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</si>
  <si>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</si>
  <si>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</si>
  <si>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</si>
  <si>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</si>
  <si>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</si>
  <si>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</si>
  <si>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</si>
  <si>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</si>
  <si>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</si>
  <si>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</si>
  <si>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</si>
  <si>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</si>
  <si>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</si>
  <si>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</si>
  <si>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</si>
  <si>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</si>
  <si>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</si>
  <si>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</si>
  <si>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</si>
  <si>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</si>
  <si>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</si>
  <si>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</si>
  <si>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</si>
  <si>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</si>
  <si>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</si>
  <si>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</si>
  <si>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</si>
  <si>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</si>
  <si>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</si>
  <si>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</si>
  <si>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</si>
  <si>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</si>
  <si>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</si>
  <si>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</si>
  <si>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</si>
  <si>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</si>
  <si>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</si>
  <si>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</si>
  <si>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</si>
  <si>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</si>
  <si>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</si>
  <si>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</si>
  <si>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</si>
  <si>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</si>
  <si>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</si>
  <si>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</si>
  <si>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</si>
  <si>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</si>
  <si>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</si>
  <si>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</si>
  <si>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</si>
  <si>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</si>
  <si>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</si>
  <si>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</si>
  <si>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</si>
  <si>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</si>
  <si>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</si>
  <si>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</si>
  <si>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</si>
  <si>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</si>
  <si>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</si>
  <si>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</si>
  <si>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</si>
  <si>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</si>
  <si>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</si>
  <si>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</si>
  <si>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</si>
  <si>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</si>
  <si>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</si>
  <si>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</si>
  <si>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</si>
  <si>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</si>
  <si>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</si>
  <si>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</si>
  <si>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</si>
  <si>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</si>
  <si>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</si>
  <si>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</si>
  <si>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</si>
  <si>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</si>
  <si>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</si>
  <si>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</si>
  <si>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</si>
  <si>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</si>
  <si>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</si>
  <si>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</si>
  <si>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</si>
  <si>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</si>
  <si>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</si>
  <si>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</si>
  <si>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</si>
  <si>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</si>
  <si>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</si>
  <si>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</si>
  <si>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</si>
  <si>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</si>
  <si>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</si>
  <si>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</si>
  <si>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</si>
  <si>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</si>
  <si>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</si>
  <si>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</si>
  <si>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</si>
  <si>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</si>
  <si>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</si>
  <si>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</si>
  <si>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</si>
  <si>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</si>
  <si>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</si>
  <si>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</si>
  <si>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</si>
  <si>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</si>
  <si>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</si>
  <si>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</si>
  <si>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</si>
  <si>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</si>
  <si>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</si>
  <si>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</si>
  <si>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</si>
  <si>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</si>
  <si>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</si>
  <si>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</si>
  <si>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</si>
  <si>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</si>
  <si>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</si>
  <si>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</si>
  <si>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</si>
  <si>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</si>
  <si>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</si>
  <si>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</si>
  <si>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</si>
  <si>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</si>
  <si>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</si>
  <si>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</si>
  <si>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</si>
  <si>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</si>
  <si>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</si>
  <si>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</si>
  <si>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</si>
  <si>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</si>
  <si>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</si>
  <si>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</si>
  <si>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</si>
  <si>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</si>
  <si>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</si>
  <si>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</si>
  <si>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</si>
  <si>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</si>
  <si>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</si>
  <si>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</si>
  <si>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</si>
  <si>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</si>
  <si>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</si>
  <si>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</si>
  <si>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</si>
  <si>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</si>
  <si>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</si>
  <si>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</si>
  <si>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</si>
  <si>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</si>
  <si>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</si>
  <si>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</si>
  <si>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</si>
  <si>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</si>
  <si>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</si>
  <si>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</si>
  <si>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</si>
  <si>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</si>
  <si>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</si>
  <si>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</si>
  <si>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</si>
  <si>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</si>
  <si>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</si>
  <si>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</si>
  <si>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</si>
  <si>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</si>
  <si>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</si>
  <si>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</si>
  <si>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</si>
  <si>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</si>
  <si>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</si>
  <si>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</si>
  <si>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</si>
  <si>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</si>
  <si>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</si>
  <si>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</si>
  <si>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</si>
  <si>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</si>
  <si>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</si>
  <si>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</si>
  <si>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</si>
  <si>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</si>
  <si>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</si>
  <si>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</si>
  <si>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</si>
  <si>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</si>
  <si>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</si>
  <si>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</si>
  <si>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</si>
  <si>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</si>
  <si>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</si>
  <si>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</si>
  <si>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</si>
  <si>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</si>
  <si>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</si>
  <si>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</si>
  <si>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</si>
  <si>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</si>
  <si>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</si>
  <si>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</si>
  <si>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</si>
  <si>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</si>
  <si>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</si>
  <si>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</si>
  <si>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</si>
  <si>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</si>
  <si>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</si>
  <si>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</si>
  <si>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</si>
  <si>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</si>
  <si>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</si>
  <si>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</si>
  <si>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</si>
  <si>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</si>
  <si>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</si>
  <si>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</si>
  <si>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</si>
  <si>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</si>
  <si>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</si>
  <si>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</si>
  <si>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</si>
  <si>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</si>
  <si>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</si>
  <si>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</si>
  <si>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</si>
  <si>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</si>
  <si>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</si>
  <si>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</si>
  <si>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</si>
  <si>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</si>
  <si>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</si>
  <si>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</si>
  <si>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</si>
  <si>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</si>
  <si>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</si>
  <si>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</si>
  <si>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</si>
  <si>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</si>
  <si>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</si>
  <si>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</si>
  <si>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</si>
  <si>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</si>
  <si>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</si>
  <si>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</si>
  <si>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</si>
  <si>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</si>
  <si>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</si>
  <si>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</si>
  <si>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</si>
  <si>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</si>
  <si>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</si>
  <si>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</si>
  <si>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</si>
  <si>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</si>
  <si>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</si>
  <si>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</si>
  <si>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</si>
  <si>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</si>
  <si>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</si>
  <si>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</si>
  <si>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</si>
  <si>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</si>
  <si>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</si>
  <si>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</si>
  <si>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</si>
  <si>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</si>
  <si>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</si>
  <si>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</si>
  <si>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</si>
  <si>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</si>
  <si>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31.03.24</t>
  </si>
  <si>
    <t>מגדל מקפת אישית עוקב מדדי מניות</t>
  </si>
  <si>
    <t>מגדל מקפת משלימה עוקב מדדי מניות</t>
  </si>
  <si>
    <t xml:space="preserve">מגדל- מנוהל ע"י מגדל שוקי הון- מסלול פאסיבי-מדדי מניות </t>
  </si>
  <si>
    <t>מגדל- מנוהל ע"י מגדל שוקי הון- מסלול מחקה מדד S&amp;P 500</t>
  </si>
  <si>
    <t xml:space="preserve">מגדל מסלול פאסיבי - מדדי מניות </t>
  </si>
  <si>
    <t xml:space="preserve">מגדל מסלול אג"ח עד 20% במניות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</si>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</sst>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9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26" fillId="17" borderId="9" xfId="0" applyFont="1" applyFill="1" applyBorder="1" applyAlignment="1" applyProtection="1">
      <alignment horizontal="right" vertical="top" wrapText="1" readingOrder="2"/>
      <protection locked="0"/>
    </xf>
    <xf numFmtId="0" fontId="26" fillId="17" borderId="9" xfId="0" applyFont="1" applyFill="1" applyBorder="1" applyAlignment="1" applyProtection="1">
      <alignment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5" t="s">
        <v>908</v>
      </c>
      <c r="B1" s="15" t="s">
        <v>63</v>
      </c>
      <c r="C1" s="15" t="s">
        <v>64</v>
      </c>
      <c r="D1" s="15" t="s">
        <v>75</v>
      </c>
    </row>
    <row r="2" spans="1:4">
      <c r="A2" s="103" t="s">
        <v>65</v>
      </c>
      <c r="B2" s="16">
        <v>1</v>
      </c>
      <c r="C2" s="16" t="s">
        <v>66</v>
      </c>
      <c r="D2" s="17" t="s">
        <v>80</v>
      </c>
    </row>
    <row r="3" spans="1:4">
      <c r="A3" s="103"/>
      <c r="B3" s="16">
        <v>2</v>
      </c>
      <c r="C3" s="16" t="s">
        <v>67</v>
      </c>
      <c r="D3" s="17" t="s">
        <v>68</v>
      </c>
    </row>
    <row r="4" spans="1:4">
      <c r="A4" s="103"/>
      <c r="B4" s="16">
        <v>3</v>
      </c>
      <c r="C4" s="16" t="s">
        <v>69</v>
      </c>
      <c r="D4" s="17" t="s">
        <v>70</v>
      </c>
    </row>
    <row r="5" spans="1:4">
      <c r="A5" s="103"/>
      <c r="B5" s="104">
        <v>4</v>
      </c>
      <c r="C5" s="16" t="s">
        <v>71</v>
      </c>
      <c r="D5" s="17" t="s">
        <v>76</v>
      </c>
    </row>
    <row r="6" spans="1:4">
      <c r="A6" s="103"/>
      <c r="B6" s="104"/>
      <c r="C6" s="16"/>
      <c r="D6" s="91" t="s">
        <v>910</v>
      </c>
    </row>
    <row r="7" spans="1:4">
      <c r="A7" s="103"/>
      <c r="B7" s="104"/>
      <c r="C7" s="16"/>
      <c r="D7" s="90" t="s">
        <v>1385</v>
      </c>
    </row>
    <row r="8" spans="1:4">
      <c r="A8" s="103"/>
      <c r="B8" s="104"/>
      <c r="C8" s="16"/>
      <c r="D8" s="92" t="s">
        <v>1386</v>
      </c>
    </row>
    <row r="9" spans="1:4">
      <c r="A9" s="103"/>
      <c r="B9" s="104"/>
      <c r="C9" s="16"/>
      <c r="D9" s="17" t="s">
        <v>77</v>
      </c>
    </row>
    <row r="10" spans="1:4">
      <c r="A10" s="103"/>
      <c r="B10" s="104"/>
      <c r="C10" s="16"/>
      <c r="D10" s="91" t="s">
        <v>78</v>
      </c>
    </row>
    <row r="11" spans="1:4">
      <c r="A11" s="103"/>
      <c r="B11" s="104"/>
      <c r="C11" s="16"/>
      <c r="D11" s="90" t="s">
        <v>79</v>
      </c>
    </row>
    <row r="12" spans="1:4">
      <c r="A12" s="103"/>
      <c r="B12" s="104"/>
      <c r="C12" s="16"/>
      <c r="D12" s="17" t="s">
        <v>72</v>
      </c>
    </row>
    <row r="13" spans="1:4">
      <c r="A13" s="103"/>
      <c r="B13" s="104"/>
      <c r="C13" s="16"/>
      <c r="D13" s="17" t="s">
        <v>1378</v>
      </c>
    </row>
    <row r="14" spans="1:4">
      <c r="A14" s="103"/>
      <c r="B14" s="104"/>
      <c r="C14" s="16"/>
      <c r="D14" s="17" t="s">
        <v>1379</v>
      </c>
    </row>
    <row r="15" spans="1:4">
      <c r="A15" s="105" t="s">
        <v>906</v>
      </c>
      <c r="B15" s="16">
        <v>5</v>
      </c>
      <c r="C15" s="16" t="s">
        <v>73</v>
      </c>
      <c r="D15" s="17" t="s">
        <v>74</v>
      </c>
    </row>
    <row r="16" spans="1:4">
      <c r="A16" s="106"/>
      <c r="B16" s="16">
        <v>6</v>
      </c>
      <c r="C16" s="16"/>
      <c r="D16" s="16" t="s">
        <v>905</v>
      </c>
    </row>
    <row r="17" spans="1:4" ht="28.5">
      <c r="A17" s="107"/>
      <c r="B17" s="16">
        <v>7</v>
      </c>
      <c r="C17" s="16"/>
      <c r="D17" s="93" t="s">
        <v>1404</v>
      </c>
    </row>
    <row r="19" spans="1:4" ht="16.899999999999999" customHeight="1">
      <c r="A19" s="19" t="s">
        <v>886</v>
      </c>
      <c r="B19" s="57">
        <v>2024</v>
      </c>
      <c r="C19" s="53"/>
    </row>
    <row r="20" spans="1:4" ht="15">
      <c r="A20" s="20" t="s">
        <v>890</v>
      </c>
      <c r="B20" s="57" t="s">
        <v>898</v>
      </c>
      <c r="C20" s="56" t="str">
        <f>VLOOKUP(B20,Tab_Type,2,0)</f>
        <v>TabA</v>
      </c>
    </row>
    <row r="21" spans="1:4" ht="15">
      <c r="A21" s="20" t="s">
        <v>891</v>
      </c>
      <c r="B21" s="57">
        <v>9729</v>
      </c>
      <c r="C21" s="53"/>
    </row>
    <row r="22" spans="1:4" ht="15">
      <c r="A22" s="20" t="s">
        <v>887</v>
      </c>
      <c r="B22" s="57" t="s">
        <v>1405</v>
      </c>
      <c r="C22" s="53"/>
    </row>
    <row r="23" spans="1:4" ht="16.899999999999999" customHeight="1">
      <c r="A23" s="22" t="s">
        <v>903</v>
      </c>
      <c r="B23" s="58" t="str">
        <f ca="1">IFERROR(VLOOKUP($B$21,INDIRECT($C$20),C23,0),"שם מסלול")</f>
        <v>מגדל מסלול לבני 60 ומעלה</v>
      </c>
      <c r="C23" s="53">
        <v>3</v>
      </c>
    </row>
    <row r="24" spans="1:4">
      <c r="A24" s="20" t="s">
        <v>897</v>
      </c>
      <c r="B24" s="58" t="str">
        <f ca="1">IFERROR(VLOOKUP($B$21,INDIRECT($C$20),C24,0),"שם חברה")</f>
        <v>מגדל חברה לביטוח בע"מ</v>
      </c>
      <c r="C24" s="53">
        <v>4</v>
      </c>
    </row>
    <row r="25" spans="1:4">
      <c r="A25" s="20" t="s">
        <v>889</v>
      </c>
      <c r="B25" s="58">
        <f ca="1">IFERROR(VLOOKUP($B$21,INDIRECT($C$20),C25,0),"מספר ח.פ.")</f>
        <v>520004896</v>
      </c>
      <c r="C25" s="53">
        <v>5</v>
      </c>
    </row>
    <row r="26" spans="1:4">
      <c r="A26" s="21" t="s">
        <v>888</v>
      </c>
      <c r="B26" s="59" t="str">
        <f ca="1">IF(C20="TabD","שם קובץ לשמירה",CONCATENATE(B25,"_",VLOOKUP(B20,Tab_Type,3,0),B21,"_","Yield",Var!AC3,Var!AB3,".xlsx"))</f>
        <v>520004896_b9729_Yield124.xlsx</v>
      </c>
      <c r="C26" s="55"/>
    </row>
    <row r="27" spans="1:4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3" t="s">
        <v>822</v>
      </c>
      <c r="C2" s="37">
        <f>הנחיות!B21</f>
        <v>9729</v>
      </c>
      <c r="D2" s="108"/>
      <c r="E2" s="108"/>
    </row>
    <row r="3" spans="2:31" ht="18.75">
      <c r="B3" s="14" t="s">
        <v>28</v>
      </c>
      <c r="C3" s="36" t="str">
        <f ca="1">הנחיות!B23</f>
        <v>מגדל מסלול לבני 60 ומעלה</v>
      </c>
      <c r="D3" s="36"/>
    </row>
    <row r="4" spans="2:31" ht="18.75">
      <c r="B4" s="13" t="s">
        <v>27</v>
      </c>
      <c r="C4" s="36" t="str">
        <f ca="1">הנחיות!B24</f>
        <v>מגדל חברה לביטוח בע"מ</v>
      </c>
      <c r="D4" s="36"/>
    </row>
    <row r="5" spans="2:31" ht="18.75">
      <c r="B5" s="14" t="s">
        <v>29</v>
      </c>
      <c r="C5" s="37">
        <f>הנחיות!B19</f>
        <v>2024</v>
      </c>
      <c r="D5" s="14" t="s">
        <v>904</v>
      </c>
      <c r="E5" s="37" t="str">
        <f>הנחיות!B22</f>
        <v>31.03.24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>
      <c r="B7" s="3" t="s">
        <v>1</v>
      </c>
      <c r="C7" s="38">
        <v>-1.206625930845769E-4</v>
      </c>
      <c r="D7" s="39">
        <v>6.8225667703004894E-2</v>
      </c>
      <c r="E7" s="45">
        <v>-3.3737212381080309E-4</v>
      </c>
      <c r="F7" s="46">
        <v>9.0163901429523657E-2</v>
      </c>
      <c r="G7" s="38">
        <v>1.6000000000000001E-3</v>
      </c>
      <c r="H7" s="39">
        <v>8.9099999999999999E-2</v>
      </c>
      <c r="I7" s="45" t="s">
        <v>1412</v>
      </c>
      <c r="J7" s="46" t="s">
        <v>1412</v>
      </c>
      <c r="K7" s="38" t="s">
        <v>1412</v>
      </c>
      <c r="L7" s="39" t="s">
        <v>1412</v>
      </c>
      <c r="M7" s="45" t="s">
        <v>1412</v>
      </c>
      <c r="N7" s="46" t="s">
        <v>1412</v>
      </c>
      <c r="O7" s="38" t="s">
        <v>1412</v>
      </c>
      <c r="P7" s="39" t="s">
        <v>1412</v>
      </c>
      <c r="Q7" s="45" t="s">
        <v>1412</v>
      </c>
      <c r="R7" s="46" t="s">
        <v>1412</v>
      </c>
      <c r="S7" s="38" t="s">
        <v>1412</v>
      </c>
      <c r="T7" s="39" t="s">
        <v>1412</v>
      </c>
      <c r="U7" s="45" t="s">
        <v>1412</v>
      </c>
      <c r="V7" s="46" t="s">
        <v>1412</v>
      </c>
      <c r="W7" s="38" t="s">
        <v>1412</v>
      </c>
      <c r="X7" s="39" t="s">
        <v>1412</v>
      </c>
      <c r="Y7" s="45" t="s">
        <v>1412</v>
      </c>
      <c r="Z7" s="46" t="s">
        <v>1412</v>
      </c>
      <c r="AE7" s="2"/>
    </row>
    <row r="8" spans="2:31" ht="30">
      <c r="B8" s="54" t="s">
        <v>909</v>
      </c>
      <c r="C8" s="38">
        <v>-1.0460762275471991E-3</v>
      </c>
      <c r="D8" s="39">
        <v>0.18443003377124317</v>
      </c>
      <c r="E8" s="45">
        <v>5.0174435112956264E-4</v>
      </c>
      <c r="F8" s="46">
        <v>0.16132689561836325</v>
      </c>
      <c r="G8" s="38">
        <v>-8.0000000000000004E-4</v>
      </c>
      <c r="H8" s="39">
        <v>0.16189999999999999</v>
      </c>
      <c r="I8" s="45" t="s">
        <v>1412</v>
      </c>
      <c r="J8" s="46" t="s">
        <v>1412</v>
      </c>
      <c r="K8" s="38" t="s">
        <v>1412</v>
      </c>
      <c r="L8" s="39" t="s">
        <v>1412</v>
      </c>
      <c r="M8" s="45" t="s">
        <v>1412</v>
      </c>
      <c r="N8" s="46" t="s">
        <v>1412</v>
      </c>
      <c r="O8" s="38" t="s">
        <v>1412</v>
      </c>
      <c r="P8" s="39" t="s">
        <v>1412</v>
      </c>
      <c r="Q8" s="45" t="s">
        <v>1412</v>
      </c>
      <c r="R8" s="46" t="s">
        <v>1412</v>
      </c>
      <c r="S8" s="38" t="s">
        <v>1412</v>
      </c>
      <c r="T8" s="39" t="s">
        <v>1412</v>
      </c>
      <c r="U8" s="45" t="s">
        <v>1412</v>
      </c>
      <c r="V8" s="46" t="s">
        <v>1412</v>
      </c>
      <c r="W8" s="38" t="s">
        <v>1412</v>
      </c>
      <c r="X8" s="39" t="s">
        <v>1412</v>
      </c>
      <c r="Y8" s="45" t="s">
        <v>1412</v>
      </c>
      <c r="Z8" s="46" t="s">
        <v>1412</v>
      </c>
      <c r="AE8" s="2"/>
    </row>
    <row r="9" spans="2:31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 t="s">
        <v>1412</v>
      </c>
      <c r="J9" s="46" t="s">
        <v>1412</v>
      </c>
      <c r="K9" s="38" t="s">
        <v>1412</v>
      </c>
      <c r="L9" s="39" t="s">
        <v>1412</v>
      </c>
      <c r="M9" s="45" t="s">
        <v>1412</v>
      </c>
      <c r="N9" s="46" t="s">
        <v>1412</v>
      </c>
      <c r="O9" s="38" t="s">
        <v>1412</v>
      </c>
      <c r="P9" s="39" t="s">
        <v>1412</v>
      </c>
      <c r="Q9" s="45" t="s">
        <v>1412</v>
      </c>
      <c r="R9" s="46" t="s">
        <v>1412</v>
      </c>
      <c r="S9" s="38" t="s">
        <v>1412</v>
      </c>
      <c r="T9" s="39" t="s">
        <v>1412</v>
      </c>
      <c r="U9" s="45" t="s">
        <v>1412</v>
      </c>
      <c r="V9" s="46" t="s">
        <v>1412</v>
      </c>
      <c r="W9" s="38" t="s">
        <v>1412</v>
      </c>
      <c r="X9" s="39" t="s">
        <v>1412</v>
      </c>
      <c r="Y9" s="45" t="s">
        <v>1412</v>
      </c>
      <c r="Z9" s="46" t="s">
        <v>1412</v>
      </c>
      <c r="AE9" s="2"/>
    </row>
    <row r="10" spans="2:31">
      <c r="B10" s="4" t="s">
        <v>3</v>
      </c>
      <c r="C10" s="38">
        <v>7.3197972584768802E-6</v>
      </c>
      <c r="D10" s="39">
        <v>1.2201263848944453E-3</v>
      </c>
      <c r="E10" s="45">
        <v>-9.840045497928144E-6</v>
      </c>
      <c r="F10" s="46">
        <v>1.1355486677014259E-3</v>
      </c>
      <c r="G10" s="38">
        <v>0</v>
      </c>
      <c r="H10" s="39">
        <v>1.1000000000000001E-3</v>
      </c>
      <c r="I10" s="45" t="s">
        <v>1412</v>
      </c>
      <c r="J10" s="46" t="s">
        <v>1412</v>
      </c>
      <c r="K10" s="38" t="s">
        <v>1412</v>
      </c>
      <c r="L10" s="39" t="s">
        <v>1412</v>
      </c>
      <c r="M10" s="45" t="s">
        <v>1412</v>
      </c>
      <c r="N10" s="46" t="s">
        <v>1412</v>
      </c>
      <c r="O10" s="38" t="s">
        <v>1412</v>
      </c>
      <c r="P10" s="39" t="s">
        <v>1412</v>
      </c>
      <c r="Q10" s="45" t="s">
        <v>1412</v>
      </c>
      <c r="R10" s="46" t="s">
        <v>1412</v>
      </c>
      <c r="S10" s="38" t="s">
        <v>1412</v>
      </c>
      <c r="T10" s="39" t="s">
        <v>1412</v>
      </c>
      <c r="U10" s="45" t="s">
        <v>1412</v>
      </c>
      <c r="V10" s="46" t="s">
        <v>1412</v>
      </c>
      <c r="W10" s="38" t="s">
        <v>1412</v>
      </c>
      <c r="X10" s="39" t="s">
        <v>1412</v>
      </c>
      <c r="Y10" s="45" t="s">
        <v>1412</v>
      </c>
      <c r="Z10" s="46" t="s">
        <v>1412</v>
      </c>
      <c r="AE10" s="2"/>
    </row>
    <row r="11" spans="2:31">
      <c r="B11" s="4" t="s">
        <v>4</v>
      </c>
      <c r="C11" s="38">
        <v>8.1282482961733834E-4</v>
      </c>
      <c r="D11" s="39">
        <v>0.23545220310226428</v>
      </c>
      <c r="E11" s="45">
        <v>7.3561219978007428E-4</v>
      </c>
      <c r="F11" s="46">
        <v>0.21805396358137574</v>
      </c>
      <c r="G11" s="38">
        <v>3.0999999999999999E-3</v>
      </c>
      <c r="H11" s="39">
        <v>0.2155</v>
      </c>
      <c r="I11" s="45" t="s">
        <v>1412</v>
      </c>
      <c r="J11" s="46" t="s">
        <v>1412</v>
      </c>
      <c r="K11" s="38" t="s">
        <v>1412</v>
      </c>
      <c r="L11" s="39" t="s">
        <v>1412</v>
      </c>
      <c r="M11" s="45" t="s">
        <v>1412</v>
      </c>
      <c r="N11" s="46" t="s">
        <v>1412</v>
      </c>
      <c r="O11" s="38" t="s">
        <v>1412</v>
      </c>
      <c r="P11" s="39" t="s">
        <v>1412</v>
      </c>
      <c r="Q11" s="45" t="s">
        <v>1412</v>
      </c>
      <c r="R11" s="46" t="s">
        <v>1412</v>
      </c>
      <c r="S11" s="38" t="s">
        <v>1412</v>
      </c>
      <c r="T11" s="39" t="s">
        <v>1412</v>
      </c>
      <c r="U11" s="45" t="s">
        <v>1412</v>
      </c>
      <c r="V11" s="46" t="s">
        <v>1412</v>
      </c>
      <c r="W11" s="38" t="s">
        <v>1412</v>
      </c>
      <c r="X11" s="39" t="s">
        <v>1412</v>
      </c>
      <c r="Y11" s="45" t="s">
        <v>1412</v>
      </c>
      <c r="Z11" s="46" t="s">
        <v>1412</v>
      </c>
      <c r="AE11" s="2"/>
    </row>
    <row r="12" spans="2:31">
      <c r="B12" s="4" t="s">
        <v>5</v>
      </c>
      <c r="C12" s="38">
        <v>4.2446055501888502E-6</v>
      </c>
      <c r="D12" s="39">
        <v>1.0647461334466196E-2</v>
      </c>
      <c r="E12" s="45">
        <v>5.650023771141854E-5</v>
      </c>
      <c r="F12" s="46">
        <v>1.0309328760770526E-2</v>
      </c>
      <c r="G12" s="38">
        <v>2.9999999999999997E-4</v>
      </c>
      <c r="H12" s="39">
        <v>1.01E-2</v>
      </c>
      <c r="I12" s="45" t="s">
        <v>1412</v>
      </c>
      <c r="J12" s="46" t="s">
        <v>1412</v>
      </c>
      <c r="K12" s="38" t="s">
        <v>1412</v>
      </c>
      <c r="L12" s="39" t="s">
        <v>1412</v>
      </c>
      <c r="M12" s="45" t="s">
        <v>1412</v>
      </c>
      <c r="N12" s="46" t="s">
        <v>1412</v>
      </c>
      <c r="O12" s="38" t="s">
        <v>1412</v>
      </c>
      <c r="P12" s="39" t="s">
        <v>1412</v>
      </c>
      <c r="Q12" s="45" t="s">
        <v>1412</v>
      </c>
      <c r="R12" s="46" t="s">
        <v>1412</v>
      </c>
      <c r="S12" s="38" t="s">
        <v>1412</v>
      </c>
      <c r="T12" s="39" t="s">
        <v>1412</v>
      </c>
      <c r="U12" s="45" t="s">
        <v>1412</v>
      </c>
      <c r="V12" s="46" t="s">
        <v>1412</v>
      </c>
      <c r="W12" s="38" t="s">
        <v>1412</v>
      </c>
      <c r="X12" s="39" t="s">
        <v>1412</v>
      </c>
      <c r="Y12" s="45" t="s">
        <v>1412</v>
      </c>
      <c r="Z12" s="46" t="s">
        <v>1412</v>
      </c>
      <c r="AE12" s="2"/>
    </row>
    <row r="13" spans="2:31">
      <c r="B13" s="4" t="s">
        <v>6</v>
      </c>
      <c r="C13" s="38">
        <v>-5.2720945661622893E-4</v>
      </c>
      <c r="D13" s="39">
        <v>0.11469571269055871</v>
      </c>
      <c r="E13" s="45">
        <v>4.2349795740185764E-3</v>
      </c>
      <c r="F13" s="46">
        <v>0.11214654047210197</v>
      </c>
      <c r="G13" s="38">
        <v>3.8999999999999998E-3</v>
      </c>
      <c r="H13" s="39">
        <v>0.1154</v>
      </c>
      <c r="I13" s="45" t="s">
        <v>1412</v>
      </c>
      <c r="J13" s="46" t="s">
        <v>1412</v>
      </c>
      <c r="K13" s="38" t="s">
        <v>1412</v>
      </c>
      <c r="L13" s="39" t="s">
        <v>1412</v>
      </c>
      <c r="M13" s="45" t="s">
        <v>1412</v>
      </c>
      <c r="N13" s="46" t="s">
        <v>1412</v>
      </c>
      <c r="O13" s="38" t="s">
        <v>1412</v>
      </c>
      <c r="P13" s="39" t="s">
        <v>1412</v>
      </c>
      <c r="Q13" s="45" t="s">
        <v>1412</v>
      </c>
      <c r="R13" s="46" t="s">
        <v>1412</v>
      </c>
      <c r="S13" s="38" t="s">
        <v>1412</v>
      </c>
      <c r="T13" s="39" t="s">
        <v>1412</v>
      </c>
      <c r="U13" s="45" t="s">
        <v>1412</v>
      </c>
      <c r="V13" s="46" t="s">
        <v>1412</v>
      </c>
      <c r="W13" s="38" t="s">
        <v>1412</v>
      </c>
      <c r="X13" s="39" t="s">
        <v>1412</v>
      </c>
      <c r="Y13" s="45" t="s">
        <v>1412</v>
      </c>
      <c r="Z13" s="46" t="s">
        <v>1412</v>
      </c>
      <c r="AE13" s="2"/>
    </row>
    <row r="14" spans="2:31">
      <c r="B14" s="4" t="s">
        <v>62</v>
      </c>
      <c r="C14" s="38">
        <v>-2.1219731763478042E-4</v>
      </c>
      <c r="D14" s="39">
        <v>9.314681246290564E-2</v>
      </c>
      <c r="E14" s="45">
        <v>1.7834193176920008E-3</v>
      </c>
      <c r="F14" s="46">
        <v>8.578825541537298E-2</v>
      </c>
      <c r="G14" s="38">
        <v>3.5000000000000001E-3</v>
      </c>
      <c r="H14" s="39">
        <v>8.6599999999999996E-2</v>
      </c>
      <c r="I14" s="45" t="s">
        <v>1412</v>
      </c>
      <c r="J14" s="46" t="s">
        <v>1412</v>
      </c>
      <c r="K14" s="38" t="s">
        <v>1412</v>
      </c>
      <c r="L14" s="39" t="s">
        <v>1412</v>
      </c>
      <c r="M14" s="45" t="s">
        <v>1412</v>
      </c>
      <c r="N14" s="46" t="s">
        <v>1412</v>
      </c>
      <c r="O14" s="38" t="s">
        <v>1412</v>
      </c>
      <c r="P14" s="39" t="s">
        <v>1412</v>
      </c>
      <c r="Q14" s="45" t="s">
        <v>1412</v>
      </c>
      <c r="R14" s="46" t="s">
        <v>1412</v>
      </c>
      <c r="S14" s="38" t="s">
        <v>1412</v>
      </c>
      <c r="T14" s="39" t="s">
        <v>1412</v>
      </c>
      <c r="U14" s="45" t="s">
        <v>1412</v>
      </c>
      <c r="V14" s="46" t="s">
        <v>1412</v>
      </c>
      <c r="W14" s="38" t="s">
        <v>1412</v>
      </c>
      <c r="X14" s="39" t="s">
        <v>1412</v>
      </c>
      <c r="Y14" s="45" t="s">
        <v>1412</v>
      </c>
      <c r="Z14" s="46" t="s">
        <v>1412</v>
      </c>
      <c r="AE14" s="2"/>
    </row>
    <row r="15" spans="2:31">
      <c r="B15" s="4" t="s">
        <v>7</v>
      </c>
      <c r="C15" s="38">
        <v>-2.9641933176052879E-5</v>
      </c>
      <c r="D15" s="39">
        <v>1.059073925406394E-2</v>
      </c>
      <c r="E15" s="45">
        <v>1.4075742398043777E-5</v>
      </c>
      <c r="F15" s="46">
        <v>7.9872045885992244E-3</v>
      </c>
      <c r="G15" s="38">
        <v>2.0000000000000001E-4</v>
      </c>
      <c r="H15" s="39">
        <v>7.1000000000000004E-3</v>
      </c>
      <c r="I15" s="45" t="s">
        <v>1412</v>
      </c>
      <c r="J15" s="46" t="s">
        <v>1412</v>
      </c>
      <c r="K15" s="38" t="s">
        <v>1412</v>
      </c>
      <c r="L15" s="39" t="s">
        <v>1412</v>
      </c>
      <c r="M15" s="45" t="s">
        <v>1412</v>
      </c>
      <c r="N15" s="46" t="s">
        <v>1412</v>
      </c>
      <c r="O15" s="38" t="s">
        <v>1412</v>
      </c>
      <c r="P15" s="39" t="s">
        <v>1412</v>
      </c>
      <c r="Q15" s="45" t="s">
        <v>1412</v>
      </c>
      <c r="R15" s="46" t="s">
        <v>1412</v>
      </c>
      <c r="S15" s="38" t="s">
        <v>1412</v>
      </c>
      <c r="T15" s="39" t="s">
        <v>1412</v>
      </c>
      <c r="U15" s="45" t="s">
        <v>1412</v>
      </c>
      <c r="V15" s="46" t="s">
        <v>1412</v>
      </c>
      <c r="W15" s="38" t="s">
        <v>1412</v>
      </c>
      <c r="X15" s="39" t="s">
        <v>1412</v>
      </c>
      <c r="Y15" s="45" t="s">
        <v>1412</v>
      </c>
      <c r="Z15" s="46" t="s">
        <v>1412</v>
      </c>
      <c r="AE15" s="2"/>
    </row>
    <row r="16" spans="2:31">
      <c r="B16" s="4" t="s">
        <v>8</v>
      </c>
      <c r="C16" s="38">
        <v>-3.3117324692901731E-4</v>
      </c>
      <c r="D16" s="39">
        <v>0.1360269073172343</v>
      </c>
      <c r="E16" s="45">
        <v>-1.0344176178281425E-3</v>
      </c>
      <c r="F16" s="46">
        <v>0.17392537023076729</v>
      </c>
      <c r="G16" s="38">
        <v>6.8999999999999999E-3</v>
      </c>
      <c r="H16" s="39">
        <v>0.1792</v>
      </c>
      <c r="I16" s="45" t="s">
        <v>1412</v>
      </c>
      <c r="J16" s="46" t="s">
        <v>1412</v>
      </c>
      <c r="K16" s="38" t="s">
        <v>1412</v>
      </c>
      <c r="L16" s="39" t="s">
        <v>1412</v>
      </c>
      <c r="M16" s="45" t="s">
        <v>1412</v>
      </c>
      <c r="N16" s="46" t="s">
        <v>1412</v>
      </c>
      <c r="O16" s="38" t="s">
        <v>1412</v>
      </c>
      <c r="P16" s="39" t="s">
        <v>1412</v>
      </c>
      <c r="Q16" s="45" t="s">
        <v>1412</v>
      </c>
      <c r="R16" s="46" t="s">
        <v>1412</v>
      </c>
      <c r="S16" s="38" t="s">
        <v>1412</v>
      </c>
      <c r="T16" s="39" t="s">
        <v>1412</v>
      </c>
      <c r="U16" s="45" t="s">
        <v>1412</v>
      </c>
      <c r="V16" s="46" t="s">
        <v>1412</v>
      </c>
      <c r="W16" s="38" t="s">
        <v>1412</v>
      </c>
      <c r="X16" s="39" t="s">
        <v>1412</v>
      </c>
      <c r="Y16" s="45" t="s">
        <v>1412</v>
      </c>
      <c r="Z16" s="46" t="s">
        <v>1412</v>
      </c>
      <c r="AE16" s="2"/>
    </row>
    <row r="17" spans="2:31">
      <c r="B17" s="4" t="s">
        <v>9</v>
      </c>
      <c r="C17" s="38">
        <v>-6.1141142647026635E-6</v>
      </c>
      <c r="D17" s="39">
        <v>6.2420756686978337E-5</v>
      </c>
      <c r="E17" s="45">
        <v>-6.2011637103123295E-7</v>
      </c>
      <c r="F17" s="46">
        <v>5.782322337767617E-5</v>
      </c>
      <c r="G17" s="38">
        <v>1E-4</v>
      </c>
      <c r="H17" s="39">
        <v>1E-4</v>
      </c>
      <c r="I17" s="45" t="s">
        <v>1412</v>
      </c>
      <c r="J17" s="46" t="s">
        <v>1412</v>
      </c>
      <c r="K17" s="38" t="s">
        <v>1412</v>
      </c>
      <c r="L17" s="39" t="s">
        <v>1412</v>
      </c>
      <c r="M17" s="45" t="s">
        <v>1412</v>
      </c>
      <c r="N17" s="46" t="s">
        <v>1412</v>
      </c>
      <c r="O17" s="38" t="s">
        <v>1412</v>
      </c>
      <c r="P17" s="39" t="s">
        <v>1412</v>
      </c>
      <c r="Q17" s="45" t="s">
        <v>1412</v>
      </c>
      <c r="R17" s="46" t="s">
        <v>1412</v>
      </c>
      <c r="S17" s="38" t="s">
        <v>1412</v>
      </c>
      <c r="T17" s="39" t="s">
        <v>1412</v>
      </c>
      <c r="U17" s="45" t="s">
        <v>1412</v>
      </c>
      <c r="V17" s="46" t="s">
        <v>1412</v>
      </c>
      <c r="W17" s="38" t="s">
        <v>1412</v>
      </c>
      <c r="X17" s="39" t="s">
        <v>1412</v>
      </c>
      <c r="Y17" s="45" t="s">
        <v>1412</v>
      </c>
      <c r="Z17" s="46" t="s">
        <v>1412</v>
      </c>
      <c r="AE17" s="2"/>
    </row>
    <row r="18" spans="2:31">
      <c r="B18" s="4" t="s">
        <v>10</v>
      </c>
      <c r="C18" s="38">
        <v>1.5448197663590648E-3</v>
      </c>
      <c r="D18" s="39">
        <v>1.3825656990662318E-2</v>
      </c>
      <c r="E18" s="45">
        <v>5.9753286999049146E-3</v>
      </c>
      <c r="F18" s="46">
        <v>1.3233613154241161E-2</v>
      </c>
      <c r="G18" s="38">
        <v>-3.3999999999999998E-3</v>
      </c>
      <c r="H18" s="39">
        <v>8.0999999999999996E-3</v>
      </c>
      <c r="I18" s="45" t="s">
        <v>1412</v>
      </c>
      <c r="J18" s="46" t="s">
        <v>1412</v>
      </c>
      <c r="K18" s="38" t="s">
        <v>1412</v>
      </c>
      <c r="L18" s="39" t="s">
        <v>1412</v>
      </c>
      <c r="M18" s="45" t="s">
        <v>1412</v>
      </c>
      <c r="N18" s="46" t="s">
        <v>1412</v>
      </c>
      <c r="O18" s="38" t="s">
        <v>1412</v>
      </c>
      <c r="P18" s="39" t="s">
        <v>1412</v>
      </c>
      <c r="Q18" s="45" t="s">
        <v>1412</v>
      </c>
      <c r="R18" s="46" t="s">
        <v>1412</v>
      </c>
      <c r="S18" s="38" t="s">
        <v>1412</v>
      </c>
      <c r="T18" s="39" t="s">
        <v>1412</v>
      </c>
      <c r="U18" s="45" t="s">
        <v>1412</v>
      </c>
      <c r="V18" s="46" t="s">
        <v>1412</v>
      </c>
      <c r="W18" s="38" t="s">
        <v>1412</v>
      </c>
      <c r="X18" s="39" t="s">
        <v>1412</v>
      </c>
      <c r="Y18" s="45" t="s">
        <v>1412</v>
      </c>
      <c r="Z18" s="46" t="s">
        <v>1412</v>
      </c>
      <c r="AE18" s="2"/>
    </row>
    <row r="19" spans="2:31">
      <c r="B19" s="4" t="s">
        <v>11</v>
      </c>
      <c r="C19" s="38">
        <v>-1.4731354615829306E-4</v>
      </c>
      <c r="D19" s="39">
        <v>1.0551242120341923E-4</v>
      </c>
      <c r="E19" s="45">
        <v>6.8374005380014312E-5</v>
      </c>
      <c r="F19" s="46">
        <v>1.1205638147861967E-4</v>
      </c>
      <c r="G19" s="38">
        <v>0</v>
      </c>
      <c r="H19" s="39">
        <v>2.0000000000000001E-4</v>
      </c>
      <c r="I19" s="45" t="s">
        <v>1412</v>
      </c>
      <c r="J19" s="46" t="s">
        <v>1412</v>
      </c>
      <c r="K19" s="38" t="s">
        <v>1412</v>
      </c>
      <c r="L19" s="39" t="s">
        <v>1412</v>
      </c>
      <c r="M19" s="45" t="s">
        <v>1412</v>
      </c>
      <c r="N19" s="46" t="s">
        <v>1412</v>
      </c>
      <c r="O19" s="38" t="s">
        <v>1412</v>
      </c>
      <c r="P19" s="39" t="s">
        <v>1412</v>
      </c>
      <c r="Q19" s="45" t="s">
        <v>1412</v>
      </c>
      <c r="R19" s="46" t="s">
        <v>1412</v>
      </c>
      <c r="S19" s="38" t="s">
        <v>1412</v>
      </c>
      <c r="T19" s="39" t="s">
        <v>1412</v>
      </c>
      <c r="U19" s="45" t="s">
        <v>1412</v>
      </c>
      <c r="V19" s="46" t="s">
        <v>1412</v>
      </c>
      <c r="W19" s="38" t="s">
        <v>1412</v>
      </c>
      <c r="X19" s="39" t="s">
        <v>1412</v>
      </c>
      <c r="Y19" s="45" t="s">
        <v>1412</v>
      </c>
      <c r="Z19" s="46" t="s">
        <v>1412</v>
      </c>
    </row>
    <row r="20" spans="2:31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 t="s">
        <v>1412</v>
      </c>
      <c r="J20" s="46" t="s">
        <v>1412</v>
      </c>
      <c r="K20" s="38" t="s">
        <v>1412</v>
      </c>
      <c r="L20" s="39" t="s">
        <v>1412</v>
      </c>
      <c r="M20" s="45" t="s">
        <v>1412</v>
      </c>
      <c r="N20" s="46" t="s">
        <v>1412</v>
      </c>
      <c r="O20" s="38" t="s">
        <v>1412</v>
      </c>
      <c r="P20" s="39" t="s">
        <v>1412</v>
      </c>
      <c r="Q20" s="45" t="s">
        <v>1412</v>
      </c>
      <c r="R20" s="46" t="s">
        <v>1412</v>
      </c>
      <c r="S20" s="38" t="s">
        <v>1412</v>
      </c>
      <c r="T20" s="39" t="s">
        <v>1412</v>
      </c>
      <c r="U20" s="45" t="s">
        <v>1412</v>
      </c>
      <c r="V20" s="46" t="s">
        <v>1412</v>
      </c>
      <c r="W20" s="38" t="s">
        <v>1412</v>
      </c>
      <c r="X20" s="39" t="s">
        <v>1412</v>
      </c>
      <c r="Y20" s="45" t="s">
        <v>1412</v>
      </c>
      <c r="Z20" s="46" t="s">
        <v>1412</v>
      </c>
    </row>
    <row r="21" spans="2:31">
      <c r="B21" s="4" t="s">
        <v>13</v>
      </c>
      <c r="C21" s="38">
        <v>1.0327572325979136E-3</v>
      </c>
      <c r="D21" s="39">
        <v>0.11004127011342589</v>
      </c>
      <c r="E21" s="45">
        <v>2.3044395994211754E-4</v>
      </c>
      <c r="F21" s="46">
        <v>0.10504602530227011</v>
      </c>
      <c r="G21" s="38">
        <v>1.8E-3</v>
      </c>
      <c r="H21" s="39">
        <v>0.1048</v>
      </c>
      <c r="I21" s="45" t="s">
        <v>1412</v>
      </c>
      <c r="J21" s="46" t="s">
        <v>1412</v>
      </c>
      <c r="K21" s="38" t="s">
        <v>1412</v>
      </c>
      <c r="L21" s="39" t="s">
        <v>1412</v>
      </c>
      <c r="M21" s="45" t="s">
        <v>1412</v>
      </c>
      <c r="N21" s="46" t="s">
        <v>1412</v>
      </c>
      <c r="O21" s="38" t="s">
        <v>1412</v>
      </c>
      <c r="P21" s="39" t="s">
        <v>1412</v>
      </c>
      <c r="Q21" s="45" t="s">
        <v>1412</v>
      </c>
      <c r="R21" s="46" t="s">
        <v>1412</v>
      </c>
      <c r="S21" s="38" t="s">
        <v>1412</v>
      </c>
      <c r="T21" s="39" t="s">
        <v>1412</v>
      </c>
      <c r="U21" s="45" t="s">
        <v>1412</v>
      </c>
      <c r="V21" s="46" t="s">
        <v>1412</v>
      </c>
      <c r="W21" s="38" t="s">
        <v>1412</v>
      </c>
      <c r="X21" s="39" t="s">
        <v>1412</v>
      </c>
      <c r="Y21" s="45" t="s">
        <v>1412</v>
      </c>
      <c r="Z21" s="46" t="s">
        <v>1412</v>
      </c>
    </row>
    <row r="22" spans="2:31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 t="s">
        <v>1412</v>
      </c>
      <c r="J22" s="46" t="s">
        <v>1412</v>
      </c>
      <c r="K22" s="38" t="s">
        <v>1412</v>
      </c>
      <c r="L22" s="39" t="s">
        <v>1412</v>
      </c>
      <c r="M22" s="45" t="s">
        <v>1412</v>
      </c>
      <c r="N22" s="46" t="s">
        <v>1412</v>
      </c>
      <c r="O22" s="38" t="s">
        <v>1412</v>
      </c>
      <c r="P22" s="39" t="s">
        <v>1412</v>
      </c>
      <c r="Q22" s="45" t="s">
        <v>1412</v>
      </c>
      <c r="R22" s="46" t="s">
        <v>1412</v>
      </c>
      <c r="S22" s="38" t="s">
        <v>1412</v>
      </c>
      <c r="T22" s="39" t="s">
        <v>1412</v>
      </c>
      <c r="U22" s="45" t="s">
        <v>1412</v>
      </c>
      <c r="V22" s="46" t="s">
        <v>1412</v>
      </c>
      <c r="W22" s="38" t="s">
        <v>1412</v>
      </c>
      <c r="X22" s="39" t="s">
        <v>1412</v>
      </c>
      <c r="Y22" s="45" t="s">
        <v>1412</v>
      </c>
      <c r="Z22" s="46" t="s">
        <v>1412</v>
      </c>
    </row>
    <row r="23" spans="2:31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 t="s">
        <v>1412</v>
      </c>
      <c r="J23" s="46" t="s">
        <v>1412</v>
      </c>
      <c r="K23" s="38" t="s">
        <v>1412</v>
      </c>
      <c r="L23" s="39" t="s">
        <v>1412</v>
      </c>
      <c r="M23" s="45" t="s">
        <v>1412</v>
      </c>
      <c r="N23" s="46" t="s">
        <v>1412</v>
      </c>
      <c r="O23" s="38" t="s">
        <v>1412</v>
      </c>
      <c r="P23" s="39" t="s">
        <v>1412</v>
      </c>
      <c r="Q23" s="45" t="s">
        <v>1412</v>
      </c>
      <c r="R23" s="46" t="s">
        <v>1412</v>
      </c>
      <c r="S23" s="38" t="s">
        <v>1412</v>
      </c>
      <c r="T23" s="39" t="s">
        <v>1412</v>
      </c>
      <c r="U23" s="45" t="s">
        <v>1412</v>
      </c>
      <c r="V23" s="46" t="s">
        <v>1412</v>
      </c>
      <c r="W23" s="38" t="s">
        <v>1412</v>
      </c>
      <c r="X23" s="39" t="s">
        <v>1412</v>
      </c>
      <c r="Y23" s="45" t="s">
        <v>1412</v>
      </c>
      <c r="Z23" s="46" t="s">
        <v>1412</v>
      </c>
    </row>
    <row r="24" spans="2:31">
      <c r="B24" s="4" t="s">
        <v>16</v>
      </c>
      <c r="C24" s="38">
        <v>2.3035297560041899E-5</v>
      </c>
      <c r="D24" s="39">
        <v>2.1857357143950529E-2</v>
      </c>
      <c r="E24" s="45">
        <v>2.2877575551182531E-5</v>
      </c>
      <c r="F24" s="46">
        <v>2.071347317405637E-2</v>
      </c>
      <c r="G24" s="38">
        <v>1E-4</v>
      </c>
      <c r="H24" s="39">
        <v>2.0899999999999998E-2</v>
      </c>
      <c r="I24" s="45" t="s">
        <v>1412</v>
      </c>
      <c r="J24" s="46" t="s">
        <v>1412</v>
      </c>
      <c r="K24" s="38" t="s">
        <v>1412</v>
      </c>
      <c r="L24" s="39" t="s">
        <v>1412</v>
      </c>
      <c r="M24" s="45" t="s">
        <v>1412</v>
      </c>
      <c r="N24" s="46" t="s">
        <v>1412</v>
      </c>
      <c r="O24" s="38" t="s">
        <v>1412</v>
      </c>
      <c r="P24" s="39" t="s">
        <v>1412</v>
      </c>
      <c r="Q24" s="45" t="s">
        <v>1412</v>
      </c>
      <c r="R24" s="46" t="s">
        <v>1412</v>
      </c>
      <c r="S24" s="38" t="s">
        <v>1412</v>
      </c>
      <c r="T24" s="39" t="s">
        <v>1412</v>
      </c>
      <c r="U24" s="45" t="s">
        <v>1412</v>
      </c>
      <c r="V24" s="46" t="s">
        <v>1412</v>
      </c>
      <c r="W24" s="38" t="s">
        <v>1412</v>
      </c>
      <c r="X24" s="39" t="s">
        <v>1412</v>
      </c>
      <c r="Y24" s="45" t="s">
        <v>1412</v>
      </c>
      <c r="Z24" s="46" t="s">
        <v>1412</v>
      </c>
    </row>
    <row r="25" spans="2:31">
      <c r="B25" s="4" t="s">
        <v>17</v>
      </c>
      <c r="C25" s="38">
        <v>-1.5354353217273539E-7</v>
      </c>
      <c r="D25" s="39">
        <v>-3.2788144656477417E-4</v>
      </c>
      <c r="E25" s="45">
        <v>0</v>
      </c>
      <c r="F25" s="46">
        <v>0</v>
      </c>
      <c r="G25" s="38">
        <v>0</v>
      </c>
      <c r="H25" s="39">
        <v>0</v>
      </c>
      <c r="I25" s="45" t="s">
        <v>1412</v>
      </c>
      <c r="J25" s="46" t="s">
        <v>1412</v>
      </c>
      <c r="K25" s="38" t="s">
        <v>1412</v>
      </c>
      <c r="L25" s="39" t="s">
        <v>1412</v>
      </c>
      <c r="M25" s="45" t="s">
        <v>1412</v>
      </c>
      <c r="N25" s="46" t="s">
        <v>1412</v>
      </c>
      <c r="O25" s="38" t="s">
        <v>1412</v>
      </c>
      <c r="P25" s="39" t="s">
        <v>1412</v>
      </c>
      <c r="Q25" s="45" t="s">
        <v>1412</v>
      </c>
      <c r="R25" s="46" t="s">
        <v>1412</v>
      </c>
      <c r="S25" s="38" t="s">
        <v>1412</v>
      </c>
      <c r="T25" s="39" t="s">
        <v>1412</v>
      </c>
      <c r="U25" s="45" t="s">
        <v>1412</v>
      </c>
      <c r="V25" s="46" t="s">
        <v>1412</v>
      </c>
      <c r="W25" s="38" t="s">
        <v>1412</v>
      </c>
      <c r="X25" s="39" t="s">
        <v>1412</v>
      </c>
      <c r="Y25" s="45" t="s">
        <v>1412</v>
      </c>
      <c r="Z25" s="46" t="s">
        <v>1412</v>
      </c>
    </row>
    <row r="26" spans="2:31">
      <c r="B26" s="5" t="s">
        <v>18</v>
      </c>
      <c r="C26" s="40">
        <v>1.0044595500000001E-3</v>
      </c>
      <c r="D26" s="41">
        <v>0.99999999999999978</v>
      </c>
      <c r="E26" s="47">
        <v>1.2241105760000001E-2</v>
      </c>
      <c r="F26" s="48">
        <v>1</v>
      </c>
      <c r="G26" s="40">
        <v>1.7399999999999999E-2</v>
      </c>
      <c r="H26" s="41">
        <v>1</v>
      </c>
      <c r="I26" s="47" t="s">
        <v>1412</v>
      </c>
      <c r="J26" s="48" t="s">
        <v>1412</v>
      </c>
      <c r="K26" s="40" t="s">
        <v>1412</v>
      </c>
      <c r="L26" s="41" t="s">
        <v>1412</v>
      </c>
      <c r="M26" s="47" t="s">
        <v>1412</v>
      </c>
      <c r="N26" s="48" t="s">
        <v>1412</v>
      </c>
      <c r="O26" s="40" t="s">
        <v>1412</v>
      </c>
      <c r="P26" s="41" t="s">
        <v>1412</v>
      </c>
      <c r="Q26" s="47" t="s">
        <v>1412</v>
      </c>
      <c r="R26" s="48" t="s">
        <v>1412</v>
      </c>
      <c r="S26" s="40" t="s">
        <v>1412</v>
      </c>
      <c r="T26" s="41" t="s">
        <v>1412</v>
      </c>
      <c r="U26" s="47" t="s">
        <v>1412</v>
      </c>
      <c r="V26" s="48" t="s">
        <v>1412</v>
      </c>
      <c r="W26" s="40" t="s">
        <v>1412</v>
      </c>
      <c r="X26" s="41" t="s">
        <v>1412</v>
      </c>
      <c r="Y26" s="47" t="s">
        <v>1412</v>
      </c>
      <c r="Z26" s="48" t="s">
        <v>1412</v>
      </c>
    </row>
    <row r="27" spans="2:31">
      <c r="B27" s="9" t="s">
        <v>24</v>
      </c>
      <c r="C27" s="42">
        <v>2806.6470600000002</v>
      </c>
      <c r="D27" s="60"/>
      <c r="E27" s="49">
        <v>35306.736240000013</v>
      </c>
      <c r="F27" s="60"/>
      <c r="G27" s="42">
        <v>50835.324180000011</v>
      </c>
      <c r="H27" s="60"/>
      <c r="I27" s="49" t="s">
        <v>1412</v>
      </c>
      <c r="J27" s="60"/>
      <c r="K27" s="42" t="s">
        <v>1412</v>
      </c>
      <c r="L27" s="60"/>
      <c r="M27" s="49" t="s">
        <v>1412</v>
      </c>
      <c r="N27" s="60"/>
      <c r="O27" s="42" t="s">
        <v>1412</v>
      </c>
      <c r="P27" s="60"/>
      <c r="Q27" s="49" t="s">
        <v>1412</v>
      </c>
      <c r="R27" s="60"/>
      <c r="S27" s="42" t="s">
        <v>1412</v>
      </c>
      <c r="T27" s="60"/>
      <c r="U27" s="49" t="s">
        <v>1412</v>
      </c>
      <c r="V27" s="60"/>
      <c r="W27" s="42" t="s">
        <v>1412</v>
      </c>
      <c r="X27" s="60"/>
      <c r="Y27" s="49" t="s">
        <v>1412</v>
      </c>
      <c r="Z27" s="60"/>
    </row>
    <row r="28" spans="2:31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>
      <c r="B29" s="3" t="s">
        <v>19</v>
      </c>
      <c r="C29" s="43">
        <v>3.1215543607806748E-4</v>
      </c>
      <c r="D29" s="44">
        <v>0.6764870916668162</v>
      </c>
      <c r="E29" s="50">
        <v>9.8307603186444451E-3</v>
      </c>
      <c r="F29" s="51">
        <v>0.65250903898341817</v>
      </c>
      <c r="G29" s="43">
        <v>1E-4</v>
      </c>
      <c r="H29" s="44">
        <v>0.65</v>
      </c>
      <c r="I29" s="50" t="s">
        <v>1412</v>
      </c>
      <c r="J29" s="51" t="s">
        <v>1412</v>
      </c>
      <c r="K29" s="43" t="s">
        <v>1412</v>
      </c>
      <c r="L29" s="44" t="s">
        <v>1412</v>
      </c>
      <c r="M29" s="50" t="s">
        <v>1412</v>
      </c>
      <c r="N29" s="51" t="s">
        <v>1412</v>
      </c>
      <c r="O29" s="43" t="s">
        <v>1412</v>
      </c>
      <c r="P29" s="44" t="s">
        <v>1412</v>
      </c>
      <c r="Q29" s="50" t="s">
        <v>1412</v>
      </c>
      <c r="R29" s="51" t="s">
        <v>1412</v>
      </c>
      <c r="S29" s="43" t="s">
        <v>1412</v>
      </c>
      <c r="T29" s="44" t="s">
        <v>1412</v>
      </c>
      <c r="U29" s="50" t="s">
        <v>1412</v>
      </c>
      <c r="V29" s="51" t="s">
        <v>1412</v>
      </c>
      <c r="W29" s="43" t="s">
        <v>1412</v>
      </c>
      <c r="X29" s="44" t="s">
        <v>1412</v>
      </c>
      <c r="Y29" s="50" t="s">
        <v>1412</v>
      </c>
      <c r="Z29" s="51" t="s">
        <v>1412</v>
      </c>
    </row>
    <row r="30" spans="2:31">
      <c r="B30" s="4" t="s">
        <v>20</v>
      </c>
      <c r="C30" s="38">
        <v>6.9230411392192932E-4</v>
      </c>
      <c r="D30" s="39">
        <v>0.3235129083331838</v>
      </c>
      <c r="E30" s="45">
        <v>2.4103454413555519E-3</v>
      </c>
      <c r="F30" s="46">
        <v>0.34749096101658172</v>
      </c>
      <c r="G30" s="38">
        <v>1.7299999999999999E-2</v>
      </c>
      <c r="H30" s="39">
        <v>0.35</v>
      </c>
      <c r="I30" s="45" t="s">
        <v>1412</v>
      </c>
      <c r="J30" s="46" t="s">
        <v>1412</v>
      </c>
      <c r="K30" s="38" t="s">
        <v>1412</v>
      </c>
      <c r="L30" s="39" t="s">
        <v>1412</v>
      </c>
      <c r="M30" s="45" t="s">
        <v>1412</v>
      </c>
      <c r="N30" s="46" t="s">
        <v>1412</v>
      </c>
      <c r="O30" s="38" t="s">
        <v>1412</v>
      </c>
      <c r="P30" s="39" t="s">
        <v>1412</v>
      </c>
      <c r="Q30" s="45" t="s">
        <v>1412</v>
      </c>
      <c r="R30" s="46" t="s">
        <v>1412</v>
      </c>
      <c r="S30" s="38" t="s">
        <v>1412</v>
      </c>
      <c r="T30" s="39" t="s">
        <v>1412</v>
      </c>
      <c r="U30" s="45" t="s">
        <v>1412</v>
      </c>
      <c r="V30" s="46" t="s">
        <v>1412</v>
      </c>
      <c r="W30" s="38" t="s">
        <v>1412</v>
      </c>
      <c r="X30" s="39" t="s">
        <v>1412</v>
      </c>
      <c r="Y30" s="45" t="s">
        <v>1412</v>
      </c>
      <c r="Z30" s="46" t="s">
        <v>1412</v>
      </c>
    </row>
    <row r="31" spans="2:31">
      <c r="B31" s="5" t="s">
        <v>18</v>
      </c>
      <c r="C31" s="40">
        <v>1.0044595500000001E-3</v>
      </c>
      <c r="D31" s="41">
        <v>0.99999999999999978</v>
      </c>
      <c r="E31" s="47">
        <v>1.2241105760000001E-2</v>
      </c>
      <c r="F31" s="48">
        <v>1</v>
      </c>
      <c r="G31" s="40">
        <v>1.7399999999999999E-2</v>
      </c>
      <c r="H31" s="41">
        <v>1</v>
      </c>
      <c r="I31" s="47" t="s">
        <v>1412</v>
      </c>
      <c r="J31" s="48" t="s">
        <v>1412</v>
      </c>
      <c r="K31" s="40" t="s">
        <v>1412</v>
      </c>
      <c r="L31" s="41" t="s">
        <v>1412</v>
      </c>
      <c r="M31" s="47" t="s">
        <v>1412</v>
      </c>
      <c r="N31" s="48" t="s">
        <v>1412</v>
      </c>
      <c r="O31" s="40" t="s">
        <v>1412</v>
      </c>
      <c r="P31" s="41" t="s">
        <v>1412</v>
      </c>
      <c r="Q31" s="47" t="s">
        <v>1412</v>
      </c>
      <c r="R31" s="48" t="s">
        <v>1412</v>
      </c>
      <c r="S31" s="40" t="s">
        <v>1412</v>
      </c>
      <c r="T31" s="41" t="s">
        <v>1412</v>
      </c>
      <c r="U31" s="47" t="s">
        <v>1412</v>
      </c>
      <c r="V31" s="48" t="s">
        <v>1412</v>
      </c>
      <c r="W31" s="40" t="s">
        <v>1412</v>
      </c>
      <c r="X31" s="41" t="s">
        <v>1412</v>
      </c>
      <c r="Y31" s="47" t="s">
        <v>1412</v>
      </c>
      <c r="Z31" s="48" t="s">
        <v>1412</v>
      </c>
    </row>
    <row r="32" spans="2:31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>
      <c r="B33" s="3" t="s">
        <v>21</v>
      </c>
      <c r="C33" s="43">
        <v>-8.2736337834862024E-4</v>
      </c>
      <c r="D33" s="44">
        <v>0.68105237162104226</v>
      </c>
      <c r="E33" s="50">
        <v>9.6808526250594332E-3</v>
      </c>
      <c r="F33" s="51">
        <v>0.65241089149603393</v>
      </c>
      <c r="G33" s="43">
        <v>1.2500000000000001E-2</v>
      </c>
      <c r="H33" s="44">
        <v>0.65</v>
      </c>
      <c r="I33" s="50" t="s">
        <v>1412</v>
      </c>
      <c r="J33" s="51" t="s">
        <v>1412</v>
      </c>
      <c r="K33" s="43" t="s">
        <v>1412</v>
      </c>
      <c r="L33" s="44" t="s">
        <v>1412</v>
      </c>
      <c r="M33" s="50" t="s">
        <v>1412</v>
      </c>
      <c r="N33" s="51" t="s">
        <v>1412</v>
      </c>
      <c r="O33" s="43" t="s">
        <v>1412</v>
      </c>
      <c r="P33" s="44" t="s">
        <v>1412</v>
      </c>
      <c r="Q33" s="50" t="s">
        <v>1412</v>
      </c>
      <c r="R33" s="51" t="s">
        <v>1412</v>
      </c>
      <c r="S33" s="43" t="s">
        <v>1412</v>
      </c>
      <c r="T33" s="44" t="s">
        <v>1412</v>
      </c>
      <c r="U33" s="50" t="s">
        <v>1412</v>
      </c>
      <c r="V33" s="51" t="s">
        <v>1412</v>
      </c>
      <c r="W33" s="43" t="s">
        <v>1412</v>
      </c>
      <c r="X33" s="44" t="s">
        <v>1412</v>
      </c>
      <c r="Y33" s="50" t="s">
        <v>1412</v>
      </c>
      <c r="Z33" s="51" t="s">
        <v>1412</v>
      </c>
    </row>
    <row r="34" spans="2:26">
      <c r="B34" s="4" t="s">
        <v>22</v>
      </c>
      <c r="C34" s="38">
        <v>1.8318229283486162E-3</v>
      </c>
      <c r="D34" s="39">
        <v>0.31894762837895779</v>
      </c>
      <c r="E34" s="45">
        <v>2.5602531349405698E-3</v>
      </c>
      <c r="F34" s="46">
        <v>0.34758910850396596</v>
      </c>
      <c r="G34" s="38">
        <v>4.8999999999999998E-3</v>
      </c>
      <c r="H34" s="39">
        <v>0.35</v>
      </c>
      <c r="I34" s="45" t="s">
        <v>1412</v>
      </c>
      <c r="J34" s="46" t="s">
        <v>1412</v>
      </c>
      <c r="K34" s="38" t="s">
        <v>1412</v>
      </c>
      <c r="L34" s="39" t="s">
        <v>1412</v>
      </c>
      <c r="M34" s="45" t="s">
        <v>1412</v>
      </c>
      <c r="N34" s="46" t="s">
        <v>1412</v>
      </c>
      <c r="O34" s="38" t="s">
        <v>1412</v>
      </c>
      <c r="P34" s="39" t="s">
        <v>1412</v>
      </c>
      <c r="Q34" s="45" t="s">
        <v>1412</v>
      </c>
      <c r="R34" s="46" t="s">
        <v>1412</v>
      </c>
      <c r="S34" s="38" t="s">
        <v>1412</v>
      </c>
      <c r="T34" s="39" t="s">
        <v>1412</v>
      </c>
      <c r="U34" s="45" t="s">
        <v>1412</v>
      </c>
      <c r="V34" s="46" t="s">
        <v>1412</v>
      </c>
      <c r="W34" s="38" t="s">
        <v>1412</v>
      </c>
      <c r="X34" s="39" t="s">
        <v>1412</v>
      </c>
      <c r="Y34" s="45" t="s">
        <v>1412</v>
      </c>
      <c r="Z34" s="46" t="s">
        <v>1412</v>
      </c>
    </row>
    <row r="35" spans="2:26">
      <c r="B35" s="10" t="s">
        <v>18</v>
      </c>
      <c r="C35" s="40">
        <v>1.0044595500000001E-3</v>
      </c>
      <c r="D35" s="41">
        <v>0.99999999999999978</v>
      </c>
      <c r="E35" s="47">
        <v>1.2241105760000001E-2</v>
      </c>
      <c r="F35" s="48">
        <v>1</v>
      </c>
      <c r="G35" s="40">
        <v>1.7399999999999999E-2</v>
      </c>
      <c r="H35" s="41">
        <v>1</v>
      </c>
      <c r="I35" s="47" t="s">
        <v>1412</v>
      </c>
      <c r="J35" s="48" t="s">
        <v>1412</v>
      </c>
      <c r="K35" s="40" t="s">
        <v>1412</v>
      </c>
      <c r="L35" s="41" t="s">
        <v>1412</v>
      </c>
      <c r="M35" s="47" t="s">
        <v>1412</v>
      </c>
      <c r="N35" s="48" t="s">
        <v>1412</v>
      </c>
      <c r="O35" s="40" t="s">
        <v>1412</v>
      </c>
      <c r="P35" s="41" t="s">
        <v>1412</v>
      </c>
      <c r="Q35" s="47" t="s">
        <v>1412</v>
      </c>
      <c r="R35" s="48" t="s">
        <v>1412</v>
      </c>
      <c r="S35" s="40" t="s">
        <v>1412</v>
      </c>
      <c r="T35" s="41" t="s">
        <v>1412</v>
      </c>
      <c r="U35" s="47" t="s">
        <v>1412</v>
      </c>
      <c r="V35" s="48" t="s">
        <v>1412</v>
      </c>
      <c r="W35" s="40" t="s">
        <v>1412</v>
      </c>
      <c r="X35" s="41" t="s">
        <v>1412</v>
      </c>
      <c r="Y35" s="47" t="s">
        <v>1412</v>
      </c>
      <c r="Z35" s="48" t="s">
        <v>1412</v>
      </c>
    </row>
    <row r="36" spans="2:26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>
      <c r="B38" s="3" t="s">
        <v>1</v>
      </c>
      <c r="C38" s="38">
        <v>1.1696479228408909E-3</v>
      </c>
      <c r="D38" s="39">
        <v>8.2496523044176193E-2</v>
      </c>
      <c r="E38" s="45" t="s">
        <v>1412</v>
      </c>
      <c r="F38" s="46" t="s">
        <v>1412</v>
      </c>
      <c r="G38" s="38" t="s">
        <v>1412</v>
      </c>
      <c r="H38" s="39" t="s">
        <v>1412</v>
      </c>
      <c r="I38" s="45" t="s">
        <v>1412</v>
      </c>
      <c r="J38" s="46" t="s">
        <v>1412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>
      <c r="B39" s="54" t="s">
        <v>909</v>
      </c>
      <c r="C39" s="38">
        <v>-1.2862178990067348E-3</v>
      </c>
      <c r="D39" s="39">
        <v>0.16921897646320216</v>
      </c>
      <c r="E39" s="45" t="s">
        <v>1412</v>
      </c>
      <c r="F39" s="46" t="s">
        <v>1412</v>
      </c>
      <c r="G39" s="38" t="s">
        <v>1412</v>
      </c>
      <c r="H39" s="39" t="s">
        <v>1412</v>
      </c>
      <c r="I39" s="45" t="s">
        <v>1412</v>
      </c>
      <c r="J39" s="46" t="s">
        <v>1412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>
      <c r="B40" s="4" t="s">
        <v>2</v>
      </c>
      <c r="C40" s="38">
        <v>0</v>
      </c>
      <c r="D40" s="39">
        <v>0</v>
      </c>
      <c r="E40" s="45" t="s">
        <v>1412</v>
      </c>
      <c r="F40" s="46" t="s">
        <v>1412</v>
      </c>
      <c r="G40" s="38" t="s">
        <v>1412</v>
      </c>
      <c r="H40" s="39" t="s">
        <v>1412</v>
      </c>
      <c r="I40" s="45" t="s">
        <v>1412</v>
      </c>
      <c r="J40" s="46" t="s">
        <v>1412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>
      <c r="B41" s="4" t="s">
        <v>3</v>
      </c>
      <c r="C41" s="38">
        <v>-2.1241265234518937E-6</v>
      </c>
      <c r="D41" s="39">
        <v>1.1518916841986237E-3</v>
      </c>
      <c r="E41" s="45" t="s">
        <v>1412</v>
      </c>
      <c r="F41" s="46" t="s">
        <v>1412</v>
      </c>
      <c r="G41" s="38" t="s">
        <v>1412</v>
      </c>
      <c r="H41" s="39" t="s">
        <v>1412</v>
      </c>
      <c r="I41" s="45" t="s">
        <v>1412</v>
      </c>
      <c r="J41" s="46" t="s">
        <v>1412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>
      <c r="B42" s="4" t="s">
        <v>4</v>
      </c>
      <c r="C42" s="38">
        <v>4.7305386344651378E-3</v>
      </c>
      <c r="D42" s="39">
        <v>0.22300205556121333</v>
      </c>
      <c r="E42" s="45" t="s">
        <v>1412</v>
      </c>
      <c r="F42" s="46" t="s">
        <v>1412</v>
      </c>
      <c r="G42" s="38" t="s">
        <v>1412</v>
      </c>
      <c r="H42" s="39" t="s">
        <v>1412</v>
      </c>
      <c r="I42" s="45" t="s">
        <v>1412</v>
      </c>
      <c r="J42" s="46" t="s">
        <v>1412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>
      <c r="B43" s="4" t="s">
        <v>5</v>
      </c>
      <c r="C43" s="38">
        <v>3.6432397296964881E-4</v>
      </c>
      <c r="D43" s="39">
        <v>1.0352263365078907E-2</v>
      </c>
      <c r="E43" s="45" t="s">
        <v>1412</v>
      </c>
      <c r="F43" s="46" t="s">
        <v>1412</v>
      </c>
      <c r="G43" s="38" t="s">
        <v>1412</v>
      </c>
      <c r="H43" s="39" t="s">
        <v>1412</v>
      </c>
      <c r="I43" s="45" t="s">
        <v>1412</v>
      </c>
      <c r="J43" s="46" t="s">
        <v>1412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>
      <c r="B44" s="4" t="s">
        <v>6</v>
      </c>
      <c r="C44" s="38">
        <v>7.6592271255530569E-3</v>
      </c>
      <c r="D44" s="39">
        <v>0.11408075105422022</v>
      </c>
      <c r="E44" s="45" t="s">
        <v>1412</v>
      </c>
      <c r="F44" s="46" t="s">
        <v>1412</v>
      </c>
      <c r="G44" s="38" t="s">
        <v>1412</v>
      </c>
      <c r="H44" s="39" t="s">
        <v>1412</v>
      </c>
      <c r="I44" s="45" t="s">
        <v>1412</v>
      </c>
      <c r="J44" s="46" t="s">
        <v>1412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>
      <c r="B45" s="4" t="s">
        <v>62</v>
      </c>
      <c r="C45" s="38">
        <v>5.1067851572441023E-3</v>
      </c>
      <c r="D45" s="39">
        <v>8.8511689292759543E-2</v>
      </c>
      <c r="E45" s="45" t="s">
        <v>1412</v>
      </c>
      <c r="F45" s="46" t="s">
        <v>1412</v>
      </c>
      <c r="G45" s="38" t="s">
        <v>1412</v>
      </c>
      <c r="H45" s="39" t="s">
        <v>1412</v>
      </c>
      <c r="I45" s="45" t="s">
        <v>1412</v>
      </c>
      <c r="J45" s="46" t="s">
        <v>1412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>
      <c r="B46" s="4" t="s">
        <v>7</v>
      </c>
      <c r="C46" s="38">
        <v>1.8737425937601958E-4</v>
      </c>
      <c r="D46" s="39">
        <v>8.5593146142210544E-3</v>
      </c>
      <c r="E46" s="45" t="s">
        <v>1412</v>
      </c>
      <c r="F46" s="46" t="s">
        <v>1412</v>
      </c>
      <c r="G46" s="38" t="s">
        <v>1412</v>
      </c>
      <c r="H46" s="39" t="s">
        <v>1412</v>
      </c>
      <c r="I46" s="45" t="s">
        <v>1412</v>
      </c>
      <c r="J46" s="46" t="s">
        <v>1412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>
      <c r="B47" s="4" t="s">
        <v>8</v>
      </c>
      <c r="C47" s="38">
        <v>5.5814128867796974E-3</v>
      </c>
      <c r="D47" s="39">
        <v>0.1630507591826672</v>
      </c>
      <c r="E47" s="45" t="s">
        <v>1412</v>
      </c>
      <c r="F47" s="46" t="s">
        <v>1412</v>
      </c>
      <c r="G47" s="38" t="s">
        <v>1412</v>
      </c>
      <c r="H47" s="39" t="s">
        <v>1412</v>
      </c>
      <c r="I47" s="45" t="s">
        <v>1412</v>
      </c>
      <c r="J47" s="46" t="s">
        <v>1412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>
      <c r="B48" s="4" t="s">
        <v>9</v>
      </c>
      <c r="C48" s="38">
        <v>9.3290350743403759E-5</v>
      </c>
      <c r="D48" s="39">
        <v>7.3414660021551504E-5</v>
      </c>
      <c r="E48" s="45" t="s">
        <v>1412</v>
      </c>
      <c r="F48" s="46" t="s">
        <v>1412</v>
      </c>
      <c r="G48" s="38" t="s">
        <v>1412</v>
      </c>
      <c r="H48" s="39" t="s">
        <v>1412</v>
      </c>
      <c r="I48" s="45" t="s">
        <v>1412</v>
      </c>
      <c r="J48" s="46" t="s">
        <v>1412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>
      <c r="B49" s="4" t="s">
        <v>10</v>
      </c>
      <c r="C49" s="38">
        <v>4.1078103990349413E-3</v>
      </c>
      <c r="D49" s="39">
        <v>1.1719756714967828E-2</v>
      </c>
      <c r="E49" s="45" t="s">
        <v>1412</v>
      </c>
      <c r="F49" s="46" t="s">
        <v>1412</v>
      </c>
      <c r="G49" s="38" t="s">
        <v>1412</v>
      </c>
      <c r="H49" s="39" t="s">
        <v>1412</v>
      </c>
      <c r="I49" s="45" t="s">
        <v>1412</v>
      </c>
      <c r="J49" s="46" t="s">
        <v>1412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>
      <c r="B50" s="4" t="s">
        <v>11</v>
      </c>
      <c r="C50" s="38">
        <v>-7.890173886001341E-5</v>
      </c>
      <c r="D50" s="39">
        <v>1.3918960089401297E-4</v>
      </c>
      <c r="E50" s="45" t="s">
        <v>1412</v>
      </c>
      <c r="F50" s="46" t="s">
        <v>1412</v>
      </c>
      <c r="G50" s="38" t="s">
        <v>1412</v>
      </c>
      <c r="H50" s="39" t="s">
        <v>1412</v>
      </c>
      <c r="I50" s="45" t="s">
        <v>1412</v>
      </c>
      <c r="J50" s="46" t="s">
        <v>1412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>
      <c r="B51" s="4" t="s">
        <v>12</v>
      </c>
      <c r="C51" s="38">
        <v>0</v>
      </c>
      <c r="D51" s="39">
        <v>0</v>
      </c>
      <c r="E51" s="45" t="s">
        <v>1412</v>
      </c>
      <c r="F51" s="46" t="s">
        <v>1412</v>
      </c>
      <c r="G51" s="38" t="s">
        <v>1412</v>
      </c>
      <c r="H51" s="39" t="s">
        <v>1412</v>
      </c>
      <c r="I51" s="45" t="s">
        <v>1412</v>
      </c>
      <c r="J51" s="46" t="s">
        <v>1412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>
      <c r="B52" s="4" t="s">
        <v>13</v>
      </c>
      <c r="C52" s="38">
        <v>3.1023885095489453E-3</v>
      </c>
      <c r="D52" s="39">
        <v>0.10662909847189866</v>
      </c>
      <c r="E52" s="45" t="s">
        <v>1412</v>
      </c>
      <c r="F52" s="46" t="s">
        <v>1412</v>
      </c>
      <c r="G52" s="38" t="s">
        <v>1412</v>
      </c>
      <c r="H52" s="39" t="s">
        <v>1412</v>
      </c>
      <c r="I52" s="45" t="s">
        <v>1412</v>
      </c>
      <c r="J52" s="46" t="s">
        <v>1412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>
      <c r="B53" s="4" t="s">
        <v>14</v>
      </c>
      <c r="C53" s="38">
        <v>0</v>
      </c>
      <c r="D53" s="39">
        <v>0</v>
      </c>
      <c r="E53" s="45" t="s">
        <v>1412</v>
      </c>
      <c r="F53" s="46" t="s">
        <v>1412</v>
      </c>
      <c r="G53" s="38" t="s">
        <v>1412</v>
      </c>
      <c r="H53" s="39" t="s">
        <v>1412</v>
      </c>
      <c r="I53" s="45" t="s">
        <v>1412</v>
      </c>
      <c r="J53" s="46" t="s">
        <v>1412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>
      <c r="B54" s="4" t="s">
        <v>15</v>
      </c>
      <c r="C54" s="38">
        <v>0</v>
      </c>
      <c r="D54" s="39">
        <v>0</v>
      </c>
      <c r="E54" s="45" t="s">
        <v>1412</v>
      </c>
      <c r="F54" s="46" t="s">
        <v>1412</v>
      </c>
      <c r="G54" s="38" t="s">
        <v>1412</v>
      </c>
      <c r="H54" s="39" t="s">
        <v>1412</v>
      </c>
      <c r="I54" s="45" t="s">
        <v>1412</v>
      </c>
      <c r="J54" s="46" t="s">
        <v>1412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>
      <c r="B55" s="4" t="s">
        <v>16</v>
      </c>
      <c r="C55" s="38">
        <v>1.5319493312912749E-4</v>
      </c>
      <c r="D55" s="39">
        <v>2.1156943439335635E-2</v>
      </c>
      <c r="E55" s="45" t="s">
        <v>1412</v>
      </c>
      <c r="F55" s="46" t="s">
        <v>1412</v>
      </c>
      <c r="G55" s="38" t="s">
        <v>1412</v>
      </c>
      <c r="H55" s="39" t="s">
        <v>1412</v>
      </c>
      <c r="I55" s="45" t="s">
        <v>1412</v>
      </c>
      <c r="J55" s="46" t="s">
        <v>1412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>
      <c r="B56" s="4" t="s">
        <v>17</v>
      </c>
      <c r="C56" s="38">
        <v>-1.9113519684468841E-7</v>
      </c>
      <c r="D56" s="39">
        <v>-1.0929381552159139E-4</v>
      </c>
      <c r="E56" s="45" t="s">
        <v>1412</v>
      </c>
      <c r="F56" s="46" t="s">
        <v>1412</v>
      </c>
      <c r="G56" s="38" t="s">
        <v>1412</v>
      </c>
      <c r="H56" s="39" t="s">
        <v>1412</v>
      </c>
      <c r="I56" s="45" t="s">
        <v>1412</v>
      </c>
      <c r="J56" s="46" t="s">
        <v>1412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>
      <c r="B57" s="5" t="s">
        <v>25</v>
      </c>
      <c r="C57" s="40">
        <v>3.0888547787080611E-2</v>
      </c>
      <c r="D57" s="41">
        <v>1.0000333333333333</v>
      </c>
      <c r="E57" s="47" t="s">
        <v>1412</v>
      </c>
      <c r="F57" s="48" t="s">
        <v>1412</v>
      </c>
      <c r="G57" s="40" t="s">
        <v>1412</v>
      </c>
      <c r="H57" s="41" t="s">
        <v>1412</v>
      </c>
      <c r="I57" s="47" t="s">
        <v>1412</v>
      </c>
      <c r="J57" s="48" t="s">
        <v>1412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>
      <c r="B58" s="9" t="s">
        <v>24</v>
      </c>
      <c r="C58" s="42">
        <v>88948.707480000026</v>
      </c>
      <c r="D58" s="60"/>
      <c r="E58" s="49" t="s">
        <v>1412</v>
      </c>
      <c r="F58" s="60"/>
      <c r="G58" s="42" t="s">
        <v>1412</v>
      </c>
      <c r="H58" s="60"/>
      <c r="I58" s="49" t="s">
        <v>1412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>
      <c r="B60" s="3" t="s">
        <v>19</v>
      </c>
      <c r="C60" s="43">
        <v>1.0368064665189894E-2</v>
      </c>
      <c r="D60" s="44">
        <v>0.65966537688341143</v>
      </c>
      <c r="E60" s="50" t="s">
        <v>1412</v>
      </c>
      <c r="F60" s="51" t="s">
        <v>1412</v>
      </c>
      <c r="G60" s="43" t="s">
        <v>1412</v>
      </c>
      <c r="H60" s="44" t="s">
        <v>1412</v>
      </c>
      <c r="I60" s="50" t="s">
        <v>1412</v>
      </c>
      <c r="J60" s="51" t="s">
        <v>1412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>
      <c r="B61" s="4" t="s">
        <v>20</v>
      </c>
      <c r="C61" s="38">
        <v>2.0520483121890715E-2</v>
      </c>
      <c r="D61" s="39">
        <v>0.34033462311658846</v>
      </c>
      <c r="E61" s="45" t="s">
        <v>1412</v>
      </c>
      <c r="F61" s="46" t="s">
        <v>1412</v>
      </c>
      <c r="G61" s="38" t="s">
        <v>1412</v>
      </c>
      <c r="H61" s="39" t="s">
        <v>1412</v>
      </c>
      <c r="I61" s="45" t="s">
        <v>1412</v>
      </c>
      <c r="J61" s="46" t="s">
        <v>1412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>
      <c r="B62" s="5" t="s">
        <v>25</v>
      </c>
      <c r="C62" s="40">
        <v>3.0888547787080611E-2</v>
      </c>
      <c r="D62" s="41">
        <v>0.99999999999999989</v>
      </c>
      <c r="E62" s="47" t="s">
        <v>1412</v>
      </c>
      <c r="F62" s="48" t="s">
        <v>1412</v>
      </c>
      <c r="G62" s="40" t="s">
        <v>1412</v>
      </c>
      <c r="H62" s="41" t="s">
        <v>1412</v>
      </c>
      <c r="I62" s="47" t="s">
        <v>1412</v>
      </c>
      <c r="J62" s="48" t="s">
        <v>1412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>
      <c r="B64" s="3" t="s">
        <v>21</v>
      </c>
      <c r="C64" s="43">
        <v>2.153154503941223E-2</v>
      </c>
      <c r="D64" s="44">
        <v>0.66115442103902533</v>
      </c>
      <c r="E64" s="50" t="s">
        <v>1412</v>
      </c>
      <c r="F64" s="51" t="s">
        <v>1412</v>
      </c>
      <c r="G64" s="43" t="s">
        <v>1412</v>
      </c>
      <c r="H64" s="44" t="s">
        <v>1412</v>
      </c>
      <c r="I64" s="50" t="s">
        <v>1412</v>
      </c>
      <c r="J64" s="51" t="s">
        <v>1412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>
      <c r="B65" s="4" t="s">
        <v>22</v>
      </c>
      <c r="C65" s="38">
        <v>9.35700274766838E-3</v>
      </c>
      <c r="D65" s="39">
        <v>0.33884557896097461</v>
      </c>
      <c r="E65" s="45" t="s">
        <v>1412</v>
      </c>
      <c r="F65" s="46" t="s">
        <v>1412</v>
      </c>
      <c r="G65" s="38" t="s">
        <v>1412</v>
      </c>
      <c r="H65" s="39" t="s">
        <v>1412</v>
      </c>
      <c r="I65" s="45" t="s">
        <v>1412</v>
      </c>
      <c r="J65" s="46" t="s">
        <v>1412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>
      <c r="B66" s="10" t="s">
        <v>25</v>
      </c>
      <c r="C66" s="40">
        <v>3.0888547787080611E-2</v>
      </c>
      <c r="D66" s="41">
        <v>1</v>
      </c>
      <c r="E66" s="47" t="s">
        <v>1412</v>
      </c>
      <c r="F66" s="48" t="s">
        <v>1412</v>
      </c>
      <c r="G66" s="40" t="s">
        <v>1412</v>
      </c>
      <c r="H66" s="41" t="s">
        <v>1412</v>
      </c>
      <c r="I66" s="47" t="s">
        <v>1412</v>
      </c>
      <c r="J66" s="48" t="s">
        <v>1412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>
      <c r="B70" s="12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A179" zoomScale="90" zoomScaleNormal="90" workbookViewId="0">
      <selection activeCell="A195" sqref="A195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24</v>
      </c>
      <c r="AC3" s="23">
        <f>VLOOKUP(הנחיות!B22,AA5:AB9,2,0)</f>
        <v>1</v>
      </c>
    </row>
    <row r="4" spans="1:33" ht="28.5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2024</v>
      </c>
      <c r="AE4" t="s">
        <v>902</v>
      </c>
    </row>
    <row r="5" spans="1:33" ht="28.5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31.03.24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30.06.24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30.09.24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31.12.24</v>
      </c>
      <c r="AB9">
        <v>4</v>
      </c>
      <c r="AE9" t="s">
        <v>1376</v>
      </c>
      <c r="AF9" t="s">
        <v>1377</v>
      </c>
      <c r="AG9" t="s">
        <v>1251</v>
      </c>
    </row>
    <row r="10" spans="1:33" ht="28.5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 ht="28.5">
      <c r="A195" s="86">
        <v>14925</v>
      </c>
      <c r="B195" s="88" t="s">
        <v>87</v>
      </c>
      <c r="C195" s="88" t="s">
        <v>1410</v>
      </c>
      <c r="D195" s="95" t="s">
        <v>829</v>
      </c>
      <c r="E195" s="96">
        <v>520004896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>
      <c r="A196" s="86">
        <v>14926</v>
      </c>
      <c r="B196" s="88" t="s">
        <v>87</v>
      </c>
      <c r="C196" s="88" t="s">
        <v>1411</v>
      </c>
      <c r="D196" s="95" t="s">
        <v>829</v>
      </c>
      <c r="E196" s="96">
        <v>520004896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 ht="28.5">
      <c r="A197" s="86">
        <v>15060</v>
      </c>
      <c r="B197" s="88" t="s">
        <v>87</v>
      </c>
      <c r="C197" s="88" t="s">
        <v>1408</v>
      </c>
      <c r="D197" s="95" t="s">
        <v>829</v>
      </c>
      <c r="E197" s="96">
        <v>520004896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 ht="28.5">
      <c r="A198" s="86">
        <v>15062</v>
      </c>
      <c r="B198" s="88" t="s">
        <v>87</v>
      </c>
      <c r="C198" s="88" t="s">
        <v>1409</v>
      </c>
      <c r="D198" s="95" t="s">
        <v>829</v>
      </c>
      <c r="E198" s="96">
        <v>520004896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14929</v>
      </c>
      <c r="N286" s="100" t="s">
        <v>87</v>
      </c>
      <c r="O286" s="100" t="s">
        <v>1406</v>
      </c>
      <c r="P286" s="101" t="s">
        <v>117</v>
      </c>
      <c r="Q286" s="102">
        <v>512237744</v>
      </c>
      <c r="R286" s="94" t="s">
        <v>180</v>
      </c>
    </row>
    <row r="287" spans="7:18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14930</v>
      </c>
      <c r="N287" s="100" t="s">
        <v>87</v>
      </c>
      <c r="O287" s="100" t="s">
        <v>1407</v>
      </c>
      <c r="P287" s="101" t="s">
        <v>117</v>
      </c>
      <c r="Q287" s="102">
        <v>512237744</v>
      </c>
      <c r="R287" s="94" t="s">
        <v>180</v>
      </c>
    </row>
    <row r="288" spans="7:18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2024-04-30T12:17:42Z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